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Table23a(1)" sheetId="1" r:id="rId1"/>
    <sheet name="Table23a(2)" sheetId="2" r:id="rId2"/>
    <sheet name="Table23a(3)" sheetId="3" r:id="rId3"/>
    <sheet name="Table23b &amp; c" sheetId="4" r:id="rId4"/>
    <sheet name="Chart1 for Table23" sheetId="5" r:id="rId5"/>
    <sheet name="Chart2 for Table 23" sheetId="6" r:id="rId6"/>
    <sheet name="Table24a" sheetId="7" r:id="rId7"/>
    <sheet name="Table24b" sheetId="8" r:id="rId8"/>
    <sheet name="Table25" sheetId="9" r:id="rId9"/>
    <sheet name="Chart for Table 25" sheetId="10" r:id="rId10"/>
    <sheet name="Table26" sheetId="11" r:id="rId11"/>
    <sheet name="Table26(a)" sheetId="12" r:id="rId12"/>
    <sheet name="Table27" sheetId="13" r:id="rId13"/>
    <sheet name="Chart for Table27" sheetId="14" r:id="rId14"/>
    <sheet name="Table28" sheetId="15" r:id="rId15"/>
    <sheet name="Chart for Table28" sheetId="16" r:id="rId16"/>
    <sheet name="Table29" sheetId="17" r:id="rId17"/>
    <sheet name="Table30" sheetId="18" r:id="rId18"/>
    <sheet name="Chart for Table 30" sheetId="19" r:id="rId19"/>
  </sheets>
  <externalReferences>
    <externalReference r:id="rId22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123Graph_AGRAPH1" hidden="1">#REF!</definedName>
    <definedName name="__123Graph_BGRAPH1" hidden="1">#REF!</definedName>
    <definedName name="_Fill" hidden="1">'[1]population'!$B$4:$B$6</definedName>
    <definedName name="_Fill2" hidden="1">'Table25'!$B$12:$B$36</definedName>
    <definedName name="_xlnm.Print_Area" localSheetId="9">'Chart for Table 25'!$A$1:$J$58</definedName>
    <definedName name="_xlnm.Print_Area" localSheetId="18">'Chart for Table 30'!$A$12:$N$89</definedName>
    <definedName name="_xlnm.Print_Area" localSheetId="13">'Chart for Table27'!$A$29:$N$108</definedName>
    <definedName name="_xlnm.Print_Area" localSheetId="15">'Chart for Table28'!$A$29:$N$105</definedName>
    <definedName name="_xlnm.Print_Area" localSheetId="4">'Chart1 for Table23'!$A$16:$L$90</definedName>
    <definedName name="_xlnm.Print_Area" localSheetId="5">'Chart2 for Table 23'!$A$1:$J$57</definedName>
    <definedName name="_xlnm.Print_Area" localSheetId="3">'Table23b &amp; c'!$A$1:$M$52</definedName>
    <definedName name="_xlnm.Print_Area" localSheetId="11">'Table26(a)'!$A$1:$I$57</definedName>
    <definedName name="_xlnm.Print_Area" localSheetId="12">'Table27'!$A$1:$L$66</definedName>
    <definedName name="SHEETA">#REF!</definedName>
    <definedName name="SHEETB">'[1]Figures'!$A$1:$O$35</definedName>
    <definedName name="SHEETC">#REF!</definedName>
    <definedName name="SHEETD">#REF!</definedName>
    <definedName name="SHEETE">#REF!</definedName>
    <definedName name="SHEETF">'[1]population'!$A$1:$I$24</definedName>
    <definedName name="SHEETG">#REF!</definedName>
  </definedNames>
  <calcPr fullCalcOnLoad="1"/>
</workbook>
</file>

<file path=xl/sharedStrings.xml><?xml version="1.0" encoding="utf-8"?>
<sst xmlns="http://schemas.openxmlformats.org/spreadsheetml/2006/main" count="926" uniqueCount="236">
  <si>
    <t>Table 23</t>
  </si>
  <si>
    <t>reported Casualties</t>
  </si>
  <si>
    <t xml:space="preserve">Casualties by mode of transport and severity </t>
  </si>
  <si>
    <t>Separately for built-up and non built-up roads</t>
  </si>
  <si>
    <t>Years: 1994-98 and 2001-2005 averages, 1995 to 2005</t>
  </si>
  <si>
    <t>Mode of</t>
  </si>
  <si>
    <t>Year</t>
  </si>
  <si>
    <t>Built-up</t>
  </si>
  <si>
    <t>Non built-up</t>
  </si>
  <si>
    <t>Total</t>
  </si>
  <si>
    <t>transport</t>
  </si>
  <si>
    <t>Killed &amp;</t>
  </si>
  <si>
    <t>All</t>
  </si>
  <si>
    <t>Killed</t>
  </si>
  <si>
    <t>Serious</t>
  </si>
  <si>
    <t>Severities</t>
  </si>
  <si>
    <t>(a) Numbers</t>
  </si>
  <si>
    <t>Pedestrian</t>
  </si>
  <si>
    <t>1994-98 average</t>
  </si>
  <si>
    <t>2001-2005 average</t>
  </si>
  <si>
    <t>Pedal cycle</t>
  </si>
  <si>
    <t>Car</t>
  </si>
  <si>
    <t>Table 23 (continued)</t>
  </si>
  <si>
    <t>Taxi</t>
  </si>
  <si>
    <t>Bus/coach</t>
  </si>
  <si>
    <t>Light goods</t>
  </si>
  <si>
    <t>Heavy goods</t>
  </si>
  <si>
    <t>(1) Motor cycle includes all two wheeled motor vehicles</t>
  </si>
  <si>
    <t>(2) Comparisons of the figures for 1999 and earlier years are affected by a change in the way in which motor caravans are counted:</t>
  </si>
  <si>
    <t xml:space="preserve"> for years up to 1998 they are included  under 'minibus'; from 1999 they were counted in 'other' (see Annex D).</t>
  </si>
  <si>
    <t>Transport</t>
  </si>
  <si>
    <t>(b) Change in numbers: 2005 on 2004</t>
  </si>
  <si>
    <t>Minibus</t>
  </si>
  <si>
    <t>Other</t>
  </si>
  <si>
    <t>(c) Per cent changes:</t>
  </si>
  <si>
    <t>2005 on 2004</t>
  </si>
  <si>
    <t>2005 on 1994-98 average</t>
  </si>
  <si>
    <t>Casualties: selected other road user categories</t>
  </si>
  <si>
    <t>Separate charts for each severity</t>
  </si>
  <si>
    <t>Years: 1995 to 2005</t>
  </si>
  <si>
    <t>Fatal &amp;</t>
  </si>
  <si>
    <t>Fatal</t>
  </si>
  <si>
    <t>Casualties: Pedestrians, car users and other road users, on built-up and non built-up roads</t>
  </si>
  <si>
    <r>
      <t>Motor cycle</t>
    </r>
    <r>
      <rPr>
        <b/>
        <vertAlign val="superscript"/>
        <sz val="12"/>
        <rFont val="Times New Roman"/>
        <family val="1"/>
      </rPr>
      <t>(1)</t>
    </r>
  </si>
  <si>
    <r>
      <t>Minibus</t>
    </r>
    <r>
      <rPr>
        <b/>
        <vertAlign val="superscript"/>
        <sz val="12"/>
        <rFont val="Times New Roman"/>
        <family val="1"/>
      </rPr>
      <t>(2)</t>
    </r>
  </si>
  <si>
    <r>
      <t>Other</t>
    </r>
    <r>
      <rPr>
        <b/>
        <vertAlign val="superscript"/>
        <sz val="12"/>
        <rFont val="Times New Roman"/>
        <family val="1"/>
      </rPr>
      <t>(2)</t>
    </r>
  </si>
  <si>
    <r>
      <t>Motor cycle</t>
    </r>
    <r>
      <rPr>
        <vertAlign val="superscript"/>
        <sz val="12"/>
        <rFont val="Times New Roman"/>
        <family val="1"/>
      </rPr>
      <t>(1)</t>
    </r>
  </si>
  <si>
    <r>
      <t>Minibus</t>
    </r>
    <r>
      <rPr>
        <vertAlign val="superscript"/>
        <sz val="12"/>
        <rFont val="Times New Roman"/>
        <family val="1"/>
      </rPr>
      <t>(2)</t>
    </r>
  </si>
  <si>
    <r>
      <t>Other</t>
    </r>
    <r>
      <rPr>
        <vertAlign val="superscript"/>
        <sz val="12"/>
        <rFont val="Times New Roman"/>
        <family val="1"/>
      </rPr>
      <t>(2)</t>
    </r>
  </si>
  <si>
    <t>Table 24</t>
  </si>
  <si>
    <t>Casualties by mode of transport, age-group, severity and sex</t>
  </si>
  <si>
    <t>Years:1994-98 average, 2005</t>
  </si>
  <si>
    <t xml:space="preserve">                                 All severities</t>
  </si>
  <si>
    <t>Mode of Transport</t>
  </si>
  <si>
    <t>Age</t>
  </si>
  <si>
    <t>Male</t>
  </si>
  <si>
    <t>Female</t>
  </si>
  <si>
    <t>0-4</t>
  </si>
  <si>
    <t>5-7</t>
  </si>
  <si>
    <t>8-11</t>
  </si>
  <si>
    <t>12-15</t>
  </si>
  <si>
    <t>16-19</t>
  </si>
  <si>
    <t>20-24</t>
  </si>
  <si>
    <t>25-29</t>
  </si>
  <si>
    <t>30-39</t>
  </si>
  <si>
    <t>40-49</t>
  </si>
  <si>
    <t>50-59</t>
  </si>
  <si>
    <t>60-69</t>
  </si>
  <si>
    <t>70-79</t>
  </si>
  <si>
    <t>80+</t>
  </si>
  <si>
    <t>Child 0-15</t>
  </si>
  <si>
    <t>Adult 16+</t>
  </si>
  <si>
    <t>Car/taxi driver</t>
  </si>
  <si>
    <t>(1) Includes those whose sex was 'not known'.</t>
  </si>
  <si>
    <t>(2) Includes those whose age was 'not known'.</t>
  </si>
  <si>
    <t>(3) Motorcycles includes all two wheeled motor vehicles.</t>
  </si>
  <si>
    <t>Table 24 (continued)</t>
  </si>
  <si>
    <t>Car/taxi passenger</t>
  </si>
  <si>
    <t>Bus/coach/minibus</t>
  </si>
  <si>
    <t>Goods vehicles</t>
  </si>
  <si>
    <t>(4) Includes other types of road user not shown separately</t>
  </si>
  <si>
    <r>
      <t>All</t>
    </r>
    <r>
      <rPr>
        <b/>
        <vertAlign val="superscript"/>
        <sz val="10"/>
        <rFont val="Times New Roman"/>
        <family val="1"/>
      </rPr>
      <t>(1)</t>
    </r>
  </si>
  <si>
    <r>
      <t>All ages</t>
    </r>
    <r>
      <rPr>
        <b/>
        <vertAlign val="superscript"/>
        <sz val="10"/>
        <rFont val="Times New Roman"/>
        <family val="1"/>
      </rPr>
      <t>(2)</t>
    </r>
  </si>
  <si>
    <r>
      <t>Motor cycle</t>
    </r>
    <r>
      <rPr>
        <b/>
        <vertAlign val="superscript"/>
        <sz val="10"/>
        <rFont val="Times New Roman"/>
        <family val="1"/>
      </rPr>
      <t>(3)</t>
    </r>
  </si>
  <si>
    <r>
      <t>All users</t>
    </r>
    <r>
      <rPr>
        <b/>
        <vertAlign val="superscript"/>
        <sz val="10"/>
        <rFont val="Times New Roman"/>
        <family val="1"/>
      </rPr>
      <t>(4)</t>
    </r>
  </si>
  <si>
    <t>Table 25</t>
  </si>
  <si>
    <t xml:space="preserve">                        Adult</t>
  </si>
  <si>
    <t>All road users</t>
  </si>
  <si>
    <t>(b) Percent changes:</t>
  </si>
  <si>
    <t>n/a</t>
  </si>
  <si>
    <t>(1) This table does not include any casualties whose ages were unknown.</t>
  </si>
  <si>
    <t>(2) Child 0-15 years.</t>
  </si>
  <si>
    <t>(3) Other includes all road users excluding pedestrians, pedal cyclists and car users.</t>
  </si>
  <si>
    <t>Child and adult killed and seriously injured casualties by mode of transport</t>
  </si>
  <si>
    <t>Years: 2001 to 2005</t>
  </si>
  <si>
    <r>
      <t>Child and adult pedestrian, pedal cycle, car and other casualties</t>
    </r>
    <r>
      <rPr>
        <b/>
        <vertAlign val="superscript"/>
        <sz val="14"/>
        <rFont val="Times New Roman"/>
        <family val="1"/>
      </rPr>
      <t>(1)</t>
    </r>
    <r>
      <rPr>
        <b/>
        <sz val="14"/>
        <rFont val="Times New Roman"/>
        <family val="1"/>
      </rPr>
      <t xml:space="preserve"> by severity</t>
    </r>
  </si>
  <si>
    <r>
      <t>Years: 1994-98</t>
    </r>
    <r>
      <rPr>
        <b/>
        <vertAlign val="superscript"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and 2001-2005 averages, 2001 to 2005</t>
    </r>
  </si>
  <si>
    <r>
      <t xml:space="preserve">                        Child</t>
    </r>
    <r>
      <rPr>
        <b/>
        <vertAlign val="superscript"/>
        <sz val="12"/>
        <rFont val="Times New Roman"/>
        <family val="1"/>
      </rPr>
      <t>(2)</t>
    </r>
  </si>
  <si>
    <r>
      <t>Other</t>
    </r>
    <r>
      <rPr>
        <b/>
        <vertAlign val="superscript"/>
        <sz val="12"/>
        <rFont val="Times New Roman"/>
        <family val="1"/>
      </rPr>
      <t>(3)</t>
    </r>
  </si>
  <si>
    <t>Table 26</t>
  </si>
  <si>
    <t>Casualties by mode of motor transport, casualty class and severity</t>
  </si>
  <si>
    <t>Years: 1994-98 and 2001-2005 averages, 2001 to 2005</t>
  </si>
  <si>
    <t>Driver or Rider</t>
  </si>
  <si>
    <t xml:space="preserve">        Passenger Vehicle/pillion</t>
  </si>
  <si>
    <t>(a)        Numbers</t>
  </si>
  <si>
    <t>Bus/Coach</t>
  </si>
  <si>
    <t>Table 26 (continued)</t>
  </si>
  <si>
    <t>Casualties by mode of motor transport, casualty class and severity - continued</t>
  </si>
  <si>
    <r>
      <t>Other</t>
    </r>
    <r>
      <rPr>
        <b/>
        <vertAlign val="superscript"/>
        <sz val="12"/>
        <rFont val="Times New Roman"/>
        <family val="1"/>
      </rPr>
      <t>(2) (3)</t>
    </r>
  </si>
  <si>
    <t>All modes of</t>
  </si>
  <si>
    <t>motor transport</t>
  </si>
  <si>
    <t>(b)       Percent changes:</t>
  </si>
  <si>
    <t>Motor cycle</t>
  </si>
  <si>
    <t>-</t>
  </si>
  <si>
    <t>All modes</t>
  </si>
  <si>
    <t>(2) Affected by the change in 1999 in the way that motor caravans were counted - see Annex D.</t>
  </si>
  <si>
    <t xml:space="preserve">(3) Includes a small number of casualties who were using a "non-motor" mode of transport </t>
  </si>
  <si>
    <t>(other than pedestrian and pedal cyclists, who are excluded from this table).</t>
  </si>
  <si>
    <t>Change G51</t>
  </si>
  <si>
    <t>Table 27</t>
  </si>
  <si>
    <t>Separately for weekdays/weekends</t>
  </si>
  <si>
    <t>Years: 2001-2005 average</t>
  </si>
  <si>
    <t>Day/hour</t>
  </si>
  <si>
    <t>Pedes-</t>
  </si>
  <si>
    <t>Pedal</t>
  </si>
  <si>
    <t>Motor</t>
  </si>
  <si>
    <t>Bus/</t>
  </si>
  <si>
    <t>Light</t>
  </si>
  <si>
    <t>Heavy</t>
  </si>
  <si>
    <t>trian</t>
  </si>
  <si>
    <t>cycle</t>
  </si>
  <si>
    <t>coach</t>
  </si>
  <si>
    <t>goods</t>
  </si>
  <si>
    <t>Total for Weekdays</t>
  </si>
  <si>
    <t>00.00 to 00.59</t>
  </si>
  <si>
    <t>01.00 to 01.59</t>
  </si>
  <si>
    <t>02.00 to 02.59</t>
  </si>
  <si>
    <t>03.00 to 03.59</t>
  </si>
  <si>
    <t>04.00 to 04.59</t>
  </si>
  <si>
    <t>05.00 to 05.59</t>
  </si>
  <si>
    <t>06.00 to 06.59</t>
  </si>
  <si>
    <t>07.00 to 07.59</t>
  </si>
  <si>
    <t>08.00 to 08.59</t>
  </si>
  <si>
    <t>09.00 to 09.59</t>
  </si>
  <si>
    <t>10.00 to 10.59</t>
  </si>
  <si>
    <t>11.00 to 11.59</t>
  </si>
  <si>
    <t>12.00 to 12.59</t>
  </si>
  <si>
    <t>13.00 to 13.59</t>
  </si>
  <si>
    <t>14.00 to 14.59</t>
  </si>
  <si>
    <t>15.00 to 15.59</t>
  </si>
  <si>
    <t>16.00 to 16.59</t>
  </si>
  <si>
    <t>17.00 to 17.59</t>
  </si>
  <si>
    <t>18.00 to 18.59</t>
  </si>
  <si>
    <t>19.00 to 19.59</t>
  </si>
  <si>
    <t>20.00 to 20.59</t>
  </si>
  <si>
    <t>21.00 to 21.59</t>
  </si>
  <si>
    <t>22.00 to 22.59</t>
  </si>
  <si>
    <t>23.00 to 23.59</t>
  </si>
  <si>
    <t>Total for Weekends</t>
  </si>
  <si>
    <t>(1) Child 0-15 years</t>
  </si>
  <si>
    <t>(2) Motor cycle includes all two wheeled motor vehicles</t>
  </si>
  <si>
    <t>weekdays</t>
  </si>
  <si>
    <t>Weekends</t>
  </si>
  <si>
    <t>Killed and Seriously injured</t>
  </si>
  <si>
    <t>All Severities</t>
  </si>
  <si>
    <t>Killed and Serious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</si>
  <si>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</si>
  <si>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</si>
  <si>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</si>
  <si>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</si>
  <si>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</si>
  <si>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</si>
  <si>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</si>
  <si>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</si>
  <si>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</si>
  <si>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</si>
  <si>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</si>
  <si>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</si>
  <si>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</si>
  <si>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Child casualties by time of day</t>
  </si>
  <si>
    <r>
      <t>Child</t>
    </r>
    <r>
      <rPr>
        <b/>
        <vertAlign val="superscript"/>
        <sz val="14"/>
        <rFont val="Times New Roman"/>
        <family val="1"/>
      </rPr>
      <t xml:space="preserve">(1) </t>
    </r>
    <r>
      <rPr>
        <b/>
        <sz val="14"/>
        <rFont val="Times New Roman"/>
        <family val="1"/>
      </rPr>
      <t>casualties by time of day and mode of transport</t>
    </r>
  </si>
  <si>
    <r>
      <t>cycle</t>
    </r>
    <r>
      <rPr>
        <b/>
        <vertAlign val="superscript"/>
        <sz val="12"/>
        <rFont val="Times New Roman"/>
        <family val="1"/>
      </rPr>
      <t>(2)</t>
    </r>
  </si>
  <si>
    <t>Table 28</t>
  </si>
  <si>
    <t>Adult casualties by time of day and mode of transport</t>
  </si>
  <si>
    <t>Fatal and Serious</t>
  </si>
  <si>
    <t>Adult casualties by time of day</t>
  </si>
  <si>
    <r>
      <t>cycle</t>
    </r>
    <r>
      <rPr>
        <b/>
        <vertAlign val="superscript"/>
        <sz val="12"/>
        <rFont val="Times New Roman"/>
        <family val="1"/>
      </rPr>
      <t>(1)</t>
    </r>
  </si>
  <si>
    <t>Table 29</t>
  </si>
  <si>
    <t>(figures adjusted to standard 30 day months)</t>
  </si>
  <si>
    <t>Child/</t>
  </si>
  <si>
    <t>Adult/</t>
  </si>
  <si>
    <t xml:space="preserve">  Month</t>
  </si>
  <si>
    <t>Child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</si>
  <si>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</si>
  <si>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</si>
  <si>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</si>
  <si>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</si>
  <si>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</si>
  <si>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</si>
  <si>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</si>
  <si>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</si>
  <si>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</si>
  <si>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</si>
  <si>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</si>
  <si>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</si>
  <si>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 Total</t>
  </si>
  <si>
    <t>Adult</t>
  </si>
  <si>
    <t>(1) Child 0-15 years.</t>
  </si>
  <si>
    <t>(2) Motor cycle includes all two wheeled motor vehicles.</t>
  </si>
  <si>
    <t>(3) Includes those ages 'not known'.</t>
  </si>
  <si>
    <t xml:space="preserve">Note: As the figures in this table have been adjusted to be for "30 day months", they may not be comparable with other tables </t>
  </si>
  <si>
    <t>in this publication.</t>
  </si>
  <si>
    <r>
      <t>Child</t>
    </r>
    <r>
      <rPr>
        <b/>
        <vertAlign val="superscript"/>
        <sz val="14"/>
        <rFont val="Times New Roman"/>
        <family val="1"/>
      </rPr>
      <t>(1)</t>
    </r>
    <r>
      <rPr>
        <b/>
        <sz val="14"/>
        <rFont val="Times New Roman"/>
        <family val="1"/>
      </rPr>
      <t xml:space="preserve"> and adult casualties by month and mode of transport</t>
    </r>
  </si>
  <si>
    <r>
      <t>Total</t>
    </r>
    <r>
      <rPr>
        <b/>
        <vertAlign val="superscript"/>
        <sz val="14"/>
        <rFont val="Times New Roman"/>
        <family val="1"/>
      </rPr>
      <t>(3)</t>
    </r>
  </si>
  <si>
    <t>Table 30</t>
  </si>
  <si>
    <t>Day of</t>
  </si>
  <si>
    <t>Week</t>
  </si>
  <si>
    <t>Monday</t>
  </si>
  <si>
    <t>Tuesday</t>
  </si>
  <si>
    <t>Wednesday</t>
  </si>
  <si>
    <t>Thursday</t>
  </si>
  <si>
    <t>Friday</t>
  </si>
  <si>
    <t>Saturday</t>
  </si>
  <si>
    <t>Sunday</t>
  </si>
  <si>
    <t>(2) Motorcycle includes all two wheeled motor vehicles.</t>
  </si>
  <si>
    <t>(3) Includes those whose ages were 'not known'.</t>
  </si>
  <si>
    <t>Pedal Cycle</t>
  </si>
  <si>
    <t>All other modes</t>
  </si>
  <si>
    <t>M</t>
  </si>
  <si>
    <t>T</t>
  </si>
  <si>
    <t>W</t>
  </si>
  <si>
    <t>F</t>
  </si>
  <si>
    <t>S</t>
  </si>
  <si>
    <t>Child and adult casualties by day of week and mode of transport</t>
  </si>
  <si>
    <r>
      <t>Child</t>
    </r>
    <r>
      <rPr>
        <b/>
        <vertAlign val="superscript"/>
        <sz val="14"/>
        <rFont val="Times New Roman"/>
        <family val="1"/>
      </rPr>
      <t>(1)</t>
    </r>
    <r>
      <rPr>
        <b/>
        <sz val="14"/>
        <rFont val="Times New Roman"/>
        <family val="1"/>
      </rPr>
      <t xml:space="preserve"> and adult casualties by day of week and mode of transport</t>
    </r>
  </si>
  <si>
    <t xml:space="preserve">Table 23 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</si>
</sst>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-mmm_)"/>
    <numFmt numFmtId="165" formatCode="hh:mm_)"/>
    <numFmt numFmtId="166" formatCode="General_)"/>
    <numFmt numFmtId="167" formatCode="#,##0_);\(#,##0\)"/>
    <numFmt numFmtId="168" formatCode="0_)"/>
    <numFmt numFmtId="169" formatCode="0.00_)"/>
    <numFmt numFmtId="170" formatCode="0.0_)"/>
    <numFmt numFmtId="171" formatCode="_-* #,##0.0_-;\-* #,##0.0_-;_-* &quot;-&quot;??_-;_-@_-"/>
    <numFmt numFmtId="172" formatCode="_-* #,##0_-;\-* #,##0_-;_-* &quot;-&quot;??_-;_-@_-"/>
    <numFmt numFmtId="173" formatCode="#,##0.0"/>
    <numFmt numFmtId="174" formatCode="#,##0.000"/>
    <numFmt numFmtId="175" formatCode="#,##0_ ;\-#,##0\ "/>
    <numFmt numFmtId="176" formatCode="0.0"/>
    <numFmt numFmtId="177" formatCode="#,##0.0000"/>
  </numFmts>
  <fonts count="61">
    <font>
      <sz val="10"/>
      <name val="Arial"/>
      <family val="0"/>
    </font>
    <font>
      <u val="single"/>
      <sz val="12"/>
      <color indexed="12"/>
      <name val="Arial MT"/>
      <family val="0"/>
    </font>
    <font>
      <sz val="12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2"/>
      <color indexed="56"/>
      <name val="Times New Roman"/>
      <family val="1"/>
    </font>
    <font>
      <vertAlign val="superscript"/>
      <sz val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b/>
      <sz val="13.25"/>
      <name val="Times New Roman"/>
      <family val="1"/>
    </font>
    <font>
      <sz val="19"/>
      <name val="Arial"/>
      <family val="0"/>
    </font>
    <font>
      <sz val="8.5"/>
      <name val="Times New Roman"/>
      <family val="1"/>
    </font>
    <font>
      <sz val="14.75"/>
      <name val="Arial"/>
      <family val="0"/>
    </font>
    <font>
      <sz val="9"/>
      <name val="Times New Roman"/>
      <family val="1"/>
    </font>
    <font>
      <sz val="16"/>
      <name val="Arial"/>
      <family val="0"/>
    </font>
    <font>
      <sz val="8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0"/>
      <color indexed="56"/>
      <name val="Times New Roman"/>
      <family val="1"/>
    </font>
    <font>
      <b/>
      <sz val="18"/>
      <name val="Times New Roman"/>
      <family val="1"/>
    </font>
    <font>
      <u val="single"/>
      <sz val="10"/>
      <color indexed="36"/>
      <name val="Arial"/>
      <family val="0"/>
    </font>
    <font>
      <b/>
      <vertAlign val="superscript"/>
      <sz val="10"/>
      <name val="Times New Roman"/>
      <family val="1"/>
    </font>
    <font>
      <sz val="12"/>
      <name val="Arial MT"/>
      <family val="0"/>
    </font>
    <font>
      <b/>
      <vertAlign val="superscript"/>
      <sz val="14"/>
      <name val="Times New Roman"/>
      <family val="1"/>
    </font>
    <font>
      <b/>
      <sz val="14.75"/>
      <name val="Times New Roman"/>
      <family val="1"/>
    </font>
    <font>
      <sz val="22.5"/>
      <name val="Arial"/>
      <family val="0"/>
    </font>
    <font>
      <sz val="22.75"/>
      <name val="Arial"/>
      <family val="0"/>
    </font>
    <font>
      <sz val="10.75"/>
      <name val="Times New Roman"/>
      <family val="1"/>
    </font>
    <font>
      <sz val="15.75"/>
      <name val="Arial"/>
      <family val="0"/>
    </font>
    <font>
      <b/>
      <sz val="12"/>
      <name val="Arial"/>
      <family val="2"/>
    </font>
    <font>
      <sz val="20"/>
      <name val="Arial"/>
      <family val="0"/>
    </font>
    <font>
      <sz val="20"/>
      <name val="Times New Roman"/>
      <family val="1"/>
    </font>
    <font>
      <b/>
      <sz val="16"/>
      <name val="Times New Roman"/>
      <family val="1"/>
    </font>
    <font>
      <sz val="11.75"/>
      <name val="Times New Roman"/>
      <family val="1"/>
    </font>
    <font>
      <sz val="18.75"/>
      <name val="Arial"/>
      <family val="0"/>
    </font>
    <font>
      <b/>
      <sz val="16.5"/>
      <name val="Times New Roman"/>
      <family val="1"/>
    </font>
    <font>
      <sz val="27.5"/>
      <name val="Arial"/>
      <family val="0"/>
    </font>
    <font>
      <sz val="19.75"/>
      <name val="Arial"/>
      <family val="0"/>
    </font>
    <font>
      <sz val="11"/>
      <name val="Times New Roman"/>
      <family val="1"/>
    </font>
    <font>
      <sz val="11.5"/>
      <name val="Times New Roman"/>
      <family val="1"/>
    </font>
    <font>
      <sz val="23.25"/>
      <name val="Arial"/>
      <family val="0"/>
    </font>
    <font>
      <b/>
      <sz val="11.5"/>
      <name val="Times New Roman"/>
      <family val="1"/>
    </font>
    <font>
      <sz val="11.25"/>
      <name val="Times New Roman"/>
      <family val="1"/>
    </font>
    <font>
      <sz val="11.25"/>
      <name val="Arial"/>
      <family val="0"/>
    </font>
    <font>
      <b/>
      <sz val="11.75"/>
      <name val="Times New Roman"/>
      <family val="1"/>
    </font>
    <font>
      <sz val="11.5"/>
      <name val="Arial"/>
      <family val="0"/>
    </font>
    <font>
      <sz val="9.75"/>
      <name val="Arial"/>
      <family val="0"/>
    </font>
    <font>
      <sz val="8.5"/>
      <name val="Arial"/>
      <family val="0"/>
    </font>
    <font>
      <sz val="8.75"/>
      <name val="Arial"/>
      <family val="0"/>
    </font>
    <font>
      <b/>
      <sz val="16.25"/>
      <name val="Times New Roman"/>
      <family val="1"/>
    </font>
    <font>
      <b/>
      <sz val="13.5"/>
      <name val="Times New Roman"/>
      <family val="1"/>
    </font>
    <font>
      <sz val="9.5"/>
      <name val="Arial"/>
      <family val="0"/>
    </font>
    <font>
      <sz val="9.75"/>
      <name val="Times New Roman"/>
      <family val="1"/>
    </font>
    <font>
      <sz val="10.25"/>
      <name val="Arial"/>
      <family val="0"/>
    </font>
    <font>
      <sz val="9.5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41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41" fontId="6" fillId="0" borderId="0" xfId="0" applyNumberFormat="1" applyFont="1" applyAlignment="1">
      <alignment/>
    </xf>
    <xf numFmtId="0" fontId="6" fillId="0" borderId="0" xfId="0" applyFont="1" applyAlignment="1">
      <alignment/>
    </xf>
    <xf numFmtId="15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Alignment="1">
      <alignment/>
    </xf>
    <xf numFmtId="41" fontId="6" fillId="0" borderId="0" xfId="0" applyNumberFormat="1" applyFont="1" applyBorder="1" applyAlignment="1">
      <alignment/>
    </xf>
    <xf numFmtId="0" fontId="5" fillId="0" borderId="1" xfId="0" applyFont="1" applyBorder="1" applyAlignment="1">
      <alignment horizontal="left"/>
    </xf>
    <xf numFmtId="41" fontId="5" fillId="0" borderId="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3" fontId="10" fillId="0" borderId="0" xfId="0" applyNumberFormat="1" applyFont="1" applyBorder="1" applyAlignment="1">
      <alignment horizontal="right"/>
    </xf>
    <xf numFmtId="0" fontId="6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3" fontId="10" fillId="0" borderId="1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 quotePrefix="1">
      <alignment horizontal="right"/>
    </xf>
    <xf numFmtId="3" fontId="6" fillId="0" borderId="0" xfId="0" applyNumberFormat="1" applyFont="1" applyFill="1" applyAlignment="1" quotePrefix="1">
      <alignment horizontal="right"/>
    </xf>
    <xf numFmtId="3" fontId="6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 quotePrefix="1">
      <alignment horizontal="right"/>
    </xf>
    <xf numFmtId="3" fontId="13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1" fontId="12" fillId="0" borderId="0" xfId="0" applyNumberFormat="1" applyFont="1" applyFill="1" applyBorder="1" applyAlignment="1">
      <alignment horizontal="right"/>
    </xf>
    <xf numFmtId="1" fontId="12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 quotePrefix="1">
      <alignment horizontal="right"/>
    </xf>
    <xf numFmtId="1" fontId="13" fillId="0" borderId="0" xfId="0" applyNumberFormat="1" applyFont="1" applyFill="1" applyAlignment="1">
      <alignment horizontal="right"/>
    </xf>
    <xf numFmtId="3" fontId="13" fillId="0" borderId="0" xfId="0" applyNumberFormat="1" applyFont="1" applyFill="1" applyAlignment="1" quotePrefix="1">
      <alignment horizontal="right"/>
    </xf>
    <xf numFmtId="1" fontId="13" fillId="0" borderId="0" xfId="0" applyNumberFormat="1" applyFont="1" applyFill="1" applyBorder="1" applyAlignment="1">
      <alignment horizontal="right"/>
    </xf>
    <xf numFmtId="0" fontId="4" fillId="0" borderId="0" xfId="23" applyFont="1">
      <alignment/>
      <protection/>
    </xf>
    <xf numFmtId="0" fontId="8" fillId="0" borderId="0" xfId="23" applyFont="1">
      <alignment/>
      <protection/>
    </xf>
    <xf numFmtId="0" fontId="4" fillId="0" borderId="0" xfId="23" applyFont="1" applyAlignment="1">
      <alignment horizontal="right"/>
      <protection/>
    </xf>
    <xf numFmtId="0" fontId="14" fillId="0" borderId="0" xfId="23" applyFont="1">
      <alignment/>
      <protection/>
    </xf>
    <xf numFmtId="0" fontId="6" fillId="0" borderId="0" xfId="23" applyFont="1">
      <alignment/>
      <protection/>
    </xf>
    <xf numFmtId="0" fontId="22" fillId="0" borderId="0" xfId="23" applyFont="1">
      <alignment/>
      <protection/>
    </xf>
    <xf numFmtId="0" fontId="5" fillId="0" borderId="0" xfId="23" applyFont="1">
      <alignment/>
      <protection/>
    </xf>
    <xf numFmtId="0" fontId="23" fillId="0" borderId="0" xfId="23" applyFont="1">
      <alignment/>
      <protection/>
    </xf>
    <xf numFmtId="0" fontId="23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41" fontId="24" fillId="0" borderId="0" xfId="23" applyNumberFormat="1" applyFont="1">
      <alignment/>
      <protection/>
    </xf>
    <xf numFmtId="0" fontId="14" fillId="0" borderId="0" xfId="0" applyFont="1" applyAlignment="1">
      <alignment/>
    </xf>
    <xf numFmtId="0" fontId="25" fillId="0" borderId="0" xfId="23" applyFont="1">
      <alignment/>
      <protection/>
    </xf>
    <xf numFmtId="0" fontId="25" fillId="0" borderId="0" xfId="23" applyFont="1" applyAlignment="1">
      <alignment horizontal="right"/>
      <protection/>
    </xf>
    <xf numFmtId="0" fontId="14" fillId="0" borderId="1" xfId="0" applyFont="1" applyBorder="1" applyAlignment="1">
      <alignment/>
    </xf>
    <xf numFmtId="0" fontId="14" fillId="0" borderId="3" xfId="0" applyFont="1" applyBorder="1" applyAlignment="1">
      <alignment/>
    </xf>
    <xf numFmtId="0" fontId="23" fillId="0" borderId="3" xfId="0" applyFont="1" applyBorder="1" applyAlignment="1">
      <alignment/>
    </xf>
    <xf numFmtId="0" fontId="14" fillId="0" borderId="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3" xfId="0" applyFont="1" applyBorder="1" applyAlignment="1">
      <alignment horizontal="center"/>
    </xf>
    <xf numFmtId="0" fontId="23" fillId="0" borderId="3" xfId="0" applyFont="1" applyBorder="1" applyAlignment="1">
      <alignment horizontal="right"/>
    </xf>
    <xf numFmtId="0" fontId="23" fillId="0" borderId="1" xfId="0" applyFont="1" applyBorder="1" applyAlignment="1">
      <alignment/>
    </xf>
    <xf numFmtId="0" fontId="23" fillId="0" borderId="1" xfId="0" applyFont="1" applyBorder="1" applyAlignment="1">
      <alignment horizontal="right"/>
    </xf>
    <xf numFmtId="0" fontId="14" fillId="0" borderId="0" xfId="0" applyFont="1" applyAlignment="1" quotePrefix="1">
      <alignment/>
    </xf>
    <xf numFmtId="41" fontId="14" fillId="0" borderId="0" xfId="0" applyNumberFormat="1" applyFont="1" applyAlignment="1">
      <alignment/>
    </xf>
    <xf numFmtId="41" fontId="23" fillId="0" borderId="0" xfId="0" applyNumberFormat="1" applyFont="1" applyAlignment="1">
      <alignment/>
    </xf>
    <xf numFmtId="41" fontId="14" fillId="0" borderId="1" xfId="0" applyNumberFormat="1" applyFont="1" applyBorder="1" applyAlignment="1">
      <alignment/>
    </xf>
    <xf numFmtId="17" fontId="14" fillId="0" borderId="0" xfId="0" applyNumberFormat="1" applyFont="1" applyAlignment="1">
      <alignment/>
    </xf>
    <xf numFmtId="166" fontId="4" fillId="0" borderId="0" xfId="21" applyNumberFormat="1" applyFont="1" applyAlignment="1" applyProtection="1">
      <alignment horizontal="left"/>
      <protection/>
    </xf>
    <xf numFmtId="166" fontId="8" fillId="0" borderId="0" xfId="21" applyFont="1">
      <alignment/>
      <protection/>
    </xf>
    <xf numFmtId="166" fontId="4" fillId="0" borderId="0" xfId="21" applyFont="1" applyAlignment="1">
      <alignment horizontal="right"/>
      <protection/>
    </xf>
    <xf numFmtId="166" fontId="4" fillId="0" borderId="0" xfId="21" applyFont="1">
      <alignment/>
      <protection/>
    </xf>
    <xf numFmtId="166" fontId="4" fillId="0" borderId="0" xfId="21" applyNumberFormat="1" applyFont="1" applyProtection="1">
      <alignment/>
      <protection/>
    </xf>
    <xf numFmtId="166" fontId="4" fillId="0" borderId="4" xfId="21" applyNumberFormat="1" applyFont="1" applyBorder="1" applyAlignment="1" applyProtection="1">
      <alignment horizontal="left"/>
      <protection/>
    </xf>
    <xf numFmtId="166" fontId="4" fillId="0" borderId="4" xfId="21" applyNumberFormat="1" applyFont="1" applyBorder="1" applyProtection="1">
      <alignment/>
      <protection/>
    </xf>
    <xf numFmtId="166" fontId="5" fillId="0" borderId="0" xfId="21" applyNumberFormat="1" applyFont="1" applyBorder="1" applyAlignment="1" applyProtection="1">
      <alignment horizontal="left"/>
      <protection/>
    </xf>
    <xf numFmtId="166" fontId="5" fillId="0" borderId="0" xfId="21" applyNumberFormat="1" applyFont="1" applyBorder="1" applyProtection="1">
      <alignment/>
      <protection/>
    </xf>
    <xf numFmtId="166" fontId="5" fillId="0" borderId="5" xfId="21" applyNumberFormat="1" applyFont="1" applyBorder="1" applyAlignment="1" applyProtection="1">
      <alignment horizontal="left"/>
      <protection/>
    </xf>
    <xf numFmtId="166" fontId="5" fillId="0" borderId="5" xfId="21" applyNumberFormat="1" applyFont="1" applyBorder="1" applyProtection="1">
      <alignment/>
      <protection/>
    </xf>
    <xf numFmtId="166" fontId="6" fillId="0" borderId="0" xfId="21" applyFont="1">
      <alignment/>
      <protection/>
    </xf>
    <xf numFmtId="166" fontId="5" fillId="0" borderId="0" xfId="21" applyNumberFormat="1" applyFont="1" applyAlignment="1" applyProtection="1">
      <alignment horizontal="left"/>
      <protection/>
    </xf>
    <xf numFmtId="166" fontId="5" fillId="0" borderId="0" xfId="21" applyNumberFormat="1" applyFont="1" applyProtection="1">
      <alignment/>
      <protection/>
    </xf>
    <xf numFmtId="166" fontId="5" fillId="0" borderId="0" xfId="21" applyNumberFormat="1" applyFont="1" applyAlignment="1" applyProtection="1">
      <alignment horizontal="right"/>
      <protection/>
    </xf>
    <xf numFmtId="166" fontId="5" fillId="0" borderId="0" xfId="21" applyNumberFormat="1" applyFont="1" applyAlignment="1" applyProtection="1">
      <alignment horizontal="center"/>
      <protection/>
    </xf>
    <xf numFmtId="166" fontId="5" fillId="0" borderId="1" xfId="21" applyNumberFormat="1" applyFont="1" applyBorder="1" applyProtection="1">
      <alignment/>
      <protection/>
    </xf>
    <xf numFmtId="166" fontId="5" fillId="0" borderId="1" xfId="21" applyNumberFormat="1" applyFont="1" applyBorder="1" applyAlignment="1" applyProtection="1">
      <alignment horizontal="right"/>
      <protection/>
    </xf>
    <xf numFmtId="166" fontId="5" fillId="0" borderId="0" xfId="21" applyNumberFormat="1" applyFont="1" applyBorder="1" applyAlignment="1" applyProtection="1">
      <alignment horizontal="right"/>
      <protection/>
    </xf>
    <xf numFmtId="41" fontId="5" fillId="0" borderId="0" xfId="21" applyNumberFormat="1" applyFont="1">
      <alignment/>
      <protection/>
    </xf>
    <xf numFmtId="166" fontId="5" fillId="0" borderId="0" xfId="21" applyFont="1">
      <alignment/>
      <protection/>
    </xf>
    <xf numFmtId="166" fontId="6" fillId="0" borderId="0" xfId="21" applyFont="1" applyAlignment="1">
      <alignment horizontal="left"/>
      <protection/>
    </xf>
    <xf numFmtId="41" fontId="6" fillId="0" borderId="0" xfId="21" applyNumberFormat="1" applyFont="1">
      <alignment/>
      <protection/>
    </xf>
    <xf numFmtId="166" fontId="5" fillId="0" borderId="0" xfId="21" applyNumberFormat="1" applyFont="1" applyFill="1" applyProtection="1">
      <alignment/>
      <protection/>
    </xf>
    <xf numFmtId="168" fontId="8" fillId="0" borderId="0" xfId="21" applyNumberFormat="1" applyFont="1" applyFill="1" applyProtection="1">
      <alignment/>
      <protection/>
    </xf>
    <xf numFmtId="168" fontId="6" fillId="0" borderId="0" xfId="21" applyNumberFormat="1" applyFont="1" applyFill="1" applyProtection="1">
      <alignment/>
      <protection/>
    </xf>
    <xf numFmtId="166" fontId="6" fillId="0" borderId="0" xfId="21" applyNumberFormat="1" applyFont="1" applyAlignment="1" applyProtection="1">
      <alignment horizontal="left"/>
      <protection/>
    </xf>
    <xf numFmtId="3" fontId="6" fillId="0" borderId="0" xfId="21" applyNumberFormat="1" applyFont="1" applyBorder="1" applyAlignment="1">
      <alignment horizontal="right"/>
      <protection/>
    </xf>
    <xf numFmtId="168" fontId="6" fillId="0" borderId="0" xfId="21" applyNumberFormat="1" applyFont="1" applyProtection="1">
      <alignment/>
      <protection/>
    </xf>
    <xf numFmtId="168" fontId="6" fillId="0" borderId="0" xfId="21" applyNumberFormat="1" applyFont="1" applyFill="1" applyAlignment="1" applyProtection="1">
      <alignment/>
      <protection/>
    </xf>
    <xf numFmtId="166" fontId="6" fillId="0" borderId="1" xfId="21" applyFont="1" applyBorder="1">
      <alignment/>
      <protection/>
    </xf>
    <xf numFmtId="166" fontId="6" fillId="0" borderId="1" xfId="21" applyNumberFormat="1" applyFont="1" applyBorder="1" applyAlignment="1" applyProtection="1">
      <alignment horizontal="left"/>
      <protection/>
    </xf>
    <xf numFmtId="3" fontId="6" fillId="0" borderId="1" xfId="21" applyNumberFormat="1" applyFont="1" applyBorder="1" applyAlignment="1">
      <alignment horizontal="right"/>
      <protection/>
    </xf>
    <xf numFmtId="2" fontId="6" fillId="0" borderId="0" xfId="21" applyNumberFormat="1" applyFont="1">
      <alignment/>
      <protection/>
    </xf>
    <xf numFmtId="166" fontId="4" fillId="0" borderId="0" xfId="22" applyNumberFormat="1" applyFont="1" applyAlignment="1" applyProtection="1">
      <alignment horizontal="left"/>
      <protection/>
    </xf>
    <xf numFmtId="0" fontId="8" fillId="0" borderId="0" xfId="22" applyFont="1">
      <alignment/>
      <protection/>
    </xf>
    <xf numFmtId="166" fontId="4" fillId="0" borderId="0" xfId="22" applyNumberFormat="1" applyFont="1" applyAlignment="1" applyProtection="1">
      <alignment horizontal="right"/>
      <protection/>
    </xf>
    <xf numFmtId="166" fontId="8" fillId="0" borderId="0" xfId="22" applyNumberFormat="1" applyFont="1" applyAlignment="1" applyProtection="1">
      <alignment horizontal="left"/>
      <protection/>
    </xf>
    <xf numFmtId="166" fontId="8" fillId="0" borderId="0" xfId="22" applyNumberFormat="1" applyFont="1" applyProtection="1">
      <alignment/>
      <protection/>
    </xf>
    <xf numFmtId="0" fontId="4" fillId="0" borderId="0" xfId="22" applyFont="1">
      <alignment/>
      <protection/>
    </xf>
    <xf numFmtId="166" fontId="4" fillId="0" borderId="1" xfId="22" applyNumberFormat="1" applyFont="1" applyBorder="1" applyAlignment="1" applyProtection="1">
      <alignment horizontal="left"/>
      <protection/>
    </xf>
    <xf numFmtId="0" fontId="8" fillId="0" borderId="1" xfId="22" applyFont="1" applyBorder="1">
      <alignment/>
      <protection/>
    </xf>
    <xf numFmtId="166" fontId="5" fillId="0" borderId="0" xfId="22" applyNumberFormat="1" applyFont="1" applyProtection="1">
      <alignment/>
      <protection/>
    </xf>
    <xf numFmtId="166" fontId="5" fillId="0" borderId="6" xfId="22" applyNumberFormat="1" applyFont="1" applyBorder="1" applyAlignment="1" applyProtection="1">
      <alignment horizontal="center"/>
      <protection/>
    </xf>
    <xf numFmtId="0" fontId="6" fillId="0" borderId="0" xfId="22" applyFont="1">
      <alignment/>
      <protection/>
    </xf>
    <xf numFmtId="166" fontId="6" fillId="0" borderId="0" xfId="22" applyNumberFormat="1" applyFont="1" applyAlignment="1" applyProtection="1">
      <alignment horizontal="left"/>
      <protection/>
    </xf>
    <xf numFmtId="166" fontId="5" fillId="0" borderId="0" xfId="22" applyNumberFormat="1" applyFont="1" applyBorder="1" applyAlignment="1" applyProtection="1">
      <alignment horizontal="left"/>
      <protection/>
    </xf>
    <xf numFmtId="166" fontId="5" fillId="0" borderId="0" xfId="22" applyNumberFormat="1" applyFont="1" applyBorder="1" applyAlignment="1" applyProtection="1">
      <alignment horizontal="center"/>
      <protection/>
    </xf>
    <xf numFmtId="166" fontId="9" fillId="0" borderId="0" xfId="22" applyNumberFormat="1" applyFont="1" applyProtection="1">
      <alignment/>
      <protection/>
    </xf>
    <xf numFmtId="166" fontId="9" fillId="0" borderId="0" xfId="22" applyNumberFormat="1" applyFont="1" applyAlignment="1" applyProtection="1">
      <alignment horizontal="center"/>
      <protection/>
    </xf>
    <xf numFmtId="0" fontId="6" fillId="0" borderId="1" xfId="22" applyFont="1" applyBorder="1">
      <alignment/>
      <protection/>
    </xf>
    <xf numFmtId="166" fontId="9" fillId="0" borderId="1" xfId="22" applyNumberFormat="1" applyFont="1" applyBorder="1" applyAlignment="1" applyProtection="1">
      <alignment horizontal="right"/>
      <protection/>
    </xf>
    <xf numFmtId="166" fontId="9" fillId="0" borderId="1" xfId="22" applyNumberFormat="1" applyFont="1" applyBorder="1" applyAlignment="1" applyProtection="1">
      <alignment horizontal="center"/>
      <protection/>
    </xf>
    <xf numFmtId="166" fontId="9" fillId="0" borderId="1" xfId="22" applyNumberFormat="1" applyFont="1" applyBorder="1" applyAlignment="1" applyProtection="1">
      <alignment horizontal="left"/>
      <protection/>
    </xf>
    <xf numFmtId="166" fontId="5" fillId="0" borderId="1" xfId="22" applyNumberFormat="1" applyFont="1" applyBorder="1" applyProtection="1">
      <alignment/>
      <protection/>
    </xf>
    <xf numFmtId="0" fontId="6" fillId="0" borderId="0" xfId="22" applyFont="1" applyBorder="1">
      <alignment/>
      <protection/>
    </xf>
    <xf numFmtId="166" fontId="9" fillId="0" borderId="0" xfId="22" applyNumberFormat="1" applyFont="1" applyBorder="1" applyAlignment="1" applyProtection="1">
      <alignment horizontal="right"/>
      <protection/>
    </xf>
    <xf numFmtId="166" fontId="9" fillId="0" borderId="0" xfId="22" applyNumberFormat="1" applyFont="1" applyBorder="1" applyAlignment="1" applyProtection="1">
      <alignment horizontal="center"/>
      <protection/>
    </xf>
    <xf numFmtId="166" fontId="9" fillId="0" borderId="0" xfId="22" applyNumberFormat="1" applyFont="1" applyBorder="1" applyAlignment="1" applyProtection="1">
      <alignment horizontal="left"/>
      <protection/>
    </xf>
    <xf numFmtId="166" fontId="5" fillId="0" borderId="0" xfId="22" applyNumberFormat="1" applyFont="1" applyBorder="1" applyProtection="1">
      <alignment/>
      <protection/>
    </xf>
    <xf numFmtId="166" fontId="5" fillId="0" borderId="0" xfId="22" applyNumberFormat="1" applyFont="1" applyAlignment="1" applyProtection="1">
      <alignment horizontal="left"/>
      <protection/>
    </xf>
    <xf numFmtId="41" fontId="5" fillId="0" borderId="0" xfId="22" applyNumberFormat="1" applyFont="1">
      <alignment/>
      <protection/>
    </xf>
    <xf numFmtId="0" fontId="5" fillId="0" borderId="0" xfId="22" applyFont="1">
      <alignment/>
      <protection/>
    </xf>
    <xf numFmtId="0" fontId="6" fillId="0" borderId="0" xfId="22" applyFont="1" applyAlignment="1">
      <alignment horizontal="left"/>
      <protection/>
    </xf>
    <xf numFmtId="41" fontId="6" fillId="0" borderId="0" xfId="22" applyNumberFormat="1" applyFont="1">
      <alignment/>
      <protection/>
    </xf>
    <xf numFmtId="0" fontId="5" fillId="0" borderId="0" xfId="22" applyFont="1" applyAlignment="1">
      <alignment horizontal="left"/>
      <protection/>
    </xf>
    <xf numFmtId="0" fontId="5" fillId="0" borderId="1" xfId="22" applyFont="1" applyBorder="1" applyAlignment="1">
      <alignment horizontal="left"/>
      <protection/>
    </xf>
    <xf numFmtId="41" fontId="5" fillId="0" borderId="1" xfId="22" applyNumberFormat="1" applyFont="1" applyBorder="1">
      <alignment/>
      <protection/>
    </xf>
    <xf numFmtId="3" fontId="6" fillId="0" borderId="0" xfId="22" applyNumberFormat="1" applyFont="1" applyFill="1">
      <alignment/>
      <protection/>
    </xf>
    <xf numFmtId="3" fontId="6" fillId="0" borderId="0" xfId="22" applyNumberFormat="1" applyFont="1" applyFill="1" applyProtection="1">
      <alignment/>
      <protection/>
    </xf>
    <xf numFmtId="3" fontId="12" fillId="0" borderId="0" xfId="22" applyNumberFormat="1" applyFont="1" applyBorder="1" applyAlignment="1">
      <alignment horizontal="right"/>
      <protection/>
    </xf>
    <xf numFmtId="3" fontId="12" fillId="0" borderId="0" xfId="22" applyNumberFormat="1" applyFont="1" applyFill="1" applyBorder="1" applyAlignment="1">
      <alignment horizontal="right"/>
      <protection/>
    </xf>
    <xf numFmtId="0" fontId="5" fillId="0" borderId="1" xfId="22" applyFont="1" applyBorder="1">
      <alignment/>
      <protection/>
    </xf>
    <xf numFmtId="166" fontId="5" fillId="0" borderId="1" xfId="22" applyNumberFormat="1" applyFont="1" applyBorder="1" applyAlignment="1" applyProtection="1">
      <alignment horizontal="left"/>
      <protection/>
    </xf>
    <xf numFmtId="3" fontId="12" fillId="0" borderId="1" xfId="22" applyNumberFormat="1" applyFont="1" applyBorder="1" applyAlignment="1">
      <alignment horizontal="right"/>
      <protection/>
    </xf>
    <xf numFmtId="1" fontId="35" fillId="0" borderId="0" xfId="22" applyNumberFormat="1" applyFont="1" applyBorder="1" applyAlignment="1">
      <alignment horizontal="center"/>
      <protection/>
    </xf>
    <xf numFmtId="20" fontId="8" fillId="0" borderId="0" xfId="0" applyNumberFormat="1" applyFont="1" applyAlignment="1">
      <alignment/>
    </xf>
    <xf numFmtId="0" fontId="4" fillId="0" borderId="4" xfId="0" applyFont="1" applyBorder="1" applyAlignment="1">
      <alignment/>
    </xf>
    <xf numFmtId="0" fontId="8" fillId="0" borderId="4" xfId="0" applyFont="1" applyBorder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left"/>
    </xf>
    <xf numFmtId="16" fontId="6" fillId="0" borderId="0" xfId="0" applyNumberFormat="1" applyFont="1" applyAlignment="1">
      <alignment horizontal="left"/>
    </xf>
    <xf numFmtId="17" fontId="6" fillId="0" borderId="0" xfId="0" applyNumberFormat="1" applyFont="1" applyAlignment="1">
      <alignment horizontal="left"/>
    </xf>
    <xf numFmtId="20" fontId="5" fillId="0" borderId="0" xfId="0" applyNumberFormat="1" applyFont="1" applyAlignment="1">
      <alignment horizontal="left"/>
    </xf>
    <xf numFmtId="20" fontId="5" fillId="0" borderId="1" xfId="0" applyNumberFormat="1" applyFont="1" applyBorder="1" applyAlignment="1">
      <alignment horizontal="left"/>
    </xf>
    <xf numFmtId="20" fontId="6" fillId="0" borderId="0" xfId="0" applyNumberFormat="1" applyFont="1" applyAlignment="1">
      <alignment/>
    </xf>
    <xf numFmtId="0" fontId="14" fillId="0" borderId="0" xfId="0" applyFont="1" applyAlignment="1">
      <alignment horizontal="right"/>
    </xf>
    <xf numFmtId="3" fontId="6" fillId="0" borderId="0" xfId="0" applyNumberFormat="1" applyFont="1" applyAlignment="1" quotePrefix="1">
      <alignment horizontal="left"/>
    </xf>
    <xf numFmtId="3" fontId="12" fillId="0" borderId="0" xfId="0" applyNumberFormat="1" applyFont="1" applyAlignment="1">
      <alignment/>
    </xf>
    <xf numFmtId="3" fontId="6" fillId="0" borderId="0" xfId="0" applyNumberFormat="1" applyFont="1" applyAlignment="1">
      <alignment horizontal="left"/>
    </xf>
    <xf numFmtId="3" fontId="5" fillId="0" borderId="0" xfId="0" applyNumberFormat="1" applyFont="1" applyFill="1" applyAlignment="1">
      <alignment horizontal="right"/>
    </xf>
    <xf numFmtId="3" fontId="4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4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3" fontId="5" fillId="0" borderId="1" xfId="0" applyNumberFormat="1" applyFont="1" applyBorder="1" applyAlignment="1">
      <alignment horizontal="left"/>
    </xf>
    <xf numFmtId="3" fontId="12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41" fillId="0" borderId="0" xfId="0" applyFont="1" applyAlignment="1">
      <alignment/>
    </xf>
    <xf numFmtId="0" fontId="38" fillId="0" borderId="0" xfId="0" applyFont="1" applyAlignment="1">
      <alignment horizontal="right"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left"/>
    </xf>
    <xf numFmtId="3" fontId="6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4" xfId="0" applyNumberFormat="1" applyFont="1" applyBorder="1" applyAlignment="1">
      <alignment/>
    </xf>
    <xf numFmtId="3" fontId="5" fillId="0" borderId="4" xfId="0" applyNumberFormat="1" applyFont="1" applyBorder="1" applyAlignment="1">
      <alignment horizontal="center"/>
    </xf>
    <xf numFmtId="3" fontId="12" fillId="0" borderId="0" xfId="0" applyNumberFormat="1" applyFont="1" applyFill="1" applyAlignment="1">
      <alignment horizontal="right"/>
    </xf>
    <xf numFmtId="166" fontId="5" fillId="0" borderId="6" xfId="22" applyNumberFormat="1" applyFont="1" applyBorder="1" applyAlignment="1" applyProtection="1">
      <alignment horizontal="right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ast25" xfId="21"/>
    <cellStyle name="Normal_rast26" xfId="22"/>
    <cellStyle name="Normal_rast30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/>
              <a:t>(a) Killed</a:t>
            </a:r>
          </a:p>
        </c:rich>
      </c:tx>
      <c:layout>
        <c:manualLayout>
          <c:xMode val="factor"/>
          <c:yMode val="factor"/>
          <c:x val="-0.4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25"/>
          <c:w val="0.9815"/>
          <c:h val="0.861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'Table23a(1)'!$B$12:$B$22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'Table23a(1)'!$C$12:$C$22</c:f>
              <c:numCache>
                <c:ptCount val="11"/>
                <c:pt idx="0">
                  <c:v>83</c:v>
                </c:pt>
                <c:pt idx="1">
                  <c:v>72</c:v>
                </c:pt>
                <c:pt idx="2">
                  <c:v>57</c:v>
                </c:pt>
                <c:pt idx="3">
                  <c:v>71</c:v>
                </c:pt>
                <c:pt idx="4">
                  <c:v>61</c:v>
                </c:pt>
                <c:pt idx="5">
                  <c:v>49</c:v>
                </c:pt>
                <c:pt idx="6">
                  <c:v>51</c:v>
                </c:pt>
                <c:pt idx="7">
                  <c:v>49</c:v>
                </c:pt>
                <c:pt idx="8">
                  <c:v>43</c:v>
                </c:pt>
                <c:pt idx="9">
                  <c:v>54</c:v>
                </c:pt>
                <c:pt idx="10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'Table23a(1)'!$B$12:$B$22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'Table23a(1)'!$G$12:$G$22</c:f>
              <c:numCache>
                <c:ptCount val="11"/>
                <c:pt idx="0">
                  <c:v>38</c:v>
                </c:pt>
                <c:pt idx="1">
                  <c:v>34</c:v>
                </c:pt>
                <c:pt idx="2">
                  <c:v>30</c:v>
                </c:pt>
                <c:pt idx="3">
                  <c:v>25</c:v>
                </c:pt>
                <c:pt idx="4">
                  <c:v>28</c:v>
                </c:pt>
                <c:pt idx="5">
                  <c:v>23</c:v>
                </c:pt>
                <c:pt idx="6">
                  <c:v>25</c:v>
                </c:pt>
                <c:pt idx="7">
                  <c:v>24</c:v>
                </c:pt>
                <c:pt idx="8">
                  <c:v>20</c:v>
                </c:pt>
                <c:pt idx="9">
                  <c:v>21</c:v>
                </c:pt>
                <c:pt idx="10">
                  <c:v>21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'Table23a(1)'!$B$12:$B$22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'Table23a(1)'!$K$12:$K$22</c:f>
              <c:numCache>
                <c:ptCount val="11"/>
                <c:pt idx="0">
                  <c:v>121</c:v>
                </c:pt>
                <c:pt idx="1">
                  <c:v>106</c:v>
                </c:pt>
                <c:pt idx="2">
                  <c:v>87</c:v>
                </c:pt>
                <c:pt idx="3">
                  <c:v>96</c:v>
                </c:pt>
                <c:pt idx="4">
                  <c:v>89</c:v>
                </c:pt>
                <c:pt idx="5">
                  <c:v>72</c:v>
                </c:pt>
                <c:pt idx="6">
                  <c:v>76</c:v>
                </c:pt>
                <c:pt idx="7">
                  <c:v>73</c:v>
                </c:pt>
                <c:pt idx="8">
                  <c:v>63</c:v>
                </c:pt>
                <c:pt idx="9">
                  <c:v>75</c:v>
                </c:pt>
                <c:pt idx="10">
                  <c:v>66</c:v>
                </c:pt>
              </c:numCache>
            </c:numRef>
          </c:val>
          <c:smooth val="0"/>
        </c:ser>
        <c:axId val="60326915"/>
        <c:axId val="6071324"/>
      </c:lineChart>
      <c:catAx>
        <c:axId val="60326915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071324"/>
        <c:crosses val="autoZero"/>
        <c:auto val="1"/>
        <c:lblOffset val="100"/>
        <c:noMultiLvlLbl val="0"/>
      </c:catAx>
      <c:valAx>
        <c:axId val="6071324"/>
        <c:scaling>
          <c:orientation val="minMax"/>
          <c:max val="3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0326915"/>
        <c:crossesAt val="1"/>
        <c:crossBetween val="between"/>
        <c:dispUnits/>
        <c:majorUnit val="100"/>
        <c:minorUnit val="10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/>
              <a:t>(a) Killed</a:t>
            </a:r>
          </a:p>
        </c:rich>
      </c:tx>
      <c:layout>
        <c:manualLayout>
          <c:xMode val="factor"/>
          <c:yMode val="factor"/>
          <c:x val="-0.4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0995"/>
          <c:w val="0.82975"/>
          <c:h val="0.812"/>
        </c:manualLayout>
      </c:layout>
      <c:lineChart>
        <c:grouping val="standard"/>
        <c:varyColors val="0"/>
        <c:ser>
          <c:idx val="0"/>
          <c:order val="0"/>
          <c:tx>
            <c:v>Motor cycle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'Table23a(1)'!$B$26:$B$36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'Table23a(1)'!$K$40:$K$50</c:f>
              <c:numCache>
                <c:ptCount val="11"/>
                <c:pt idx="0">
                  <c:v>33</c:v>
                </c:pt>
                <c:pt idx="1">
                  <c:v>29</c:v>
                </c:pt>
                <c:pt idx="2">
                  <c:v>37</c:v>
                </c:pt>
                <c:pt idx="3">
                  <c:v>33</c:v>
                </c:pt>
                <c:pt idx="4">
                  <c:v>30</c:v>
                </c:pt>
                <c:pt idx="5">
                  <c:v>40</c:v>
                </c:pt>
                <c:pt idx="6">
                  <c:v>49</c:v>
                </c:pt>
                <c:pt idx="7">
                  <c:v>46</c:v>
                </c:pt>
                <c:pt idx="8">
                  <c:v>50</c:v>
                </c:pt>
                <c:pt idx="9">
                  <c:v>41</c:v>
                </c:pt>
                <c:pt idx="10">
                  <c:v>34</c:v>
                </c:pt>
              </c:numCache>
            </c:numRef>
          </c:val>
          <c:smooth val="0"/>
        </c:ser>
        <c:ser>
          <c:idx val="1"/>
          <c:order val="1"/>
          <c:tx>
            <c:v>Light goods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'Table23a(1)'!$B$26:$B$36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'Table23a(2)'!$K$53:$K$63</c:f>
              <c:numCache>
                <c:ptCount val="11"/>
                <c:pt idx="0">
                  <c:v>13</c:v>
                </c:pt>
                <c:pt idx="1">
                  <c:v>5</c:v>
                </c:pt>
                <c:pt idx="2">
                  <c:v>11</c:v>
                </c:pt>
                <c:pt idx="3">
                  <c:v>8</c:v>
                </c:pt>
                <c:pt idx="4">
                  <c:v>6</c:v>
                </c:pt>
                <c:pt idx="5">
                  <c:v>8</c:v>
                </c:pt>
                <c:pt idx="6">
                  <c:v>8</c:v>
                </c:pt>
                <c:pt idx="7">
                  <c:v>11</c:v>
                </c:pt>
                <c:pt idx="8">
                  <c:v>11</c:v>
                </c:pt>
                <c:pt idx="9">
                  <c:v>7</c:v>
                </c:pt>
                <c:pt idx="10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v>Pedal cycle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'Table23a(1)'!$B$26:$B$36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'Table23a(1)'!$K$26:$K$36</c:f>
              <c:numCache>
                <c:ptCount val="11"/>
                <c:pt idx="0">
                  <c:v>11</c:v>
                </c:pt>
                <c:pt idx="1">
                  <c:v>15</c:v>
                </c:pt>
                <c:pt idx="2">
                  <c:v>9</c:v>
                </c:pt>
                <c:pt idx="3">
                  <c:v>13</c:v>
                </c:pt>
                <c:pt idx="4">
                  <c:v>8</c:v>
                </c:pt>
                <c:pt idx="5">
                  <c:v>12</c:v>
                </c:pt>
                <c:pt idx="6">
                  <c:v>10</c:v>
                </c:pt>
                <c:pt idx="7">
                  <c:v>8</c:v>
                </c:pt>
                <c:pt idx="8">
                  <c:v>14</c:v>
                </c:pt>
                <c:pt idx="9">
                  <c:v>7</c:v>
                </c:pt>
                <c:pt idx="10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v>Bus/coach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'Table23a(1)'!$B$26:$B$36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'Table23a(2)'!$K$39:$K$49</c:f>
              <c:numCache>
                <c:ptCount val="11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3</c:v>
                </c:pt>
                <c:pt idx="10">
                  <c:v>0</c:v>
                </c:pt>
              </c:numCache>
            </c:numRef>
          </c:val>
          <c:smooth val="0"/>
        </c:ser>
        <c:axId val="29577549"/>
        <c:axId val="64871350"/>
      </c:lineChart>
      <c:catAx>
        <c:axId val="2957754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64871350"/>
        <c:crosses val="autoZero"/>
        <c:auto val="1"/>
        <c:lblOffset val="100"/>
        <c:noMultiLvlLbl val="0"/>
      </c:catAx>
      <c:valAx>
        <c:axId val="64871350"/>
        <c:scaling>
          <c:orientation val="minMax"/>
          <c:max val="6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9577549"/>
        <c:crossesAt val="1"/>
        <c:crossBetween val="between"/>
        <c:dispUnits/>
        <c:majorUnit val="25"/>
        <c:minorUnit val="10"/>
      </c:valAx>
      <c:spPr>
        <a:noFill/>
        <a:ln w="3175">
          <a:solidFill/>
          <a:prstDash val="sysDot"/>
        </a:ln>
      </c:spPr>
    </c:plotArea>
    <c:legend>
      <c:legendPos val="r"/>
      <c:layout>
        <c:manualLayout>
          <c:xMode val="edge"/>
          <c:yMode val="edge"/>
          <c:x val="0.86725"/>
          <c:y val="0.37675"/>
          <c:w val="0.1315"/>
          <c:h val="0.23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/>
              <a:t>(b) Killed and Serious
               </a:t>
            </a:r>
          </a:p>
        </c:rich>
      </c:tx>
      <c:layout>
        <c:manualLayout>
          <c:xMode val="factor"/>
          <c:yMode val="factor"/>
          <c:x val="-0.369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735"/>
          <c:w val="0.83975"/>
          <c:h val="0.8265"/>
        </c:manualLayout>
      </c:layout>
      <c:lineChart>
        <c:grouping val="standard"/>
        <c:varyColors val="0"/>
        <c:ser>
          <c:idx val="0"/>
          <c:order val="0"/>
          <c:tx>
            <c:v>Motor cycle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'Table23a(1)'!$B$12:$B$22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'Table23a(1)'!$L$40:$L$50</c:f>
              <c:numCache>
                <c:ptCount val="11"/>
                <c:pt idx="0">
                  <c:v>395</c:v>
                </c:pt>
                <c:pt idx="1">
                  <c:v>300</c:v>
                </c:pt>
                <c:pt idx="2">
                  <c:v>358</c:v>
                </c:pt>
                <c:pt idx="3">
                  <c:v>371</c:v>
                </c:pt>
                <c:pt idx="4">
                  <c:v>431</c:v>
                </c:pt>
                <c:pt idx="5">
                  <c:v>475</c:v>
                </c:pt>
                <c:pt idx="6">
                  <c:v>454</c:v>
                </c:pt>
                <c:pt idx="7">
                  <c:v>455</c:v>
                </c:pt>
                <c:pt idx="8">
                  <c:v>417</c:v>
                </c:pt>
                <c:pt idx="9">
                  <c:v>390</c:v>
                </c:pt>
                <c:pt idx="10">
                  <c:v>403</c:v>
                </c:pt>
              </c:numCache>
            </c:numRef>
          </c:val>
          <c:smooth val="0"/>
        </c:ser>
        <c:ser>
          <c:idx val="1"/>
          <c:order val="1"/>
          <c:tx>
            <c:v>Light goods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'Table23a(1)'!$B$12:$B$22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'Table23a(2)'!$L$53:$L$63</c:f>
              <c:numCache>
                <c:ptCount val="11"/>
                <c:pt idx="0">
                  <c:v>131</c:v>
                </c:pt>
                <c:pt idx="1">
                  <c:v>83</c:v>
                </c:pt>
                <c:pt idx="2">
                  <c:v>90</c:v>
                </c:pt>
                <c:pt idx="3">
                  <c:v>110</c:v>
                </c:pt>
                <c:pt idx="4">
                  <c:v>86</c:v>
                </c:pt>
                <c:pt idx="5">
                  <c:v>66</c:v>
                </c:pt>
                <c:pt idx="6">
                  <c:v>67</c:v>
                </c:pt>
                <c:pt idx="7">
                  <c:v>80</c:v>
                </c:pt>
                <c:pt idx="8">
                  <c:v>64</c:v>
                </c:pt>
                <c:pt idx="9">
                  <c:v>52</c:v>
                </c:pt>
                <c:pt idx="10">
                  <c:v>61</c:v>
                </c:pt>
              </c:numCache>
            </c:numRef>
          </c:val>
          <c:smooth val="0"/>
        </c:ser>
        <c:ser>
          <c:idx val="2"/>
          <c:order val="2"/>
          <c:tx>
            <c:v>Pedal cycle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'Table23a(1)'!$B$12:$B$22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'Table23a(1)'!$L$26:$L$36</c:f>
              <c:numCache>
                <c:ptCount val="11"/>
                <c:pt idx="0">
                  <c:v>292</c:v>
                </c:pt>
                <c:pt idx="1">
                  <c:v>216</c:v>
                </c:pt>
                <c:pt idx="2">
                  <c:v>210</c:v>
                </c:pt>
                <c:pt idx="3">
                  <c:v>210</c:v>
                </c:pt>
                <c:pt idx="4">
                  <c:v>189</c:v>
                </c:pt>
                <c:pt idx="5">
                  <c:v>176</c:v>
                </c:pt>
                <c:pt idx="6">
                  <c:v>171</c:v>
                </c:pt>
                <c:pt idx="7">
                  <c:v>151</c:v>
                </c:pt>
                <c:pt idx="8">
                  <c:v>139</c:v>
                </c:pt>
                <c:pt idx="9">
                  <c:v>128</c:v>
                </c:pt>
                <c:pt idx="10">
                  <c:v>132</c:v>
                </c:pt>
              </c:numCache>
            </c:numRef>
          </c:val>
          <c:smooth val="0"/>
        </c:ser>
        <c:ser>
          <c:idx val="3"/>
          <c:order val="3"/>
          <c:tx>
            <c:v>Bus/coach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'Table23a(1)'!$B$12:$B$22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'Table23a(2)'!$L$39:$L$49</c:f>
              <c:numCache>
                <c:ptCount val="11"/>
                <c:pt idx="0">
                  <c:v>105</c:v>
                </c:pt>
                <c:pt idx="1">
                  <c:v>96</c:v>
                </c:pt>
                <c:pt idx="2">
                  <c:v>55</c:v>
                </c:pt>
                <c:pt idx="3">
                  <c:v>76</c:v>
                </c:pt>
                <c:pt idx="4">
                  <c:v>83</c:v>
                </c:pt>
                <c:pt idx="5">
                  <c:v>80</c:v>
                </c:pt>
                <c:pt idx="6">
                  <c:v>62</c:v>
                </c:pt>
                <c:pt idx="7">
                  <c:v>59</c:v>
                </c:pt>
                <c:pt idx="8">
                  <c:v>70</c:v>
                </c:pt>
                <c:pt idx="9">
                  <c:v>65</c:v>
                </c:pt>
                <c:pt idx="10">
                  <c:v>62</c:v>
                </c:pt>
              </c:numCache>
            </c:numRef>
          </c:val>
          <c:smooth val="0"/>
        </c:ser>
        <c:axId val="46971239"/>
        <c:axId val="20087968"/>
      </c:lineChart>
      <c:catAx>
        <c:axId val="4697123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087968"/>
        <c:crosses val="autoZero"/>
        <c:auto val="1"/>
        <c:lblOffset val="100"/>
        <c:noMultiLvlLbl val="0"/>
      </c:catAx>
      <c:valAx>
        <c:axId val="20087968"/>
        <c:scaling>
          <c:orientation val="minMax"/>
          <c:max val="6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971239"/>
        <c:crossesAt val="1"/>
        <c:crossBetween val="between"/>
        <c:dispUnits/>
        <c:majorUnit val="2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25"/>
          <c:y val="0.4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325" b="1" i="0" u="none" baseline="0"/>
              <a:t>(c) All Severities
               </a:t>
            </a:r>
          </a:p>
        </c:rich>
      </c:tx>
      <c:layout>
        <c:manualLayout>
          <c:xMode val="factor"/>
          <c:yMode val="factor"/>
          <c:x val="-0.389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2135"/>
          <c:w val="0.78125"/>
          <c:h val="0.651"/>
        </c:manualLayout>
      </c:layout>
      <c:lineChart>
        <c:grouping val="standard"/>
        <c:varyColors val="0"/>
        <c:ser>
          <c:idx val="0"/>
          <c:order val="0"/>
          <c:tx>
            <c:v>Motor cycle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'Table23a(1)'!$B$12:$B$22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'Table23a(1)'!$M$40:$M$50</c:f>
              <c:numCache>
                <c:ptCount val="11"/>
                <c:pt idx="0">
                  <c:v>971</c:v>
                </c:pt>
                <c:pt idx="1">
                  <c:v>850</c:v>
                </c:pt>
                <c:pt idx="2">
                  <c:v>948</c:v>
                </c:pt>
                <c:pt idx="3">
                  <c:v>976</c:v>
                </c:pt>
                <c:pt idx="4">
                  <c:v>1025</c:v>
                </c:pt>
                <c:pt idx="5">
                  <c:v>1130</c:v>
                </c:pt>
                <c:pt idx="6">
                  <c:v>1178</c:v>
                </c:pt>
                <c:pt idx="7">
                  <c:v>1165</c:v>
                </c:pt>
                <c:pt idx="8">
                  <c:v>1114</c:v>
                </c:pt>
                <c:pt idx="9">
                  <c:v>988</c:v>
                </c:pt>
                <c:pt idx="10">
                  <c:v>1082</c:v>
                </c:pt>
              </c:numCache>
            </c:numRef>
          </c:val>
          <c:smooth val="0"/>
        </c:ser>
        <c:ser>
          <c:idx val="1"/>
          <c:order val="1"/>
          <c:tx>
            <c:v>Light goods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'Table23a(1)'!$B$12:$B$22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'Table23a(2)'!$M$53:$M$63</c:f>
              <c:numCache>
                <c:ptCount val="11"/>
                <c:pt idx="0">
                  <c:v>514</c:v>
                </c:pt>
                <c:pt idx="1">
                  <c:v>432</c:v>
                </c:pt>
                <c:pt idx="2">
                  <c:v>473</c:v>
                </c:pt>
                <c:pt idx="3">
                  <c:v>560</c:v>
                </c:pt>
                <c:pt idx="4">
                  <c:v>472</c:v>
                </c:pt>
                <c:pt idx="5">
                  <c:v>387</c:v>
                </c:pt>
                <c:pt idx="6">
                  <c:v>411</c:v>
                </c:pt>
                <c:pt idx="7">
                  <c:v>392</c:v>
                </c:pt>
                <c:pt idx="8">
                  <c:v>348</c:v>
                </c:pt>
                <c:pt idx="9">
                  <c:v>404</c:v>
                </c:pt>
                <c:pt idx="10">
                  <c:v>377</c:v>
                </c:pt>
              </c:numCache>
            </c:numRef>
          </c:val>
          <c:smooth val="0"/>
        </c:ser>
        <c:ser>
          <c:idx val="2"/>
          <c:order val="2"/>
          <c:tx>
            <c:v>Pedal cycle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'Table23a(1)'!$B$12:$B$22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'Table23a(1)'!$M$26:$M$36</c:f>
              <c:numCache>
                <c:ptCount val="11"/>
                <c:pt idx="0">
                  <c:v>1323</c:v>
                </c:pt>
                <c:pt idx="1">
                  <c:v>1297</c:v>
                </c:pt>
                <c:pt idx="2">
                  <c:v>1272</c:v>
                </c:pt>
                <c:pt idx="3">
                  <c:v>1140</c:v>
                </c:pt>
                <c:pt idx="4">
                  <c:v>1017</c:v>
                </c:pt>
                <c:pt idx="5">
                  <c:v>884</c:v>
                </c:pt>
                <c:pt idx="6">
                  <c:v>916</c:v>
                </c:pt>
                <c:pt idx="7">
                  <c:v>828</c:v>
                </c:pt>
                <c:pt idx="8">
                  <c:v>802</c:v>
                </c:pt>
                <c:pt idx="9">
                  <c:v>775</c:v>
                </c:pt>
                <c:pt idx="10">
                  <c:v>780</c:v>
                </c:pt>
              </c:numCache>
            </c:numRef>
          </c:val>
          <c:smooth val="0"/>
        </c:ser>
        <c:ser>
          <c:idx val="3"/>
          <c:order val="3"/>
          <c:tx>
            <c:v>Bus/coach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'Table23a(1)'!$B$12:$B$22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'Table23a(2)'!$M$39:$M$49</c:f>
              <c:numCache>
                <c:ptCount val="11"/>
                <c:pt idx="0">
                  <c:v>907</c:v>
                </c:pt>
                <c:pt idx="1">
                  <c:v>998</c:v>
                </c:pt>
                <c:pt idx="2">
                  <c:v>941</c:v>
                </c:pt>
                <c:pt idx="3">
                  <c:v>963</c:v>
                </c:pt>
                <c:pt idx="4">
                  <c:v>924</c:v>
                </c:pt>
                <c:pt idx="5">
                  <c:v>934</c:v>
                </c:pt>
                <c:pt idx="6">
                  <c:v>823</c:v>
                </c:pt>
                <c:pt idx="7">
                  <c:v>860</c:v>
                </c:pt>
                <c:pt idx="8">
                  <c:v>892</c:v>
                </c:pt>
                <c:pt idx="9">
                  <c:v>914</c:v>
                </c:pt>
                <c:pt idx="10">
                  <c:v>845</c:v>
                </c:pt>
              </c:numCache>
            </c:numRef>
          </c:val>
          <c:smooth val="0"/>
        </c:ser>
        <c:axId val="46573985"/>
        <c:axId val="16512682"/>
      </c:lineChart>
      <c:catAx>
        <c:axId val="46573985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512682"/>
        <c:crosses val="autoZero"/>
        <c:auto val="1"/>
        <c:lblOffset val="100"/>
        <c:noMultiLvlLbl val="0"/>
      </c:catAx>
      <c:valAx>
        <c:axId val="16512682"/>
        <c:scaling>
          <c:orientation val="minMax"/>
          <c:max val="1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573985"/>
        <c:crossesAt val="1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5"/>
          <c:y val="0.51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/>
              <a:t>(a) Child killed and seriously injured casualties</a:t>
            </a:r>
          </a:p>
        </c:rich>
      </c:tx>
      <c:layout>
        <c:manualLayout>
          <c:xMode val="factor"/>
          <c:yMode val="factor"/>
          <c:x val="-0.294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1575"/>
          <c:w val="0.753"/>
          <c:h val="0.881"/>
        </c:manualLayout>
      </c:layout>
      <c:lineChart>
        <c:grouping val="standard"/>
        <c:varyColors val="0"/>
        <c:ser>
          <c:idx val="0"/>
          <c:order val="0"/>
          <c:tx>
            <c:v>Pedestrian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Table25!$B$12:$B$16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Table25!$D$12:$D$16</c:f>
              <c:numCache>
                <c:ptCount val="5"/>
                <c:pt idx="0">
                  <c:v>353</c:v>
                </c:pt>
                <c:pt idx="1">
                  <c:v>340</c:v>
                </c:pt>
                <c:pt idx="2">
                  <c:v>272</c:v>
                </c:pt>
                <c:pt idx="3">
                  <c:v>246</c:v>
                </c:pt>
                <c:pt idx="4">
                  <c:v>243</c:v>
                </c:pt>
              </c:numCache>
            </c:numRef>
          </c:val>
          <c:smooth val="0"/>
        </c:ser>
        <c:ser>
          <c:idx val="1"/>
          <c:order val="1"/>
          <c:tx>
            <c:v>Pedal Cycle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Table25!$B$12:$B$16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Table25!$D$20:$D$24</c:f>
              <c:numCache>
                <c:ptCount val="5"/>
                <c:pt idx="0">
                  <c:v>56</c:v>
                </c:pt>
                <c:pt idx="1">
                  <c:v>46</c:v>
                </c:pt>
                <c:pt idx="2">
                  <c:v>48</c:v>
                </c:pt>
                <c:pt idx="3">
                  <c:v>40</c:v>
                </c:pt>
                <c:pt idx="4">
                  <c:v>30</c:v>
                </c:pt>
              </c:numCache>
            </c:numRef>
          </c:val>
          <c:smooth val="0"/>
        </c:ser>
        <c:ser>
          <c:idx val="2"/>
          <c:order val="2"/>
          <c:tx>
            <c:v>Cars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Table25!$B$12:$B$16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Table25!$D$28:$D$32</c:f>
              <c:numCache>
                <c:ptCount val="5"/>
                <c:pt idx="0">
                  <c:v>110</c:v>
                </c:pt>
                <c:pt idx="1">
                  <c:v>111</c:v>
                </c:pt>
                <c:pt idx="2">
                  <c:v>93</c:v>
                </c:pt>
                <c:pt idx="3">
                  <c:v>77</c:v>
                </c:pt>
                <c:pt idx="4">
                  <c:v>69</c:v>
                </c:pt>
              </c:numCache>
            </c:numRef>
          </c:val>
          <c:smooth val="0"/>
        </c:ser>
        <c:ser>
          <c:idx val="4"/>
          <c:order val="3"/>
          <c:tx>
            <c:v>All modes</c:v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Table25!$B$12:$B$16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Table25!$D$44:$D$48</c:f>
              <c:numCache>
                <c:ptCount val="5"/>
                <c:pt idx="0">
                  <c:v>544</c:v>
                </c:pt>
                <c:pt idx="1">
                  <c:v>527</c:v>
                </c:pt>
                <c:pt idx="2">
                  <c:v>431</c:v>
                </c:pt>
                <c:pt idx="3">
                  <c:v>383</c:v>
                </c:pt>
                <c:pt idx="4">
                  <c:v>368</c:v>
                </c:pt>
              </c:numCache>
            </c:numRef>
          </c:val>
          <c:smooth val="0"/>
        </c:ser>
        <c:ser>
          <c:idx val="3"/>
          <c:order val="4"/>
          <c:tx>
            <c:v>Other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Table25!$B$12:$B$16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Table25!$D$36:$D$40</c:f>
              <c:numCache>
                <c:ptCount val="5"/>
                <c:pt idx="0">
                  <c:v>25</c:v>
                </c:pt>
                <c:pt idx="1">
                  <c:v>30</c:v>
                </c:pt>
                <c:pt idx="2">
                  <c:v>18</c:v>
                </c:pt>
                <c:pt idx="3">
                  <c:v>20</c:v>
                </c:pt>
                <c:pt idx="4">
                  <c:v>26</c:v>
                </c:pt>
              </c:numCache>
            </c:numRef>
          </c:val>
          <c:smooth val="0"/>
        </c:ser>
        <c:axId val="14396411"/>
        <c:axId val="62458836"/>
      </c:lineChart>
      <c:catAx>
        <c:axId val="14396411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62458836"/>
        <c:crosses val="autoZero"/>
        <c:auto val="1"/>
        <c:lblOffset val="100"/>
        <c:noMultiLvlLbl val="0"/>
      </c:catAx>
      <c:valAx>
        <c:axId val="62458836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14396411"/>
        <c:crossesAt val="1"/>
        <c:crossBetween val="between"/>
        <c:dispUnits/>
        <c:minorUnit val="7.8918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43"/>
          <c:w val="0.19325"/>
          <c:h val="0.251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75" b="1" i="0" u="none" baseline="0"/>
              <a:t>(b) Adult killed and seriously injured casualties </a:t>
            </a:r>
          </a:p>
        </c:rich>
      </c:tx>
      <c:layout>
        <c:manualLayout>
          <c:xMode val="factor"/>
          <c:yMode val="factor"/>
          <c:x val="-0.2875"/>
          <c:y val="0.02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5"/>
          <c:w val="0.7575"/>
          <c:h val="0.865"/>
        </c:manualLayout>
      </c:layout>
      <c:lineChart>
        <c:grouping val="standard"/>
        <c:varyColors val="0"/>
        <c:ser>
          <c:idx val="0"/>
          <c:order val="0"/>
          <c:tx>
            <c:v>Pedestrian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Table25!$B$12:$B$16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Table25!$H$12:$H$16</c:f>
              <c:numCache>
                <c:ptCount val="5"/>
                <c:pt idx="0">
                  <c:v>565</c:v>
                </c:pt>
                <c:pt idx="1">
                  <c:v>551</c:v>
                </c:pt>
                <c:pt idx="2">
                  <c:v>501</c:v>
                </c:pt>
                <c:pt idx="3">
                  <c:v>501</c:v>
                </c:pt>
                <c:pt idx="4">
                  <c:v>493</c:v>
                </c:pt>
              </c:numCache>
            </c:numRef>
          </c:val>
          <c:smooth val="0"/>
        </c:ser>
        <c:ser>
          <c:idx val="1"/>
          <c:order val="1"/>
          <c:tx>
            <c:v>Pedal Cycle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Table25!$B$12:$B$16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Table25!$H$20:$H$24</c:f>
              <c:numCache>
                <c:ptCount val="5"/>
                <c:pt idx="0">
                  <c:v>115</c:v>
                </c:pt>
                <c:pt idx="1">
                  <c:v>105</c:v>
                </c:pt>
                <c:pt idx="2">
                  <c:v>91</c:v>
                </c:pt>
                <c:pt idx="3">
                  <c:v>87</c:v>
                </c:pt>
                <c:pt idx="4">
                  <c:v>101</c:v>
                </c:pt>
              </c:numCache>
            </c:numRef>
          </c:val>
          <c:smooth val="0"/>
        </c:ser>
        <c:ser>
          <c:idx val="2"/>
          <c:order val="2"/>
          <c:tx>
            <c:v>Cars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Table25!$B$12:$B$16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Table25!$H$28:$H$32</c:f>
              <c:numCache>
                <c:ptCount val="5"/>
                <c:pt idx="0">
                  <c:v>1841</c:v>
                </c:pt>
                <c:pt idx="1">
                  <c:v>1664</c:v>
                </c:pt>
                <c:pt idx="2">
                  <c:v>1595</c:v>
                </c:pt>
                <c:pt idx="3">
                  <c:v>1494</c:v>
                </c:pt>
                <c:pt idx="4">
                  <c:v>1381</c:v>
                </c:pt>
              </c:numCache>
            </c:numRef>
          </c:val>
          <c:smooth val="0"/>
        </c:ser>
        <c:ser>
          <c:idx val="3"/>
          <c:order val="3"/>
          <c:tx>
            <c:v>All Modes</c:v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Table25!$B$12:$B$16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Table25!$H$44:$H$48</c:f>
              <c:numCache>
                <c:ptCount val="5"/>
                <c:pt idx="0">
                  <c:v>3213</c:v>
                </c:pt>
                <c:pt idx="1">
                  <c:v>2995</c:v>
                </c:pt>
                <c:pt idx="2">
                  <c:v>2847</c:v>
                </c:pt>
                <c:pt idx="3">
                  <c:v>2670</c:v>
                </c:pt>
                <c:pt idx="4">
                  <c:v>2567</c:v>
                </c:pt>
              </c:numCache>
            </c:numRef>
          </c:val>
          <c:smooth val="0"/>
        </c:ser>
        <c:ser>
          <c:idx val="4"/>
          <c:order val="4"/>
          <c:tx>
            <c:v>Other</c:v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Table25!$B$12:$B$16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Table25!$H$36:$H$40</c:f>
              <c:numCache>
                <c:ptCount val="5"/>
                <c:pt idx="0">
                  <c:v>692</c:v>
                </c:pt>
                <c:pt idx="1">
                  <c:v>675</c:v>
                </c:pt>
                <c:pt idx="2">
                  <c:v>660</c:v>
                </c:pt>
                <c:pt idx="3">
                  <c:v>588</c:v>
                </c:pt>
                <c:pt idx="4">
                  <c:v>592</c:v>
                </c:pt>
              </c:numCache>
            </c:numRef>
          </c:val>
          <c:smooth val="0"/>
        </c:ser>
        <c:axId val="25258613"/>
        <c:axId val="26000926"/>
      </c:lineChart>
      <c:catAx>
        <c:axId val="25258613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26000926"/>
        <c:crosses val="autoZero"/>
        <c:auto val="1"/>
        <c:lblOffset val="100"/>
        <c:noMultiLvlLbl val="0"/>
      </c:catAx>
      <c:valAx>
        <c:axId val="26000926"/>
        <c:scaling>
          <c:orientation val="minMax"/>
          <c:max val="4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25258613"/>
        <c:crossesAt val="1"/>
        <c:crossBetween val="between"/>
        <c:dispUnits/>
        <c:majorUnit val="500"/>
      </c:valAx>
      <c:spPr>
        <a:noFill/>
        <a:ln w="3175">
          <a:solidFill>
            <a:srgbClr val="FFCC99"/>
          </a:solidFill>
        </a:ln>
      </c:spPr>
    </c:plotArea>
    <c:legend>
      <c:legendPos val="r"/>
      <c:layout>
        <c:manualLayout>
          <c:xMode val="edge"/>
          <c:yMode val="edge"/>
          <c:x val="0.78925"/>
          <c:y val="0.42575"/>
          <c:w val="0.20925"/>
          <c:h val="0.238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/>
              <a:t>Total for Weekdays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04875"/>
          <c:w val="0.90675"/>
          <c:h val="0.8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for Table27'!$B$2</c:f>
              <c:strCache>
                <c:ptCount val="1"/>
                <c:pt idx="0">
                  <c:v>Killed and Seriously injured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for Table27'!$A$3:$A$26</c:f>
              <c:strCache/>
            </c:strRef>
          </c:cat>
          <c:val>
            <c:numRef>
              <c:f>'Chart for Table27'!$B$3:$B$26</c:f>
              <c:numCache/>
            </c:numRef>
          </c:val>
        </c:ser>
        <c:ser>
          <c:idx val="1"/>
          <c:order val="1"/>
          <c:tx>
            <c:strRef>
              <c:f>'Chart for Table27'!$C$2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for Table27'!$A$3:$A$26</c:f>
              <c:strCache/>
            </c:strRef>
          </c:cat>
          <c:val>
            <c:numRef>
              <c:f>'Chart for Table27'!$C$3:$C$26</c:f>
              <c:numCache/>
            </c:numRef>
          </c:val>
        </c:ser>
        <c:axId val="32681743"/>
        <c:axId val="25700232"/>
      </c:barChart>
      <c:catAx>
        <c:axId val="32681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Time (hours)</a:t>
                </a:r>
              </a:p>
            </c:rich>
          </c:tx>
          <c:layout>
            <c:manualLayout>
              <c:xMode val="factor"/>
              <c:yMode val="factor"/>
              <c:x val="0.00075"/>
              <c:y val="0.1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5700232"/>
        <c:crosses val="autoZero"/>
        <c:auto val="1"/>
        <c:lblOffset val="100"/>
        <c:noMultiLvlLbl val="0"/>
      </c:catAx>
      <c:valAx>
        <c:axId val="25700232"/>
        <c:scaling>
          <c:orientation val="minMax"/>
          <c:max val="4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2681743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0" i="0" u="none" baseline="0"/>
            </a:pPr>
          </a:p>
        </c:txPr>
      </c:legendEntry>
      <c:layout>
        <c:manualLayout>
          <c:xMode val="edge"/>
          <c:yMode val="edge"/>
          <c:x val="0.74475"/>
          <c:y val="0.09975"/>
          <c:w val="0.20275"/>
          <c:h val="0.10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2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Total for Weekends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3025"/>
          <c:w val="0.8995"/>
          <c:h val="0.7822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for Table27'!$F$3:$F$26</c:f>
              <c:strCache/>
            </c:strRef>
          </c:cat>
          <c:val>
            <c:numRef>
              <c:f>'Chart for Table27'!$G$3:$G$26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1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for Table27'!$F$3:$F$26</c:f>
              <c:strCache/>
            </c:strRef>
          </c:cat>
          <c:val>
            <c:numRef>
              <c:f>'Chart for Table27'!$H$3:$H$26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29975497"/>
        <c:axId val="1344018"/>
      </c:barChart>
      <c:catAx>
        <c:axId val="29975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Time (hours)</a:t>
                </a:r>
              </a:p>
            </c:rich>
          </c:tx>
          <c:layout>
            <c:manualLayout>
              <c:xMode val="factor"/>
              <c:yMode val="factor"/>
              <c:x val="0.00525"/>
              <c:y val="0.1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1344018"/>
        <c:crosses val="autoZero"/>
        <c:auto val="1"/>
        <c:lblOffset val="100"/>
        <c:noMultiLvlLbl val="0"/>
      </c:catAx>
      <c:valAx>
        <c:axId val="1344018"/>
        <c:scaling>
          <c:orientation val="minMax"/>
          <c:max val="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29975497"/>
        <c:crossesAt val="1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Total for Weekdays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6475"/>
          <c:w val="0.912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for Table28'!$B$2</c:f>
              <c:strCache>
                <c:ptCount val="1"/>
                <c:pt idx="0">
                  <c:v>Killed and Seriously injured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for Table28'!$A$3:$A$26</c:f>
              <c:strCache/>
            </c:strRef>
          </c:cat>
          <c:val>
            <c:numRef>
              <c:f>'Chart for Table28'!$B$3:$B$26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'Chart for Table28'!$C$2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for Table28'!$A$3:$A$26</c:f>
              <c:strCache/>
            </c:strRef>
          </c:cat>
          <c:val>
            <c:numRef>
              <c:f>'Chart for Table28'!$C$3:$C$26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12096163"/>
        <c:axId val="41756604"/>
      </c:barChart>
      <c:catAx>
        <c:axId val="12096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Time (hours)</a:t>
                </a:r>
              </a:p>
            </c:rich>
          </c:tx>
          <c:layout>
            <c:manualLayout>
              <c:xMode val="factor"/>
              <c:yMode val="factor"/>
              <c:x val="0.00075"/>
              <c:y val="0.1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41756604"/>
        <c:crosses val="autoZero"/>
        <c:auto val="1"/>
        <c:lblOffset val="100"/>
        <c:noMultiLvlLbl val="0"/>
      </c:catAx>
      <c:valAx>
        <c:axId val="41756604"/>
        <c:scaling>
          <c:orientation val="minMax"/>
          <c:max val="1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12096163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"/>
          <c:y val="0.1055"/>
          <c:w val="0.2175"/>
          <c:h val="0.07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/>
              <a:t>Total for Weekends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5925"/>
          <c:w val="0.90925"/>
          <c:h val="0.732"/>
        </c:manualLayout>
      </c:layout>
      <c:barChart>
        <c:barDir val="col"/>
        <c:grouping val="clustered"/>
        <c:varyColors val="0"/>
        <c:ser>
          <c:idx val="1"/>
          <c:order val="0"/>
          <c:tx>
            <c:v>Fatal/Serious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for Table28'!$F$3:$F$26</c:f>
              <c:strCache/>
            </c:strRef>
          </c:cat>
          <c:val>
            <c:numRef>
              <c:f>'Chart for Table28'!$G$3:$G$26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1"/>
          <c:tx>
            <c:v>All severities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for Table28'!$F$3:$F$26</c:f>
              <c:strCache/>
            </c:strRef>
          </c:cat>
          <c:val>
            <c:numRef>
              <c:f>'Chart for Table28'!$H$3:$H$26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40265117"/>
        <c:axId val="26841734"/>
      </c:barChart>
      <c:catAx>
        <c:axId val="40265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Time (hours)</a:t>
                </a:r>
              </a:p>
            </c:rich>
          </c:tx>
          <c:layout>
            <c:manualLayout>
              <c:xMode val="factor"/>
              <c:yMode val="factor"/>
              <c:x val="-0.0025"/>
              <c:y val="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26841734"/>
        <c:crosses val="autoZero"/>
        <c:auto val="1"/>
        <c:lblOffset val="100"/>
        <c:noMultiLvlLbl val="0"/>
      </c:catAx>
      <c:valAx>
        <c:axId val="26841734"/>
        <c:scaling>
          <c:orientation val="minMax"/>
          <c:max val="4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40265117"/>
        <c:crossesAt val="1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Pedal Cycle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"/>
          <c:y val="0.172"/>
          <c:w val="0.819"/>
          <c:h val="0.6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for Table 30'!$G$2</c:f>
              <c:strCache>
                <c:ptCount val="1"/>
                <c:pt idx="0">
                  <c:v>Child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for Table 30'!$F$3:$F$9</c:f>
              <c:strCache/>
            </c:strRef>
          </c:cat>
          <c:val>
            <c:numRef>
              <c:f>'Chart for Table 30'!$G$3:$G$9</c:f>
              <c:numCache/>
            </c:numRef>
          </c:val>
        </c:ser>
        <c:ser>
          <c:idx val="1"/>
          <c:order val="1"/>
          <c:tx>
            <c:strRef>
              <c:f>'Chart for Table 30'!$H$2</c:f>
              <c:strCache>
                <c:ptCount val="1"/>
                <c:pt idx="0">
                  <c:v>Adult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for Table 30'!$F$3:$F$9</c:f>
              <c:strCache/>
            </c:strRef>
          </c:cat>
          <c:val>
            <c:numRef>
              <c:f>'Chart for Table 30'!$H$3:$H$9</c:f>
              <c:numCache/>
            </c:numRef>
          </c:val>
        </c:ser>
        <c:axId val="40249015"/>
        <c:axId val="26696816"/>
      </c:barChart>
      <c:catAx>
        <c:axId val="40249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Day</a:t>
                </a:r>
              </a:p>
            </c:rich>
          </c:tx>
          <c:layout>
            <c:manualLayout>
              <c:xMode val="factor"/>
              <c:yMode val="factor"/>
              <c:x val="0.007"/>
              <c:y val="0.1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26696816"/>
        <c:crosses val="autoZero"/>
        <c:auto val="1"/>
        <c:lblOffset val="100"/>
        <c:noMultiLvlLbl val="0"/>
      </c:catAx>
      <c:valAx>
        <c:axId val="26696816"/>
        <c:scaling>
          <c:orientation val="minMax"/>
          <c:max val="2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40249015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847"/>
          <c:y val="0.018"/>
        </c:manualLayout>
      </c:layout>
      <c:overlay val="0"/>
      <c:txPr>
        <a:bodyPr vert="horz" rot="0"/>
        <a:lstStyle/>
        <a:p>
          <a:pPr>
            <a:defRPr lang="en-US" cap="none" sz="11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05"/>
          <c:w val="0.98175"/>
          <c:h val="0.8777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'Table23a(1)'!$B$12:$B$22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'Table23a(1)'!$C$54:$C$64</c:f>
              <c:numCache>
                <c:ptCount val="11"/>
                <c:pt idx="0">
                  <c:v>31</c:v>
                </c:pt>
                <c:pt idx="1">
                  <c:v>32</c:v>
                </c:pt>
                <c:pt idx="2">
                  <c:v>22</c:v>
                </c:pt>
                <c:pt idx="3">
                  <c:v>36</c:v>
                </c:pt>
                <c:pt idx="4">
                  <c:v>27</c:v>
                </c:pt>
                <c:pt idx="5">
                  <c:v>30</c:v>
                </c:pt>
                <c:pt idx="6">
                  <c:v>32</c:v>
                </c:pt>
                <c:pt idx="7">
                  <c:v>14</c:v>
                </c:pt>
                <c:pt idx="8">
                  <c:v>22</c:v>
                </c:pt>
                <c:pt idx="9">
                  <c:v>28</c:v>
                </c:pt>
                <c:pt idx="10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'Table23a(1)'!$B$12:$B$22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'Table23a(1)'!$G$54:$G$64</c:f>
              <c:numCache>
                <c:ptCount val="11"/>
                <c:pt idx="0">
                  <c:v>190</c:v>
                </c:pt>
                <c:pt idx="1">
                  <c:v>153</c:v>
                </c:pt>
                <c:pt idx="2">
                  <c:v>197</c:v>
                </c:pt>
                <c:pt idx="3">
                  <c:v>187</c:v>
                </c:pt>
                <c:pt idx="4">
                  <c:v>142</c:v>
                </c:pt>
                <c:pt idx="5">
                  <c:v>152</c:v>
                </c:pt>
                <c:pt idx="6">
                  <c:v>162</c:v>
                </c:pt>
                <c:pt idx="7">
                  <c:v>140</c:v>
                </c:pt>
                <c:pt idx="8">
                  <c:v>162</c:v>
                </c:pt>
                <c:pt idx="9">
                  <c:v>139</c:v>
                </c:pt>
                <c:pt idx="10">
                  <c:v>133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'Table23a(1)'!$B$12:$B$22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'Table23a(1)'!$K$54:$K$64</c:f>
              <c:numCache>
                <c:ptCount val="11"/>
                <c:pt idx="0">
                  <c:v>221</c:v>
                </c:pt>
                <c:pt idx="1">
                  <c:v>185</c:v>
                </c:pt>
                <c:pt idx="2">
                  <c:v>219</c:v>
                </c:pt>
                <c:pt idx="3">
                  <c:v>223</c:v>
                </c:pt>
                <c:pt idx="4">
                  <c:v>169</c:v>
                </c:pt>
                <c:pt idx="5">
                  <c:v>182</c:v>
                </c:pt>
                <c:pt idx="6">
                  <c:v>194</c:v>
                </c:pt>
                <c:pt idx="7">
                  <c:v>154</c:v>
                </c:pt>
                <c:pt idx="8">
                  <c:v>184</c:v>
                </c:pt>
                <c:pt idx="9">
                  <c:v>167</c:v>
                </c:pt>
                <c:pt idx="10">
                  <c:v>153</c:v>
                </c:pt>
              </c:numCache>
            </c:numRef>
          </c:val>
          <c:smooth val="0"/>
        </c:ser>
        <c:axId val="54641917"/>
        <c:axId val="22015206"/>
      </c:lineChart>
      <c:catAx>
        <c:axId val="54641917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2015206"/>
        <c:crosses val="autoZero"/>
        <c:auto val="1"/>
        <c:lblOffset val="100"/>
        <c:noMultiLvlLbl val="0"/>
      </c:catAx>
      <c:valAx>
        <c:axId val="22015206"/>
        <c:scaling>
          <c:orientation val="minMax"/>
          <c:max val="3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4641917"/>
        <c:crossesAt val="1"/>
        <c:crossBetween val="between"/>
        <c:dispUnits/>
        <c:majorUnit val="100"/>
        <c:minorUnit val="10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Pedestrian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495"/>
          <c:w val="0.84425"/>
          <c:h val="0.7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for Table 30'!$B$2</c:f>
              <c:strCache>
                <c:ptCount val="1"/>
                <c:pt idx="0">
                  <c:v>Child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for Table 30'!$A$3:$A$9</c:f>
              <c:strCache/>
            </c:strRef>
          </c:cat>
          <c:val>
            <c:numRef>
              <c:f>'Chart for Table 30'!$B$3:$B$9</c:f>
              <c:numCache/>
            </c:numRef>
          </c:val>
        </c:ser>
        <c:ser>
          <c:idx val="1"/>
          <c:order val="1"/>
          <c:tx>
            <c:strRef>
              <c:f>'Chart for Table 30'!$C$2</c:f>
              <c:strCache>
                <c:ptCount val="1"/>
                <c:pt idx="0">
                  <c:v>Adult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for Table 30'!$A$3:$A$9</c:f>
              <c:strCache/>
            </c:strRef>
          </c:cat>
          <c:val>
            <c:numRef>
              <c:f>'Chart for Table 30'!$C$3:$C$9</c:f>
              <c:numCache/>
            </c:numRef>
          </c:val>
        </c:ser>
        <c:axId val="38944753"/>
        <c:axId val="14958458"/>
      </c:barChart>
      <c:catAx>
        <c:axId val="38944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Day</a:t>
                </a:r>
              </a:p>
            </c:rich>
          </c:tx>
          <c:layout>
            <c:manualLayout>
              <c:xMode val="factor"/>
              <c:yMode val="factor"/>
              <c:x val="0.0105"/>
              <c:y val="0.1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4958458"/>
        <c:crosses val="autoZero"/>
        <c:auto val="1"/>
        <c:lblOffset val="100"/>
        <c:noMultiLvlLbl val="0"/>
      </c:catAx>
      <c:valAx>
        <c:axId val="1495845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8944753"/>
        <c:crossesAt val="1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All other modes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425"/>
          <c:y val="0.12275"/>
          <c:w val="0.77725"/>
          <c:h val="0.7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for Table 30'!$P$2</c:f>
              <c:strCache>
                <c:ptCount val="1"/>
                <c:pt idx="0">
                  <c:v>Child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for Table 30'!$O$3:$O$9</c:f>
              <c:strCache/>
            </c:strRef>
          </c:cat>
          <c:val>
            <c:numRef>
              <c:f>'Chart for Table 30'!$P$3:$P$9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'Chart for Table 30'!$Q$2</c:f>
              <c:strCache>
                <c:ptCount val="1"/>
                <c:pt idx="0">
                  <c:v>Adult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for Table 30'!$O$3:$O$9</c:f>
              <c:strCache/>
            </c:strRef>
          </c:cat>
          <c:val>
            <c:numRef>
              <c:f>'Chart for Table 30'!$Q$3:$Q$9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08395"/>
        <c:axId val="3675556"/>
      </c:barChart>
      <c:catAx>
        <c:axId val="4083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Day</a:t>
                </a:r>
              </a:p>
            </c:rich>
          </c:tx>
          <c:layout>
            <c:manualLayout>
              <c:xMode val="factor"/>
              <c:yMode val="factor"/>
              <c:x val="0.0035"/>
              <c:y val="0.1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675556"/>
        <c:crosses val="autoZero"/>
        <c:auto val="1"/>
        <c:lblOffset val="100"/>
        <c:noMultiLvlLbl val="0"/>
      </c:catAx>
      <c:valAx>
        <c:axId val="3675556"/>
        <c:scaling>
          <c:orientation val="minMax"/>
          <c:max val="6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08395"/>
        <c:crossesAt val="1"/>
        <c:crossBetween val="between"/>
        <c:dispUnits/>
        <c:majorUnit val="2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Car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125"/>
          <c:y val="0.129"/>
          <c:w val="0.813"/>
          <c:h val="0.7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for Table 30'!$L$2</c:f>
              <c:strCache>
                <c:ptCount val="1"/>
                <c:pt idx="0">
                  <c:v>Child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for Table 30'!$K$3:$K$9</c:f>
              <c:strCache/>
            </c:strRef>
          </c:cat>
          <c:val>
            <c:numRef>
              <c:f>'Chart for Table 30'!$L$3:$L$9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'Chart for Table 30'!$M$2</c:f>
              <c:strCache>
                <c:ptCount val="1"/>
                <c:pt idx="0">
                  <c:v>Adult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for Table 30'!$K$3:$K$9</c:f>
              <c:strCache/>
            </c:strRef>
          </c:cat>
          <c:val>
            <c:numRef>
              <c:f>'Chart for Table 30'!$M$3:$M$9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33080005"/>
        <c:axId val="29284590"/>
      </c:barChart>
      <c:catAx>
        <c:axId val="33080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Day</a:t>
                </a:r>
              </a:p>
            </c:rich>
          </c:tx>
          <c:layout>
            <c:manualLayout>
              <c:xMode val="factor"/>
              <c:yMode val="factor"/>
              <c:x val="0.00425"/>
              <c:y val="0.1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9284590"/>
        <c:crosses val="autoZero"/>
        <c:auto val="1"/>
        <c:lblOffset val="100"/>
        <c:noMultiLvlLbl val="0"/>
      </c:catAx>
      <c:valAx>
        <c:axId val="29284590"/>
        <c:scaling>
          <c:orientation val="minMax"/>
          <c:max val="2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3080005"/>
        <c:crossesAt val="1"/>
        <c:crossBetween val="between"/>
        <c:dispUnits/>
        <c:majorUnit val="2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55"/>
          <c:w val="1"/>
          <c:h val="0.883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'Table23a(1)'!$B$12:$B$22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'Chart1 for Table23'!$B$4:$B$14</c:f>
              <c:numCache/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'Table23a(1)'!$B$12:$B$22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'Chart1 for Table23'!$F$4:$F$14</c:f>
              <c:numCache/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'Table23a(1)'!$B$12:$B$22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'Chart1 for Table23'!$J$4:$J$14</c:f>
              <c:numCache/>
            </c:numRef>
          </c:val>
          <c:smooth val="0"/>
        </c:ser>
        <c:axId val="63919127"/>
        <c:axId val="38401232"/>
      </c:lineChart>
      <c:catAx>
        <c:axId val="63919127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8401232"/>
        <c:crosses val="autoZero"/>
        <c:auto val="1"/>
        <c:lblOffset val="100"/>
        <c:noMultiLvlLbl val="0"/>
      </c:catAx>
      <c:valAx>
        <c:axId val="38401232"/>
        <c:scaling>
          <c:orientation val="minMax"/>
          <c:max val="3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3919127"/>
        <c:crossesAt val="1"/>
        <c:crossBetween val="between"/>
        <c:dispUnits/>
        <c:majorUnit val="100"/>
        <c:minorUnit val="10"/>
      </c:valAx>
      <c:spPr>
        <a:noFill/>
        <a:ln w="3175">
          <a:solidFill/>
          <a:prstDash val="sysDot"/>
        </a:ln>
      </c:spPr>
    </c:plotArea>
    <c:legend>
      <c:legendPos val="r"/>
      <c:layout>
        <c:manualLayout>
          <c:xMode val="edge"/>
          <c:yMode val="edge"/>
          <c:x val="0.62225"/>
          <c:y val="0.1745"/>
          <c:w val="0.322"/>
          <c:h val="0.1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(b) Killed and Serious</a:t>
            </a:r>
          </a:p>
        </c:rich>
      </c:tx>
      <c:layout>
        <c:manualLayout>
          <c:xMode val="factor"/>
          <c:yMode val="factor"/>
          <c:x val="-0.4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075"/>
          <c:w val="0.97275"/>
          <c:h val="0.839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'Table23a(1)'!$B$12:$B$22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'Table23a(1)'!$D$12:$D$22</c:f>
              <c:numCache>
                <c:ptCount val="11"/>
                <c:pt idx="0">
                  <c:v>1442</c:v>
                </c:pt>
                <c:pt idx="1">
                  <c:v>1156</c:v>
                </c:pt>
                <c:pt idx="2">
                  <c:v>1109</c:v>
                </c:pt>
                <c:pt idx="3">
                  <c:v>1068</c:v>
                </c:pt>
                <c:pt idx="4">
                  <c:v>1030</c:v>
                </c:pt>
                <c:pt idx="5">
                  <c:v>910</c:v>
                </c:pt>
                <c:pt idx="6">
                  <c:v>835</c:v>
                </c:pt>
                <c:pt idx="7">
                  <c:v>814</c:v>
                </c:pt>
                <c:pt idx="8">
                  <c:v>696</c:v>
                </c:pt>
                <c:pt idx="9">
                  <c:v>664</c:v>
                </c:pt>
                <c:pt idx="10">
                  <c:v>673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'Table23a(1)'!$B$12:$B$22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'Table23a(1)'!$H$12:$H$22</c:f>
              <c:numCache>
                <c:ptCount val="11"/>
                <c:pt idx="0">
                  <c:v>145</c:v>
                </c:pt>
                <c:pt idx="1">
                  <c:v>123</c:v>
                </c:pt>
                <c:pt idx="2">
                  <c:v>102</c:v>
                </c:pt>
                <c:pt idx="3">
                  <c:v>88</c:v>
                </c:pt>
                <c:pt idx="4">
                  <c:v>113</c:v>
                </c:pt>
                <c:pt idx="5">
                  <c:v>86</c:v>
                </c:pt>
                <c:pt idx="6">
                  <c:v>83</c:v>
                </c:pt>
                <c:pt idx="7">
                  <c:v>77</c:v>
                </c:pt>
                <c:pt idx="8">
                  <c:v>78</c:v>
                </c:pt>
                <c:pt idx="9">
                  <c:v>83</c:v>
                </c:pt>
                <c:pt idx="10">
                  <c:v>63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'Table23a(1)'!$B$12:$B$22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'Table23a(1)'!$L$12:$L$22</c:f>
              <c:numCache>
                <c:ptCount val="11"/>
                <c:pt idx="0">
                  <c:v>1587</c:v>
                </c:pt>
                <c:pt idx="1">
                  <c:v>1279</c:v>
                </c:pt>
                <c:pt idx="2">
                  <c:v>1211</c:v>
                </c:pt>
                <c:pt idx="3">
                  <c:v>1156</c:v>
                </c:pt>
                <c:pt idx="4">
                  <c:v>1143</c:v>
                </c:pt>
                <c:pt idx="5">
                  <c:v>996</c:v>
                </c:pt>
                <c:pt idx="6">
                  <c:v>918</c:v>
                </c:pt>
                <c:pt idx="7">
                  <c:v>891</c:v>
                </c:pt>
                <c:pt idx="8">
                  <c:v>774</c:v>
                </c:pt>
                <c:pt idx="9">
                  <c:v>747</c:v>
                </c:pt>
                <c:pt idx="10">
                  <c:v>736</c:v>
                </c:pt>
              </c:numCache>
            </c:numRef>
          </c:val>
          <c:smooth val="0"/>
        </c:ser>
        <c:axId val="10066769"/>
        <c:axId val="23492058"/>
      </c:lineChart>
      <c:catAx>
        <c:axId val="1006676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3492058"/>
        <c:crosses val="autoZero"/>
        <c:auto val="1"/>
        <c:lblOffset val="100"/>
        <c:noMultiLvlLbl val="0"/>
      </c:catAx>
      <c:valAx>
        <c:axId val="23492058"/>
        <c:scaling>
          <c:orientation val="minMax"/>
          <c:max val="3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0066769"/>
        <c:crossesAt val="1"/>
        <c:crossBetween val="between"/>
        <c:dispUnits/>
        <c:majorUnit val="1000"/>
        <c:minorUnit val="12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15"/>
          <c:w val="0.97225"/>
          <c:h val="0.8697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'Table23a(1)'!$B$12:$B$22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'Table23a(1)'!$D$54:$D$64</c:f>
              <c:numCache>
                <c:ptCount val="11"/>
                <c:pt idx="0">
                  <c:v>818</c:v>
                </c:pt>
                <c:pt idx="1">
                  <c:v>621</c:v>
                </c:pt>
                <c:pt idx="2">
                  <c:v>632</c:v>
                </c:pt>
                <c:pt idx="3">
                  <c:v>663</c:v>
                </c:pt>
                <c:pt idx="4">
                  <c:v>576</c:v>
                </c:pt>
                <c:pt idx="5">
                  <c:v>521</c:v>
                </c:pt>
                <c:pt idx="6">
                  <c:v>539</c:v>
                </c:pt>
                <c:pt idx="7">
                  <c:v>495</c:v>
                </c:pt>
                <c:pt idx="8">
                  <c:v>499</c:v>
                </c:pt>
                <c:pt idx="9">
                  <c:v>376</c:v>
                </c:pt>
                <c:pt idx="10">
                  <c:v>349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'Table23a(1)'!$B$12:$B$22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'Table23a(1)'!$H$54:$H$64</c:f>
              <c:numCache>
                <c:ptCount val="11"/>
                <c:pt idx="0">
                  <c:v>1835</c:v>
                </c:pt>
                <c:pt idx="1">
                  <c:v>1672</c:v>
                </c:pt>
                <c:pt idx="2">
                  <c:v>1733</c:v>
                </c:pt>
                <c:pt idx="3">
                  <c:v>1727</c:v>
                </c:pt>
                <c:pt idx="4">
                  <c:v>1428</c:v>
                </c:pt>
                <c:pt idx="5">
                  <c:v>1457</c:v>
                </c:pt>
                <c:pt idx="6">
                  <c:v>1413</c:v>
                </c:pt>
                <c:pt idx="7">
                  <c:v>1282</c:v>
                </c:pt>
                <c:pt idx="8">
                  <c:v>1194</c:v>
                </c:pt>
                <c:pt idx="9">
                  <c:v>1199</c:v>
                </c:pt>
                <c:pt idx="10">
                  <c:v>1103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'Table23a(1)'!$B$12:$B$22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'Table23a(1)'!$L$54:$L$64</c:f>
              <c:numCache>
                <c:ptCount val="11"/>
                <c:pt idx="0">
                  <c:v>2653</c:v>
                </c:pt>
                <c:pt idx="1">
                  <c:v>2293</c:v>
                </c:pt>
                <c:pt idx="2">
                  <c:v>2365</c:v>
                </c:pt>
                <c:pt idx="3">
                  <c:v>2390</c:v>
                </c:pt>
                <c:pt idx="4">
                  <c:v>2004</c:v>
                </c:pt>
                <c:pt idx="5">
                  <c:v>1978</c:v>
                </c:pt>
                <c:pt idx="6">
                  <c:v>1952</c:v>
                </c:pt>
                <c:pt idx="7">
                  <c:v>1777</c:v>
                </c:pt>
                <c:pt idx="8">
                  <c:v>1693</c:v>
                </c:pt>
                <c:pt idx="9">
                  <c:v>1575</c:v>
                </c:pt>
                <c:pt idx="10">
                  <c:v>1452</c:v>
                </c:pt>
              </c:numCache>
            </c:numRef>
          </c:val>
          <c:smooth val="0"/>
        </c:ser>
        <c:axId val="10101931"/>
        <c:axId val="23808516"/>
      </c:lineChart>
      <c:catAx>
        <c:axId val="10101931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3808516"/>
        <c:crosses val="autoZero"/>
        <c:auto val="1"/>
        <c:lblOffset val="100"/>
        <c:noMultiLvlLbl val="0"/>
      </c:catAx>
      <c:valAx>
        <c:axId val="23808516"/>
        <c:scaling>
          <c:orientation val="minMax"/>
          <c:max val="3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0101931"/>
        <c:crossesAt val="1"/>
        <c:crossBetween val="between"/>
        <c:dispUnits/>
        <c:majorUnit val="1000"/>
        <c:minorUnit val="12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10125"/>
          <c:w val="0.975"/>
          <c:h val="0.868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'Chart1 for Table23'!$A$4:$A$14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'Chart1 for Table23'!$C$4:$C$14</c:f>
              <c:numCache>
                <c:ptCount val="11"/>
                <c:pt idx="0">
                  <c:v>596</c:v>
                </c:pt>
                <c:pt idx="1">
                  <c:v>428</c:v>
                </c:pt>
                <c:pt idx="2">
                  <c:v>403</c:v>
                </c:pt>
                <c:pt idx="3">
                  <c:v>437</c:v>
                </c:pt>
                <c:pt idx="4">
                  <c:v>459</c:v>
                </c:pt>
                <c:pt idx="5">
                  <c:v>452</c:v>
                </c:pt>
                <c:pt idx="6">
                  <c:v>390</c:v>
                </c:pt>
                <c:pt idx="7">
                  <c:v>405</c:v>
                </c:pt>
                <c:pt idx="8">
                  <c:v>397</c:v>
                </c:pt>
                <c:pt idx="9">
                  <c:v>353</c:v>
                </c:pt>
                <c:pt idx="10">
                  <c:v>370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'Chart1 for Table23'!$A$4:$A$14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'Chart1 for Table23'!$G$4:$G$14</c:f>
              <c:numCache>
                <c:ptCount val="11"/>
                <c:pt idx="0">
                  <c:v>503</c:v>
                </c:pt>
                <c:pt idx="1">
                  <c:v>398</c:v>
                </c:pt>
                <c:pt idx="2">
                  <c:v>445</c:v>
                </c:pt>
                <c:pt idx="3">
                  <c:v>474</c:v>
                </c:pt>
                <c:pt idx="4">
                  <c:v>469</c:v>
                </c:pt>
                <c:pt idx="5">
                  <c:v>467</c:v>
                </c:pt>
                <c:pt idx="6">
                  <c:v>498</c:v>
                </c:pt>
                <c:pt idx="7">
                  <c:v>451</c:v>
                </c:pt>
                <c:pt idx="8">
                  <c:v>421</c:v>
                </c:pt>
                <c:pt idx="9">
                  <c:v>384</c:v>
                </c:pt>
                <c:pt idx="10">
                  <c:v>379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'Chart1 for Table23'!$A$4:$A$14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'Chart1 for Table23'!$K$4:$K$14</c:f>
              <c:numCache>
                <c:ptCount val="11"/>
                <c:pt idx="0">
                  <c:v>1099</c:v>
                </c:pt>
                <c:pt idx="1">
                  <c:v>826</c:v>
                </c:pt>
                <c:pt idx="2">
                  <c:v>848</c:v>
                </c:pt>
                <c:pt idx="3">
                  <c:v>911</c:v>
                </c:pt>
                <c:pt idx="4">
                  <c:v>928</c:v>
                </c:pt>
                <c:pt idx="5">
                  <c:v>919</c:v>
                </c:pt>
                <c:pt idx="6">
                  <c:v>888</c:v>
                </c:pt>
                <c:pt idx="7">
                  <c:v>856</c:v>
                </c:pt>
                <c:pt idx="8">
                  <c:v>818</c:v>
                </c:pt>
                <c:pt idx="9">
                  <c:v>737</c:v>
                </c:pt>
                <c:pt idx="10">
                  <c:v>749</c:v>
                </c:pt>
              </c:numCache>
            </c:numRef>
          </c:val>
          <c:smooth val="0"/>
        </c:ser>
        <c:axId val="12950053"/>
        <c:axId val="49441614"/>
      </c:lineChart>
      <c:catAx>
        <c:axId val="12950053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49441614"/>
        <c:crosses val="autoZero"/>
        <c:auto val="1"/>
        <c:lblOffset val="100"/>
        <c:noMultiLvlLbl val="0"/>
      </c:catAx>
      <c:valAx>
        <c:axId val="49441614"/>
        <c:scaling>
          <c:orientation val="minMax"/>
          <c:max val="3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2950053"/>
        <c:crossesAt val="1"/>
        <c:crossBetween val="between"/>
        <c:dispUnits/>
        <c:majorUnit val="1000"/>
        <c:minorUnit val="12"/>
      </c:valAx>
      <c:spPr>
        <a:noFill/>
        <a:ln w="3175">
          <a:solidFill/>
          <a:prstDash val="sysDot"/>
        </a:ln>
      </c:spPr>
    </c:plotArea>
    <c:legend>
      <c:legendPos val="r"/>
      <c:layout>
        <c:manualLayout>
          <c:xMode val="edge"/>
          <c:yMode val="edge"/>
          <c:x val="0.56625"/>
          <c:y val="0.193"/>
          <c:w val="0.34075"/>
          <c:h val="0.14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/>
              <a:t>(c) All Severities</a:t>
            </a:r>
          </a:p>
        </c:rich>
      </c:tx>
      <c:layout>
        <c:manualLayout>
          <c:xMode val="factor"/>
          <c:yMode val="factor"/>
          <c:x val="-0.4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5"/>
          <c:w val="1"/>
          <c:h val="0.8537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'Table23a(1)'!$B$12:$B$22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'Table23a(1)'!$E$12:$E$22</c:f>
              <c:numCache>
                <c:ptCount val="11"/>
                <c:pt idx="0">
                  <c:v>4392</c:v>
                </c:pt>
                <c:pt idx="1">
                  <c:v>4106</c:v>
                </c:pt>
                <c:pt idx="2">
                  <c:v>3962</c:v>
                </c:pt>
                <c:pt idx="3">
                  <c:v>3883</c:v>
                </c:pt>
                <c:pt idx="4">
                  <c:v>3571</c:v>
                </c:pt>
                <c:pt idx="5">
                  <c:v>3433</c:v>
                </c:pt>
                <c:pt idx="6">
                  <c:v>3247</c:v>
                </c:pt>
                <c:pt idx="7">
                  <c:v>3143</c:v>
                </c:pt>
                <c:pt idx="8">
                  <c:v>2846</c:v>
                </c:pt>
                <c:pt idx="9">
                  <c:v>2915</c:v>
                </c:pt>
                <c:pt idx="10">
                  <c:v>2903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'Table23a(1)'!$B$12:$B$22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'Table23a(1)'!$I$12:$I$22</c:f>
              <c:numCache>
                <c:ptCount val="11"/>
                <c:pt idx="0">
                  <c:v>243</c:v>
                </c:pt>
                <c:pt idx="1">
                  <c:v>220</c:v>
                </c:pt>
                <c:pt idx="2">
                  <c:v>193</c:v>
                </c:pt>
                <c:pt idx="3">
                  <c:v>194</c:v>
                </c:pt>
                <c:pt idx="4">
                  <c:v>192</c:v>
                </c:pt>
                <c:pt idx="5">
                  <c:v>169</c:v>
                </c:pt>
                <c:pt idx="6">
                  <c:v>159</c:v>
                </c:pt>
                <c:pt idx="7">
                  <c:v>172</c:v>
                </c:pt>
                <c:pt idx="8">
                  <c:v>143</c:v>
                </c:pt>
                <c:pt idx="9">
                  <c:v>156</c:v>
                </c:pt>
                <c:pt idx="10">
                  <c:v>130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'Table23a(1)'!$B$12:$B$22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'Table23a(1)'!$M$12:$M$22</c:f>
              <c:numCache>
                <c:ptCount val="11"/>
                <c:pt idx="0">
                  <c:v>4635</c:v>
                </c:pt>
                <c:pt idx="1">
                  <c:v>4326</c:v>
                </c:pt>
                <c:pt idx="2">
                  <c:v>4155</c:v>
                </c:pt>
                <c:pt idx="3">
                  <c:v>4077</c:v>
                </c:pt>
                <c:pt idx="4">
                  <c:v>3763</c:v>
                </c:pt>
                <c:pt idx="5">
                  <c:v>3602</c:v>
                </c:pt>
                <c:pt idx="6">
                  <c:v>3406</c:v>
                </c:pt>
                <c:pt idx="7">
                  <c:v>3315</c:v>
                </c:pt>
                <c:pt idx="8">
                  <c:v>2989</c:v>
                </c:pt>
                <c:pt idx="9">
                  <c:v>3071</c:v>
                </c:pt>
                <c:pt idx="10">
                  <c:v>3033</c:v>
                </c:pt>
              </c:numCache>
            </c:numRef>
          </c:val>
          <c:smooth val="0"/>
        </c:ser>
        <c:axId val="42321343"/>
        <c:axId val="45347768"/>
      </c:lineChart>
      <c:catAx>
        <c:axId val="42321343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45347768"/>
        <c:crosses val="autoZero"/>
        <c:auto val="1"/>
        <c:lblOffset val="100"/>
        <c:noMultiLvlLbl val="0"/>
      </c:catAx>
      <c:valAx>
        <c:axId val="45347768"/>
        <c:scaling>
          <c:orientation val="minMax"/>
          <c:max val="15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42321343"/>
        <c:crossesAt val="1"/>
        <c:crossBetween val="between"/>
        <c:dispUnits/>
        <c:majorUnit val="2500"/>
        <c:minorUnit val="30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5"/>
          <c:y val="0.11325"/>
          <c:w val="0.9275"/>
          <c:h val="0.839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'Table23a(1)'!$B$12:$B$22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'Table23a(1)'!$E$54:$E$64</c:f>
              <c:numCache>
                <c:ptCount val="11"/>
                <c:pt idx="0">
                  <c:v>6108</c:v>
                </c:pt>
                <c:pt idx="1">
                  <c:v>6015</c:v>
                </c:pt>
                <c:pt idx="2">
                  <c:v>6521</c:v>
                </c:pt>
                <c:pt idx="3">
                  <c:v>6440</c:v>
                </c:pt>
                <c:pt idx="4">
                  <c:v>6053</c:v>
                </c:pt>
                <c:pt idx="5">
                  <c:v>5967</c:v>
                </c:pt>
                <c:pt idx="6">
                  <c:v>5729</c:v>
                </c:pt>
                <c:pt idx="7">
                  <c:v>5547</c:v>
                </c:pt>
                <c:pt idx="8">
                  <c:v>5382</c:v>
                </c:pt>
                <c:pt idx="9">
                  <c:v>5157</c:v>
                </c:pt>
                <c:pt idx="10">
                  <c:v>4837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'Table23a(1)'!$B$12:$B$22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'Table23a(1)'!$I$54:$I$64</c:f>
              <c:numCache>
                <c:ptCount val="11"/>
                <c:pt idx="0">
                  <c:v>6866</c:v>
                </c:pt>
                <c:pt idx="1">
                  <c:v>7018</c:v>
                </c:pt>
                <c:pt idx="2">
                  <c:v>7513</c:v>
                </c:pt>
                <c:pt idx="3">
                  <c:v>7394</c:v>
                </c:pt>
                <c:pt idx="4">
                  <c:v>6853</c:v>
                </c:pt>
                <c:pt idx="5">
                  <c:v>6682</c:v>
                </c:pt>
                <c:pt idx="6">
                  <c:v>6566</c:v>
                </c:pt>
                <c:pt idx="7">
                  <c:v>6286</c:v>
                </c:pt>
                <c:pt idx="8">
                  <c:v>6359</c:v>
                </c:pt>
                <c:pt idx="9">
                  <c:v>6420</c:v>
                </c:pt>
                <c:pt idx="10">
                  <c:v>6118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'Table23a(1)'!$B$12:$B$22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'Table23a(1)'!$M$54:$M$64</c:f>
              <c:numCache>
                <c:ptCount val="11"/>
                <c:pt idx="0">
                  <c:v>12974</c:v>
                </c:pt>
                <c:pt idx="1">
                  <c:v>13033</c:v>
                </c:pt>
                <c:pt idx="2">
                  <c:v>14034</c:v>
                </c:pt>
                <c:pt idx="3">
                  <c:v>13834</c:v>
                </c:pt>
                <c:pt idx="4">
                  <c:v>12906</c:v>
                </c:pt>
                <c:pt idx="5">
                  <c:v>12649</c:v>
                </c:pt>
                <c:pt idx="6">
                  <c:v>12295</c:v>
                </c:pt>
                <c:pt idx="7">
                  <c:v>11833</c:v>
                </c:pt>
                <c:pt idx="8">
                  <c:v>11741</c:v>
                </c:pt>
                <c:pt idx="9">
                  <c:v>11577</c:v>
                </c:pt>
                <c:pt idx="10">
                  <c:v>10955</c:v>
                </c:pt>
              </c:numCache>
            </c:numRef>
          </c:val>
          <c:smooth val="0"/>
        </c:ser>
        <c:axId val="5476729"/>
        <c:axId val="49290562"/>
      </c:lineChart>
      <c:catAx>
        <c:axId val="547672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/>
            </a:pPr>
          </a:p>
        </c:txPr>
        <c:crossAx val="49290562"/>
        <c:crosses val="autoZero"/>
        <c:auto val="1"/>
        <c:lblOffset val="100"/>
        <c:noMultiLvlLbl val="0"/>
      </c:catAx>
      <c:valAx>
        <c:axId val="49290562"/>
        <c:scaling>
          <c:orientation val="minMax"/>
          <c:max val="15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5476729"/>
        <c:crossesAt val="1"/>
        <c:crossBetween val="between"/>
        <c:dispUnits/>
        <c:majorUnit val="2500"/>
        <c:minorUnit val="30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075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'Chart1 for Table23'!$A$4:$A$14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'Chart1 for Table23'!$D$4:$D$14</c:f>
              <c:numCache>
                <c:ptCount val="11"/>
                <c:pt idx="0">
                  <c:v>3042</c:v>
                </c:pt>
                <c:pt idx="1">
                  <c:v>2989</c:v>
                </c:pt>
                <c:pt idx="2">
                  <c:v>2955</c:v>
                </c:pt>
                <c:pt idx="3">
                  <c:v>3022</c:v>
                </c:pt>
                <c:pt idx="4">
                  <c:v>2802</c:v>
                </c:pt>
                <c:pt idx="5">
                  <c:v>2837</c:v>
                </c:pt>
                <c:pt idx="6">
                  <c:v>2718</c:v>
                </c:pt>
                <c:pt idx="7">
                  <c:v>2722</c:v>
                </c:pt>
                <c:pt idx="8">
                  <c:v>2584</c:v>
                </c:pt>
                <c:pt idx="9">
                  <c:v>2526</c:v>
                </c:pt>
                <c:pt idx="10">
                  <c:v>2567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'Chart1 for Table23'!$A$4:$A$14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'Chart1 for Table23'!$H$4:$H$14</c:f>
              <c:numCache>
                <c:ptCount val="11"/>
                <c:pt idx="0">
                  <c:v>1543</c:v>
                </c:pt>
                <c:pt idx="1">
                  <c:v>1368</c:v>
                </c:pt>
                <c:pt idx="2">
                  <c:v>1485</c:v>
                </c:pt>
                <c:pt idx="3">
                  <c:v>1534</c:v>
                </c:pt>
                <c:pt idx="4">
                  <c:v>1532</c:v>
                </c:pt>
                <c:pt idx="5">
                  <c:v>1423</c:v>
                </c:pt>
                <c:pt idx="6">
                  <c:v>1494</c:v>
                </c:pt>
                <c:pt idx="7">
                  <c:v>1403</c:v>
                </c:pt>
                <c:pt idx="8">
                  <c:v>1427</c:v>
                </c:pt>
                <c:pt idx="9">
                  <c:v>1278</c:v>
                </c:pt>
                <c:pt idx="10">
                  <c:v>1264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'Chart1 for Table23'!$A$4:$A$14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'Chart1 for Table23'!$L$4:$L$14</c:f>
              <c:numCache>
                <c:ptCount val="11"/>
                <c:pt idx="0">
                  <c:v>4585</c:v>
                </c:pt>
                <c:pt idx="1">
                  <c:v>4357</c:v>
                </c:pt>
                <c:pt idx="2">
                  <c:v>4440</c:v>
                </c:pt>
                <c:pt idx="3">
                  <c:v>4556</c:v>
                </c:pt>
                <c:pt idx="4">
                  <c:v>4334</c:v>
                </c:pt>
                <c:pt idx="5">
                  <c:v>4260</c:v>
                </c:pt>
                <c:pt idx="6">
                  <c:v>4212</c:v>
                </c:pt>
                <c:pt idx="7">
                  <c:v>4125</c:v>
                </c:pt>
                <c:pt idx="8">
                  <c:v>4011</c:v>
                </c:pt>
                <c:pt idx="9">
                  <c:v>3804</c:v>
                </c:pt>
                <c:pt idx="10">
                  <c:v>3831</c:v>
                </c:pt>
              </c:numCache>
            </c:numRef>
          </c:val>
          <c:smooth val="0"/>
        </c:ser>
        <c:axId val="40961875"/>
        <c:axId val="33112556"/>
      </c:lineChart>
      <c:catAx>
        <c:axId val="40961875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/>
            </a:pPr>
          </a:p>
        </c:txPr>
        <c:crossAx val="33112556"/>
        <c:crosses val="autoZero"/>
        <c:auto val="1"/>
        <c:lblOffset val="100"/>
        <c:noMultiLvlLbl val="0"/>
      </c:catAx>
      <c:valAx>
        <c:axId val="33112556"/>
        <c:scaling>
          <c:orientation val="minMax"/>
          <c:max val="15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40961875"/>
        <c:crossesAt val="1"/>
        <c:crossBetween val="between"/>
        <c:dispUnits/>
        <c:majorUnit val="2500"/>
        <c:minorUnit val="30"/>
      </c:valAx>
      <c:spPr>
        <a:noFill/>
        <a:ln w="3175">
          <a:solidFill/>
          <a:prstDash val="sysDot"/>
        </a:ln>
      </c:spPr>
    </c:plotArea>
    <c:legend>
      <c:legendPos val="r"/>
      <c:layout>
        <c:manualLayout>
          <c:xMode val="edge"/>
          <c:yMode val="edge"/>
          <c:x val="0.5965"/>
          <c:y val="0.167"/>
          <c:w val="0.3465"/>
          <c:h val="0.1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0.44825</cdr:x>
      <cdr:y>0.06025</cdr:y>
    </cdr:from>
    <cdr:to>
      <cdr:x>0.815</cdr:x>
      <cdr:y>0.119</cdr:y>
    </cdr:to>
    <cdr:sp>
      <cdr:nvSpPr>
        <cdr:cNvPr id="1" name="TextBox 1"/>
        <cdr:cNvSpPr txBox="1">
          <a:spLocks noChangeArrowheads="1"/>
        </cdr:cNvSpPr>
      </cdr:nvSpPr>
      <cdr:spPr>
        <a:xfrm>
          <a:off x="1352550" y="190500"/>
          <a:ext cx="1114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Pedestrians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3</xdr:col>
      <xdr:colOff>752475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0" y="4476750"/>
        <a:ext cx="30384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676275</xdr:colOff>
      <xdr:row>20</xdr:row>
      <xdr:rowOff>152400</xdr:rowOff>
    </xdr:from>
    <xdr:to>
      <xdr:col>7</xdr:col>
      <xdr:colOff>666750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2962275" y="4467225"/>
        <a:ext cx="303847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600075</xdr:colOff>
      <xdr:row>20</xdr:row>
      <xdr:rowOff>142875</xdr:rowOff>
    </xdr:from>
    <xdr:to>
      <xdr:col>11</xdr:col>
      <xdr:colOff>590550</xdr:colOff>
      <xdr:row>41</xdr:row>
      <xdr:rowOff>0</xdr:rowOff>
    </xdr:to>
    <xdr:graphicFrame>
      <xdr:nvGraphicFramePr>
        <xdr:cNvPr id="3" name="Chart 3"/>
        <xdr:cNvGraphicFramePr/>
      </xdr:nvGraphicFramePr>
      <xdr:xfrm>
        <a:off x="5934075" y="4457700"/>
        <a:ext cx="3038475" cy="3257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42</xdr:row>
      <xdr:rowOff>28575</xdr:rowOff>
    </xdr:from>
    <xdr:to>
      <xdr:col>4</xdr:col>
      <xdr:colOff>28575</xdr:colOff>
      <xdr:row>65</xdr:row>
      <xdr:rowOff>19050</xdr:rowOff>
    </xdr:to>
    <xdr:graphicFrame>
      <xdr:nvGraphicFramePr>
        <xdr:cNvPr id="4" name="Chart 4"/>
        <xdr:cNvGraphicFramePr/>
      </xdr:nvGraphicFramePr>
      <xdr:xfrm>
        <a:off x="28575" y="7905750"/>
        <a:ext cx="3048000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657225</xdr:colOff>
      <xdr:row>43</xdr:row>
      <xdr:rowOff>0</xdr:rowOff>
    </xdr:from>
    <xdr:to>
      <xdr:col>8</xdr:col>
      <xdr:colOff>66675</xdr:colOff>
      <xdr:row>65</xdr:row>
      <xdr:rowOff>9525</xdr:rowOff>
    </xdr:to>
    <xdr:graphicFrame>
      <xdr:nvGraphicFramePr>
        <xdr:cNvPr id="5" name="Chart 5"/>
        <xdr:cNvGraphicFramePr/>
      </xdr:nvGraphicFramePr>
      <xdr:xfrm>
        <a:off x="2943225" y="8039100"/>
        <a:ext cx="3219450" cy="3571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723900</xdr:colOff>
      <xdr:row>42</xdr:row>
      <xdr:rowOff>133350</xdr:rowOff>
    </xdr:from>
    <xdr:to>
      <xdr:col>11</xdr:col>
      <xdr:colOff>638175</xdr:colOff>
      <xdr:row>64</xdr:row>
      <xdr:rowOff>152400</xdr:rowOff>
    </xdr:to>
    <xdr:graphicFrame>
      <xdr:nvGraphicFramePr>
        <xdr:cNvPr id="6" name="Chart 6"/>
        <xdr:cNvGraphicFramePr/>
      </xdr:nvGraphicFramePr>
      <xdr:xfrm>
        <a:off x="6057900" y="8010525"/>
        <a:ext cx="2962275" cy="3581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4</xdr:col>
      <xdr:colOff>38100</xdr:colOff>
      <xdr:row>89</xdr:row>
      <xdr:rowOff>19050</xdr:rowOff>
    </xdr:to>
    <xdr:graphicFrame>
      <xdr:nvGraphicFramePr>
        <xdr:cNvPr id="7" name="Chart 7"/>
        <xdr:cNvGraphicFramePr/>
      </xdr:nvGraphicFramePr>
      <xdr:xfrm>
        <a:off x="0" y="11763375"/>
        <a:ext cx="3086100" cy="3743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752475</xdr:colOff>
      <xdr:row>66</xdr:row>
      <xdr:rowOff>19050</xdr:rowOff>
    </xdr:from>
    <xdr:to>
      <xdr:col>7</xdr:col>
      <xdr:colOff>752475</xdr:colOff>
      <xdr:row>89</xdr:row>
      <xdr:rowOff>152400</xdr:rowOff>
    </xdr:to>
    <xdr:graphicFrame>
      <xdr:nvGraphicFramePr>
        <xdr:cNvPr id="8" name="Chart 8"/>
        <xdr:cNvGraphicFramePr/>
      </xdr:nvGraphicFramePr>
      <xdr:xfrm>
        <a:off x="3038475" y="11782425"/>
        <a:ext cx="3048000" cy="3857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28575</xdr:colOff>
      <xdr:row>66</xdr:row>
      <xdr:rowOff>57150</xdr:rowOff>
    </xdr:from>
    <xdr:to>
      <xdr:col>11</xdr:col>
      <xdr:colOff>723900</xdr:colOff>
      <xdr:row>89</xdr:row>
      <xdr:rowOff>95250</xdr:rowOff>
    </xdr:to>
    <xdr:graphicFrame>
      <xdr:nvGraphicFramePr>
        <xdr:cNvPr id="9" name="Chart 9"/>
        <xdr:cNvGraphicFramePr/>
      </xdr:nvGraphicFramePr>
      <xdr:xfrm>
        <a:off x="6124575" y="11820525"/>
        <a:ext cx="2981325" cy="3762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10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1190625"/>
        <a:ext cx="76200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9525</xdr:rowOff>
    </xdr:from>
    <xdr:to>
      <xdr:col>10</xdr:col>
      <xdr:colOff>0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0" y="4114800"/>
        <a:ext cx="76200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0</xdr:colOff>
      <xdr:row>61</xdr:row>
      <xdr:rowOff>9525</xdr:rowOff>
    </xdr:to>
    <xdr:graphicFrame>
      <xdr:nvGraphicFramePr>
        <xdr:cNvPr id="3" name="Chart 3"/>
        <xdr:cNvGraphicFramePr/>
      </xdr:nvGraphicFramePr>
      <xdr:xfrm>
        <a:off x="0" y="7343775"/>
        <a:ext cx="7620000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10</xdr:col>
      <xdr:colOff>419100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0" y="1114425"/>
        <a:ext cx="80391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57150</xdr:rowOff>
    </xdr:from>
    <xdr:to>
      <xdr:col>10</xdr:col>
      <xdr:colOff>419100</xdr:colOff>
      <xdr:row>61</xdr:row>
      <xdr:rowOff>133350</xdr:rowOff>
    </xdr:to>
    <xdr:graphicFrame>
      <xdr:nvGraphicFramePr>
        <xdr:cNvPr id="2" name="Chart 2"/>
        <xdr:cNvGraphicFramePr/>
      </xdr:nvGraphicFramePr>
      <xdr:xfrm>
        <a:off x="0" y="5543550"/>
        <a:ext cx="80391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38100</xdr:rowOff>
    </xdr:from>
    <xdr:to>
      <xdr:col>13</xdr:col>
      <xdr:colOff>581025</xdr:colOff>
      <xdr:row>83</xdr:row>
      <xdr:rowOff>9525</xdr:rowOff>
    </xdr:to>
    <xdr:graphicFrame>
      <xdr:nvGraphicFramePr>
        <xdr:cNvPr id="1" name="Chart 1"/>
        <xdr:cNvGraphicFramePr/>
      </xdr:nvGraphicFramePr>
      <xdr:xfrm>
        <a:off x="0" y="6638925"/>
        <a:ext cx="8315325" cy="806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81</xdr:row>
      <xdr:rowOff>123825</xdr:rowOff>
    </xdr:from>
    <xdr:to>
      <xdr:col>14</xdr:col>
      <xdr:colOff>9525</xdr:colOff>
      <xdr:row>106</xdr:row>
      <xdr:rowOff>76200</xdr:rowOff>
    </xdr:to>
    <xdr:graphicFrame>
      <xdr:nvGraphicFramePr>
        <xdr:cNvPr id="2" name="Chart 2"/>
        <xdr:cNvGraphicFramePr/>
      </xdr:nvGraphicFramePr>
      <xdr:xfrm>
        <a:off x="66675" y="14497050"/>
        <a:ext cx="8286750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38100</xdr:rowOff>
    </xdr:from>
    <xdr:to>
      <xdr:col>13</xdr:col>
      <xdr:colOff>581025</xdr:colOff>
      <xdr:row>81</xdr:row>
      <xdr:rowOff>19050</xdr:rowOff>
    </xdr:to>
    <xdr:graphicFrame>
      <xdr:nvGraphicFramePr>
        <xdr:cNvPr id="1" name="Chart 1"/>
        <xdr:cNvGraphicFramePr/>
      </xdr:nvGraphicFramePr>
      <xdr:xfrm>
        <a:off x="0" y="6753225"/>
        <a:ext cx="8315325" cy="775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80</xdr:row>
      <xdr:rowOff>85725</xdr:rowOff>
    </xdr:from>
    <xdr:to>
      <xdr:col>14</xdr:col>
      <xdr:colOff>38100</xdr:colOff>
      <xdr:row>111</xdr:row>
      <xdr:rowOff>28575</xdr:rowOff>
    </xdr:to>
    <xdr:graphicFrame>
      <xdr:nvGraphicFramePr>
        <xdr:cNvPr id="2" name="Chart 2"/>
        <xdr:cNvGraphicFramePr/>
      </xdr:nvGraphicFramePr>
      <xdr:xfrm>
        <a:off x="0" y="14411325"/>
        <a:ext cx="8382000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16</xdr:row>
      <xdr:rowOff>28575</xdr:rowOff>
    </xdr:from>
    <xdr:to>
      <xdr:col>13</xdr:col>
      <xdr:colOff>581025</xdr:colOff>
      <xdr:row>40</xdr:row>
      <xdr:rowOff>104775</xdr:rowOff>
    </xdr:to>
    <xdr:graphicFrame>
      <xdr:nvGraphicFramePr>
        <xdr:cNvPr id="1" name="Chart 1"/>
        <xdr:cNvGraphicFramePr/>
      </xdr:nvGraphicFramePr>
      <xdr:xfrm>
        <a:off x="4257675" y="3190875"/>
        <a:ext cx="40576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38100</xdr:rowOff>
    </xdr:from>
    <xdr:to>
      <xdr:col>6</xdr:col>
      <xdr:colOff>552450</xdr:colOff>
      <xdr:row>40</xdr:row>
      <xdr:rowOff>0</xdr:rowOff>
    </xdr:to>
    <xdr:graphicFrame>
      <xdr:nvGraphicFramePr>
        <xdr:cNvPr id="2" name="Chart 2"/>
        <xdr:cNvGraphicFramePr/>
      </xdr:nvGraphicFramePr>
      <xdr:xfrm>
        <a:off x="0" y="3200400"/>
        <a:ext cx="411480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85725</xdr:colOff>
      <xdr:row>43</xdr:row>
      <xdr:rowOff>19050</xdr:rowOff>
    </xdr:from>
    <xdr:to>
      <xdr:col>13</xdr:col>
      <xdr:colOff>590550</xdr:colOff>
      <xdr:row>87</xdr:row>
      <xdr:rowOff>152400</xdr:rowOff>
    </xdr:to>
    <xdr:graphicFrame>
      <xdr:nvGraphicFramePr>
        <xdr:cNvPr id="3" name="Chart 3"/>
        <xdr:cNvGraphicFramePr/>
      </xdr:nvGraphicFramePr>
      <xdr:xfrm>
        <a:off x="4257675" y="7553325"/>
        <a:ext cx="4067175" cy="7258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43</xdr:row>
      <xdr:rowOff>9525</xdr:rowOff>
    </xdr:from>
    <xdr:to>
      <xdr:col>6</xdr:col>
      <xdr:colOff>552450</xdr:colOff>
      <xdr:row>87</xdr:row>
      <xdr:rowOff>142875</xdr:rowOff>
    </xdr:to>
    <xdr:graphicFrame>
      <xdr:nvGraphicFramePr>
        <xdr:cNvPr id="4" name="Chart 4"/>
        <xdr:cNvGraphicFramePr/>
      </xdr:nvGraphicFramePr>
      <xdr:xfrm>
        <a:off x="0" y="7543800"/>
        <a:ext cx="4114800" cy="7258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0.4575</cdr:x>
      <cdr:y>0.05475</cdr:y>
    </cdr:from>
    <cdr:to>
      <cdr:x>0.793</cdr:x>
      <cdr:y>0.1135</cdr:y>
    </cdr:to>
    <cdr:sp>
      <cdr:nvSpPr>
        <cdr:cNvPr id="1" name="TextBox 1"/>
        <cdr:cNvSpPr txBox="1">
          <a:spLocks noChangeArrowheads="1"/>
        </cdr:cNvSpPr>
      </cdr:nvSpPr>
      <cdr:spPr>
        <a:xfrm>
          <a:off x="1381125" y="171450"/>
          <a:ext cx="10191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Car Users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0.406</cdr:x>
      <cdr:y>0.06425</cdr:y>
    </cdr:from>
    <cdr:to>
      <cdr:x>0.8825</cdr:x>
      <cdr:y>0.12275</cdr:y>
    </cdr:to>
    <cdr:sp>
      <cdr:nvSpPr>
        <cdr:cNvPr id="1" name="TextBox 1"/>
        <cdr:cNvSpPr txBox="1">
          <a:spLocks noChangeArrowheads="1"/>
        </cdr:cNvSpPr>
      </cdr:nvSpPr>
      <cdr:spPr>
        <a:xfrm>
          <a:off x="1228725" y="200025"/>
          <a:ext cx="14478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Other road users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0.483</cdr:x>
      <cdr:y>0.085</cdr:y>
    </cdr:from>
    <cdr:to>
      <cdr:x>0.88625</cdr:x>
      <cdr:y>0.31325</cdr:y>
    </cdr:to>
    <cdr:sp>
      <cdr:nvSpPr>
        <cdr:cNvPr id="1" name="TextBox 1"/>
        <cdr:cNvSpPr txBox="1">
          <a:spLocks noChangeArrowheads="1"/>
        </cdr:cNvSpPr>
      </cdr:nvSpPr>
      <cdr:spPr>
        <a:xfrm>
          <a:off x="1466850" y="314325"/>
          <a:ext cx="1228725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50" b="1" i="0" u="none" baseline="0"/>
            <a:t>Pedestrians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0.2965</cdr:x>
      <cdr:y>0.04475</cdr:y>
    </cdr:from>
    <cdr:to>
      <cdr:x>1</cdr:x>
      <cdr:y>0.3755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0" y="152400"/>
          <a:ext cx="2266950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50" b="1" i="0" u="none" baseline="0"/>
            <a:t>Car Users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</cdr:x>
      <cdr:y>0.06</cdr:y>
    </cdr:from>
    <cdr:to>
      <cdr:x>0.80775</cdr:x>
      <cdr:y>0.38175</cdr:y>
    </cdr:to>
    <cdr:sp>
      <cdr:nvSpPr>
        <cdr:cNvPr id="1" name="TextBox 1"/>
        <cdr:cNvSpPr txBox="1">
          <a:spLocks noChangeArrowheads="1"/>
        </cdr:cNvSpPr>
      </cdr:nvSpPr>
      <cdr:spPr>
        <a:xfrm>
          <a:off x="809625" y="209550"/>
          <a:ext cx="1581150" cy="1152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50" b="1" i="0" u="none" baseline="0"/>
            <a:t>Other road users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0.58675</cdr:x>
      <cdr:y>0.0835</cdr:y>
    </cdr:from>
    <cdr:to>
      <cdr:x>1</cdr:x>
      <cdr:y>0.33275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0" y="304800"/>
          <a:ext cx="142875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Pedestrians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0.42525</cdr:x>
      <cdr:y>0.06225</cdr:y>
    </cdr:from>
    <cdr:to>
      <cdr:x>0.97225</cdr:x>
      <cdr:y>0.393</cdr:y>
    </cdr:to>
    <cdr:sp>
      <cdr:nvSpPr>
        <cdr:cNvPr id="1" name="TextBox 1"/>
        <cdr:cNvSpPr txBox="1">
          <a:spLocks noChangeArrowheads="1"/>
        </cdr:cNvSpPr>
      </cdr:nvSpPr>
      <cdr:spPr>
        <a:xfrm>
          <a:off x="1295400" y="238125"/>
          <a:ext cx="1666875" cy="1276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Car Users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0.48475</cdr:x>
      <cdr:y>0.057</cdr:y>
    </cdr:from>
    <cdr:to>
      <cdr:x>1</cdr:x>
      <cdr:y>0.4495</cdr:y>
    </cdr:to>
    <cdr:sp>
      <cdr:nvSpPr>
        <cdr:cNvPr id="1" name="TextBox 1"/>
        <cdr:cNvSpPr txBox="1">
          <a:spLocks noChangeArrowheads="1"/>
        </cdr:cNvSpPr>
      </cdr:nvSpPr>
      <cdr:spPr>
        <a:xfrm>
          <a:off x="1438275" y="209550"/>
          <a:ext cx="2209800" cy="1476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Other road users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d\t&amp;p\eas\branch2\transtat\exeldata\ras\y99\rast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  <sheetDataSet>
      <sheetData sheetId="1">
        <row r="1">
          <cell r="A1" t="str">
            <v>Mid year population estimates</v>
          </cell>
          <cell r="I1" t="str">
            <v> Sheet F</v>
          </cell>
        </row>
        <row r="2">
          <cell r="G2" t="str">
            <v>60 and</v>
          </cell>
          <cell r="H2" t="str">
            <v>Total</v>
          </cell>
        </row>
        <row r="3">
          <cell r="C3" t="str">
            <v>0-16</v>
          </cell>
          <cell r="D3" t="str">
            <v>17-22</v>
          </cell>
          <cell r="E3" t="str">
            <v>23-29</v>
          </cell>
          <cell r="F3" t="str">
            <v>30-59</v>
          </cell>
          <cell r="G3" t="str">
            <v>over</v>
          </cell>
          <cell r="H3" t="str">
            <v>17 and over</v>
          </cell>
          <cell r="I3" t="str">
            <v>Total</v>
          </cell>
        </row>
        <row r="4">
          <cell r="A4" t="str">
            <v>Males</v>
          </cell>
          <cell r="B4" t="str">
            <v>1981-85 ave</v>
          </cell>
          <cell r="C4">
            <v>627519</v>
          </cell>
          <cell r="D4">
            <v>274718.6</v>
          </cell>
          <cell r="E4">
            <v>271188.6</v>
          </cell>
          <cell r="F4">
            <v>907880.6</v>
          </cell>
          <cell r="G4">
            <v>404523.4</v>
          </cell>
          <cell r="H4">
            <v>1858311.2</v>
          </cell>
          <cell r="I4">
            <v>2485830.2</v>
          </cell>
        </row>
        <row r="5">
          <cell r="B5">
            <v>1995</v>
          </cell>
          <cell r="C5">
            <v>562382</v>
          </cell>
          <cell r="D5">
            <v>200907</v>
          </cell>
          <cell r="E5">
            <v>285817</v>
          </cell>
          <cell r="F5">
            <v>1011797</v>
          </cell>
          <cell r="G5">
            <v>428252</v>
          </cell>
          <cell r="H5">
            <v>1926773</v>
          </cell>
          <cell r="I5">
            <v>2489155</v>
          </cell>
        </row>
        <row r="6">
          <cell r="B6">
            <v>1996</v>
          </cell>
          <cell r="C6">
            <v>559208</v>
          </cell>
          <cell r="D6">
            <v>196919</v>
          </cell>
          <cell r="E6">
            <v>278712</v>
          </cell>
          <cell r="F6">
            <v>1021252</v>
          </cell>
          <cell r="G6">
            <v>429720</v>
          </cell>
          <cell r="H6">
            <v>1926603</v>
          </cell>
          <cell r="I6">
            <v>2485811</v>
          </cell>
        </row>
        <row r="7">
          <cell r="B7">
            <v>1997</v>
          </cell>
          <cell r="C7">
            <v>556447</v>
          </cell>
          <cell r="D7">
            <v>195671</v>
          </cell>
          <cell r="E7">
            <v>268001</v>
          </cell>
          <cell r="F7">
            <v>1032389</v>
          </cell>
          <cell r="G7">
            <v>431799</v>
          </cell>
          <cell r="H7">
            <v>1927860</v>
          </cell>
          <cell r="I7">
            <v>2484307</v>
          </cell>
        </row>
        <row r="8">
          <cell r="B8">
            <v>1998</v>
          </cell>
          <cell r="C8">
            <v>551997</v>
          </cell>
          <cell r="D8">
            <v>196504</v>
          </cell>
          <cell r="E8">
            <v>257614</v>
          </cell>
          <cell r="F8">
            <v>1043048</v>
          </cell>
          <cell r="G8">
            <v>435238</v>
          </cell>
          <cell r="H8">
            <v>1932404</v>
          </cell>
          <cell r="I8">
            <v>2484401</v>
          </cell>
        </row>
        <row r="9">
          <cell r="B9">
            <v>1999</v>
          </cell>
          <cell r="C9">
            <v>548506</v>
          </cell>
          <cell r="D9">
            <v>196696</v>
          </cell>
          <cell r="E9">
            <v>248539</v>
          </cell>
          <cell r="F9">
            <v>1053906</v>
          </cell>
          <cell r="G9">
            <v>438001</v>
          </cell>
          <cell r="H9">
            <v>1937142</v>
          </cell>
          <cell r="I9">
            <v>2485648</v>
          </cell>
        </row>
        <row r="12">
          <cell r="A12" t="str">
            <v>Females</v>
          </cell>
          <cell r="B12" t="str">
            <v>1981-85 ave</v>
          </cell>
          <cell r="C12">
            <v>596817.6</v>
          </cell>
          <cell r="D12">
            <v>263994</v>
          </cell>
          <cell r="E12">
            <v>264648.2</v>
          </cell>
          <cell r="F12">
            <v>941840.6</v>
          </cell>
          <cell r="G12">
            <v>603289.4</v>
          </cell>
          <cell r="H12">
            <v>2073772.2</v>
          </cell>
          <cell r="I12">
            <v>2670589.8</v>
          </cell>
        </row>
        <row r="13">
          <cell r="B13">
            <v>1995</v>
          </cell>
          <cell r="C13">
            <v>536597</v>
          </cell>
          <cell r="D13">
            <v>192005</v>
          </cell>
          <cell r="E13">
            <v>278535</v>
          </cell>
          <cell r="F13">
            <v>1033332</v>
          </cell>
          <cell r="G13">
            <v>606976</v>
          </cell>
          <cell r="H13">
            <v>2110848</v>
          </cell>
          <cell r="I13">
            <v>2647445</v>
          </cell>
        </row>
        <row r="14">
          <cell r="B14">
            <v>1996</v>
          </cell>
          <cell r="C14">
            <v>533923</v>
          </cell>
          <cell r="D14">
            <v>188364</v>
          </cell>
          <cell r="E14">
            <v>270514</v>
          </cell>
          <cell r="F14">
            <v>1043484</v>
          </cell>
          <cell r="G14">
            <v>605904</v>
          </cell>
          <cell r="H14">
            <v>2108266</v>
          </cell>
          <cell r="I14">
            <v>2642189</v>
          </cell>
        </row>
        <row r="15">
          <cell r="B15">
            <v>1997</v>
          </cell>
          <cell r="C15">
            <v>530750</v>
          </cell>
          <cell r="D15">
            <v>187879</v>
          </cell>
          <cell r="E15">
            <v>260102</v>
          </cell>
          <cell r="F15">
            <v>1053980</v>
          </cell>
          <cell r="G15">
            <v>605482</v>
          </cell>
          <cell r="H15">
            <v>2107443</v>
          </cell>
          <cell r="I15">
            <v>2638193</v>
          </cell>
        </row>
        <row r="16">
          <cell r="B16">
            <v>1998</v>
          </cell>
          <cell r="C16">
            <v>526724</v>
          </cell>
          <cell r="D16">
            <v>188425</v>
          </cell>
          <cell r="E16">
            <v>249147</v>
          </cell>
          <cell r="F16">
            <v>1065258</v>
          </cell>
          <cell r="G16">
            <v>606045</v>
          </cell>
          <cell r="H16">
            <v>2108875</v>
          </cell>
          <cell r="I16">
            <v>2635599</v>
          </cell>
        </row>
        <row r="17">
          <cell r="B17">
            <v>1999</v>
          </cell>
          <cell r="C17">
            <v>523059</v>
          </cell>
          <cell r="D17">
            <v>189945</v>
          </cell>
          <cell r="E17">
            <v>239666</v>
          </cell>
          <cell r="F17">
            <v>1075293</v>
          </cell>
          <cell r="G17">
            <v>605589</v>
          </cell>
          <cell r="H17">
            <v>2110493</v>
          </cell>
          <cell r="I17">
            <v>2633552</v>
          </cell>
        </row>
        <row r="20">
          <cell r="A20" t="str">
            <v>Total</v>
          </cell>
          <cell r="B20" t="str">
            <v>1981-85 ave</v>
          </cell>
          <cell r="C20">
            <v>1224336.6</v>
          </cell>
          <cell r="D20">
            <v>538712.6</v>
          </cell>
          <cell r="E20">
            <v>535836.8</v>
          </cell>
          <cell r="F20">
            <v>1849721.2</v>
          </cell>
          <cell r="G20">
            <v>1007812.8</v>
          </cell>
          <cell r="H20">
            <v>3932083.4</v>
          </cell>
          <cell r="I20">
            <v>5156420</v>
          </cell>
        </row>
        <row r="21">
          <cell r="B21">
            <v>1995</v>
          </cell>
          <cell r="C21">
            <v>1098979</v>
          </cell>
          <cell r="D21">
            <v>392912</v>
          </cell>
          <cell r="E21">
            <v>564352</v>
          </cell>
          <cell r="F21">
            <v>2045129</v>
          </cell>
          <cell r="G21">
            <v>1035228</v>
          </cell>
          <cell r="H21">
            <v>4037621</v>
          </cell>
          <cell r="I21">
            <v>5136600</v>
          </cell>
        </row>
        <row r="22">
          <cell r="B22">
            <v>1996</v>
          </cell>
          <cell r="C22">
            <v>1093131</v>
          </cell>
          <cell r="D22">
            <v>385283</v>
          </cell>
          <cell r="E22">
            <v>549226</v>
          </cell>
          <cell r="F22">
            <v>2064736</v>
          </cell>
          <cell r="G22">
            <v>1035624</v>
          </cell>
          <cell r="H22">
            <v>4034869</v>
          </cell>
          <cell r="I22">
            <v>5128000</v>
          </cell>
        </row>
        <row r="23">
          <cell r="B23">
            <v>1997</v>
          </cell>
          <cell r="C23">
            <v>1087197</v>
          </cell>
          <cell r="D23">
            <v>383550</v>
          </cell>
          <cell r="E23">
            <v>528103</v>
          </cell>
          <cell r="F23">
            <v>2086369</v>
          </cell>
          <cell r="G23">
            <v>1037281</v>
          </cell>
          <cell r="H23">
            <v>4035303</v>
          </cell>
          <cell r="I23">
            <v>5122500</v>
          </cell>
        </row>
        <row r="24">
          <cell r="B24">
            <v>1998</v>
          </cell>
          <cell r="C24">
            <v>1078721</v>
          </cell>
          <cell r="D24">
            <v>384929</v>
          </cell>
          <cell r="E24">
            <v>506761</v>
          </cell>
          <cell r="F24">
            <v>2108306</v>
          </cell>
          <cell r="G24">
            <v>1041283</v>
          </cell>
          <cell r="H24">
            <v>4041279</v>
          </cell>
          <cell r="I24">
            <v>5120000</v>
          </cell>
        </row>
      </sheetData>
      <sheetData sheetId="2">
        <row r="1">
          <cell r="A1" t="str">
            <v>Car drivers involved in accidents by age and sex, built-up and non built-up roads, 1981-85 average, 1994 to 1998</v>
          </cell>
          <cell r="N1" t="str">
            <v>                  Sheet B</v>
          </cell>
        </row>
        <row r="3">
          <cell r="C3" t="str">
            <v>(a) Numbers</v>
          </cell>
          <cell r="J3" t="str">
            <v>(b) Percent of total</v>
          </cell>
        </row>
        <row r="4">
          <cell r="F4" t="str">
            <v>60 and</v>
          </cell>
          <cell r="G4" t="str">
            <v>Unknown/</v>
          </cell>
          <cell r="M4" t="str">
            <v>60 and</v>
          </cell>
          <cell r="N4" t="str">
            <v>Unknown/</v>
          </cell>
        </row>
        <row r="5">
          <cell r="B5" t="str">
            <v>Year</v>
          </cell>
          <cell r="C5" t="str">
            <v>17-22</v>
          </cell>
          <cell r="D5" t="str">
            <v>23-29</v>
          </cell>
          <cell r="E5" t="str">
            <v>30-59</v>
          </cell>
          <cell r="F5" t="str">
            <v>over</v>
          </cell>
          <cell r="G5" t="str">
            <v>under 17</v>
          </cell>
          <cell r="H5" t="str">
            <v>Total</v>
          </cell>
          <cell r="J5" t="str">
            <v>17-22</v>
          </cell>
          <cell r="K5" t="str">
            <v>23-29</v>
          </cell>
          <cell r="L5" t="str">
            <v>30-59</v>
          </cell>
          <cell r="M5" t="str">
            <v>over</v>
          </cell>
          <cell r="N5" t="str">
            <v>under 17</v>
          </cell>
          <cell r="O5" t="str">
            <v>Total</v>
          </cell>
        </row>
        <row r="6">
          <cell r="A6" t="str">
            <v>Male</v>
          </cell>
        </row>
        <row r="7">
          <cell r="B7" t="str">
            <v>1981-85 average</v>
          </cell>
          <cell r="C7">
            <v>3406</v>
          </cell>
          <cell r="D7">
            <v>3155</v>
          </cell>
          <cell r="E7">
            <v>7281</v>
          </cell>
          <cell r="F7">
            <v>1485</v>
          </cell>
          <cell r="G7">
            <v>150</v>
          </cell>
          <cell r="H7">
            <v>15477</v>
          </cell>
          <cell r="J7">
            <v>22.006848872520514</v>
          </cell>
          <cell r="K7">
            <v>20.385087549266654</v>
          </cell>
          <cell r="L7">
            <v>47.04400077534406</v>
          </cell>
          <cell r="M7">
            <v>9.594882729211088</v>
          </cell>
          <cell r="N7">
            <v>0.9691800736576855</v>
          </cell>
          <cell r="O7">
            <v>100</v>
          </cell>
        </row>
        <row r="8">
          <cell r="B8">
            <v>1995</v>
          </cell>
          <cell r="C8">
            <v>2635</v>
          </cell>
          <cell r="D8">
            <v>2764</v>
          </cell>
          <cell r="E8">
            <v>6404</v>
          </cell>
          <cell r="F8">
            <v>1332</v>
          </cell>
          <cell r="G8">
            <v>280</v>
          </cell>
          <cell r="H8">
            <v>13415</v>
          </cell>
          <cell r="J8">
            <v>19.642191576593365</v>
          </cell>
          <cell r="K8">
            <v>20.603801714498697</v>
          </cell>
          <cell r="L8">
            <v>47.737607156168465</v>
          </cell>
          <cell r="M8">
            <v>9.929183749534104</v>
          </cell>
          <cell r="N8">
            <v>2.087215803205367</v>
          </cell>
          <cell r="O8">
            <v>100</v>
          </cell>
        </row>
        <row r="9">
          <cell r="B9">
            <v>1996</v>
          </cell>
          <cell r="C9">
            <v>2574</v>
          </cell>
          <cell r="D9">
            <v>2541</v>
          </cell>
          <cell r="E9">
            <v>6334</v>
          </cell>
          <cell r="F9">
            <v>1354</v>
          </cell>
          <cell r="G9">
            <v>257</v>
          </cell>
          <cell r="H9">
            <v>13060</v>
          </cell>
          <cell r="J9">
            <v>19.70903522205207</v>
          </cell>
          <cell r="K9">
            <v>19.45635528330781</v>
          </cell>
          <cell r="L9">
            <v>48.49923430321593</v>
          </cell>
          <cell r="M9">
            <v>10.367534456355283</v>
          </cell>
          <cell r="N9">
            <v>1.9678407350689127</v>
          </cell>
          <cell r="O9">
            <v>100</v>
          </cell>
        </row>
        <row r="10">
          <cell r="B10">
            <v>1997</v>
          </cell>
          <cell r="C10">
            <v>2641</v>
          </cell>
          <cell r="D10">
            <v>2657</v>
          </cell>
          <cell r="E10">
            <v>6901</v>
          </cell>
          <cell r="F10">
            <v>1482</v>
          </cell>
          <cell r="G10">
            <v>312</v>
          </cell>
          <cell r="H10">
            <v>13993</v>
          </cell>
          <cell r="J10">
            <v>18.873722575573503</v>
          </cell>
          <cell r="K10">
            <v>18.988065461302078</v>
          </cell>
          <cell r="L10">
            <v>49.31751590080754</v>
          </cell>
          <cell r="M10">
            <v>10.59100979060959</v>
          </cell>
          <cell r="N10">
            <v>2.229686271707282</v>
          </cell>
          <cell r="O10">
            <v>100</v>
          </cell>
        </row>
        <row r="11">
          <cell r="B11">
            <v>1998</v>
          </cell>
          <cell r="C11">
            <v>2475</v>
          </cell>
          <cell r="D11">
            <v>2532</v>
          </cell>
          <cell r="E11">
            <v>6912</v>
          </cell>
          <cell r="F11">
            <v>1410</v>
          </cell>
          <cell r="G11">
            <v>195</v>
          </cell>
          <cell r="H11">
            <v>13524</v>
          </cell>
          <cell r="J11">
            <v>18.300798580301684</v>
          </cell>
          <cell r="K11">
            <v>18.722271517302573</v>
          </cell>
          <cell r="L11">
            <v>51.10913930789707</v>
          </cell>
          <cell r="M11">
            <v>10.425909494232476</v>
          </cell>
          <cell r="N11">
            <v>1.4418811002661935</v>
          </cell>
          <cell r="O11">
            <v>100</v>
          </cell>
        </row>
        <row r="12">
          <cell r="B12">
            <v>1999</v>
          </cell>
          <cell r="C12">
            <v>2155</v>
          </cell>
          <cell r="D12">
            <v>2188</v>
          </cell>
          <cell r="E12">
            <v>6483</v>
          </cell>
          <cell r="F12">
            <v>1341</v>
          </cell>
          <cell r="G12">
            <v>106</v>
          </cell>
          <cell r="H12">
            <v>12273</v>
          </cell>
          <cell r="J12">
            <v>17.558869062168988</v>
          </cell>
          <cell r="K12">
            <v>17.827751975882016</v>
          </cell>
          <cell r="L12">
            <v>52.823270593986805</v>
          </cell>
          <cell r="M12">
            <v>10.926423857247617</v>
          </cell>
          <cell r="N12">
            <v>0.8636845107145766</v>
          </cell>
          <cell r="O12">
            <v>100</v>
          </cell>
        </row>
        <row r="14">
          <cell r="A14" t="str">
            <v>Female</v>
          </cell>
        </row>
        <row r="15">
          <cell r="B15" t="str">
            <v>1981-85 average</v>
          </cell>
          <cell r="C15">
            <v>776</v>
          </cell>
          <cell r="D15">
            <v>892</v>
          </cell>
          <cell r="E15">
            <v>2227</v>
          </cell>
          <cell r="F15">
            <v>332</v>
          </cell>
          <cell r="G15">
            <v>24</v>
          </cell>
          <cell r="H15">
            <v>4252</v>
          </cell>
          <cell r="J15">
            <v>18.25023518344309</v>
          </cell>
          <cell r="K15">
            <v>20.978363123236125</v>
          </cell>
          <cell r="L15">
            <v>52.37535277516463</v>
          </cell>
          <cell r="M15">
            <v>7.808090310442145</v>
          </cell>
          <cell r="N15">
            <v>0.5644402634054563</v>
          </cell>
          <cell r="O15">
            <v>100</v>
          </cell>
        </row>
        <row r="16">
          <cell r="B16">
            <v>1995</v>
          </cell>
          <cell r="C16">
            <v>1008</v>
          </cell>
          <cell r="D16">
            <v>1503</v>
          </cell>
          <cell r="E16">
            <v>3287</v>
          </cell>
          <cell r="F16">
            <v>389</v>
          </cell>
          <cell r="G16">
            <v>70</v>
          </cell>
          <cell r="H16">
            <v>6257</v>
          </cell>
          <cell r="J16">
            <v>16.10995684832987</v>
          </cell>
          <cell r="K16">
            <v>24.02109637206329</v>
          </cell>
          <cell r="L16">
            <v>52.53316285759949</v>
          </cell>
          <cell r="M16">
            <v>6.217036918651111</v>
          </cell>
          <cell r="N16">
            <v>1.118747003356241</v>
          </cell>
          <cell r="O16">
            <v>100</v>
          </cell>
        </row>
        <row r="17">
          <cell r="B17">
            <v>1996</v>
          </cell>
          <cell r="C17">
            <v>1080</v>
          </cell>
          <cell r="D17">
            <v>1427</v>
          </cell>
          <cell r="E17">
            <v>3547</v>
          </cell>
          <cell r="F17">
            <v>429</v>
          </cell>
          <cell r="G17">
            <v>74</v>
          </cell>
          <cell r="H17">
            <v>6557</v>
          </cell>
          <cell r="J17">
            <v>16.47094707945707</v>
          </cell>
          <cell r="K17">
            <v>21.763001372578923</v>
          </cell>
          <cell r="L17">
            <v>54.094860454476134</v>
          </cell>
          <cell r="M17">
            <v>6.5426262010065575</v>
          </cell>
          <cell r="N17">
            <v>1.1285648924813176</v>
          </cell>
          <cell r="O17">
            <v>100</v>
          </cell>
        </row>
        <row r="18">
          <cell r="B18">
            <v>1997</v>
          </cell>
          <cell r="C18">
            <v>1114</v>
          </cell>
          <cell r="D18">
            <v>1520</v>
          </cell>
          <cell r="E18">
            <v>3857</v>
          </cell>
          <cell r="F18">
            <v>454</v>
          </cell>
          <cell r="G18">
            <v>75</v>
          </cell>
          <cell r="H18">
            <v>7020</v>
          </cell>
          <cell r="J18">
            <v>15.868945868945868</v>
          </cell>
          <cell r="K18">
            <v>21.65242165242165</v>
          </cell>
          <cell r="L18">
            <v>54.94301994301994</v>
          </cell>
          <cell r="M18">
            <v>6.467236467236467</v>
          </cell>
          <cell r="N18">
            <v>1.0683760683760684</v>
          </cell>
          <cell r="O18">
            <v>100</v>
          </cell>
        </row>
        <row r="19">
          <cell r="B19">
            <v>1998</v>
          </cell>
          <cell r="C19">
            <v>1040</v>
          </cell>
          <cell r="D19">
            <v>1497</v>
          </cell>
          <cell r="E19">
            <v>4040</v>
          </cell>
          <cell r="F19">
            <v>459</v>
          </cell>
          <cell r="G19">
            <v>76</v>
          </cell>
          <cell r="H19">
            <v>7112</v>
          </cell>
          <cell r="J19">
            <v>14.623172103487065</v>
          </cell>
          <cell r="K19">
            <v>21.048931383577052</v>
          </cell>
          <cell r="L19">
            <v>56.80539932508436</v>
          </cell>
          <cell r="M19">
            <v>6.453880764904387</v>
          </cell>
          <cell r="N19">
            <v>1.0686164229471318</v>
          </cell>
          <cell r="O19">
            <v>100</v>
          </cell>
        </row>
        <row r="20">
          <cell r="B20">
            <v>1999</v>
          </cell>
          <cell r="C20">
            <v>968</v>
          </cell>
          <cell r="D20">
            <v>1342</v>
          </cell>
          <cell r="E20">
            <v>3843</v>
          </cell>
          <cell r="F20">
            <v>472</v>
          </cell>
          <cell r="G20">
            <v>16</v>
          </cell>
          <cell r="H20">
            <v>6641</v>
          </cell>
          <cell r="J20">
            <v>14.576118054509863</v>
          </cell>
          <cell r="K20">
            <v>20.207800030115948</v>
          </cell>
          <cell r="L20">
            <v>57.86779099533202</v>
          </cell>
          <cell r="M20">
            <v>7.107363348893239</v>
          </cell>
          <cell r="N20">
            <v>0.24092757114892335</v>
          </cell>
          <cell r="O20">
            <v>100</v>
          </cell>
        </row>
        <row r="22">
          <cell r="A22" t="str">
            <v>Not traced</v>
          </cell>
        </row>
        <row r="23">
          <cell r="B23" t="str">
            <v>1981-85 average</v>
          </cell>
          <cell r="C23">
            <v>7</v>
          </cell>
          <cell r="D23">
            <v>8</v>
          </cell>
          <cell r="E23">
            <v>31</v>
          </cell>
          <cell r="F23">
            <v>1</v>
          </cell>
          <cell r="G23">
            <v>987</v>
          </cell>
          <cell r="H23">
            <v>1033</v>
          </cell>
          <cell r="J23">
            <v>0.6776379477250726</v>
          </cell>
          <cell r="K23">
            <v>0.7744433688286544</v>
          </cell>
          <cell r="L23">
            <v>3.0009680542110355</v>
          </cell>
          <cell r="M23">
            <v>0.0968054211035818</v>
          </cell>
          <cell r="N23">
            <v>95.54695062923524</v>
          </cell>
          <cell r="O23">
            <v>100</v>
          </cell>
        </row>
        <row r="24">
          <cell r="B24">
            <v>1995</v>
          </cell>
          <cell r="C24">
            <v>3</v>
          </cell>
          <cell r="D24">
            <v>2</v>
          </cell>
          <cell r="E24">
            <v>3</v>
          </cell>
          <cell r="F24">
            <v>1</v>
          </cell>
          <cell r="G24">
            <v>895</v>
          </cell>
          <cell r="H24">
            <v>904</v>
          </cell>
          <cell r="J24">
            <v>0.33185840707964603</v>
          </cell>
          <cell r="K24">
            <v>0.22123893805309736</v>
          </cell>
          <cell r="L24">
            <v>0.33185840707964603</v>
          </cell>
          <cell r="M24">
            <v>0.11061946902654868</v>
          </cell>
          <cell r="N24">
            <v>99.00442477876106</v>
          </cell>
          <cell r="O24">
            <v>100</v>
          </cell>
        </row>
        <row r="25">
          <cell r="B25">
            <v>1996</v>
          </cell>
          <cell r="C25">
            <v>7</v>
          </cell>
          <cell r="D25">
            <v>5</v>
          </cell>
          <cell r="E25">
            <v>40</v>
          </cell>
          <cell r="F25">
            <v>3</v>
          </cell>
          <cell r="G25">
            <v>671</v>
          </cell>
          <cell r="H25">
            <v>726</v>
          </cell>
          <cell r="J25">
            <v>0.9641873278236914</v>
          </cell>
          <cell r="K25">
            <v>0.6887052341597797</v>
          </cell>
          <cell r="L25">
            <v>5.5096418732782375</v>
          </cell>
          <cell r="M25">
            <v>0.4132231404958678</v>
          </cell>
          <cell r="N25">
            <v>92.42424242424242</v>
          </cell>
          <cell r="O25">
            <v>100</v>
          </cell>
        </row>
        <row r="26">
          <cell r="B26">
            <v>1997</v>
          </cell>
          <cell r="C26">
            <v>19</v>
          </cell>
          <cell r="D26">
            <v>53</v>
          </cell>
          <cell r="E26">
            <v>165</v>
          </cell>
          <cell r="F26">
            <v>6</v>
          </cell>
          <cell r="G26">
            <v>529</v>
          </cell>
          <cell r="H26">
            <v>772</v>
          </cell>
          <cell r="J26">
            <v>2.461139896373057</v>
          </cell>
          <cell r="K26">
            <v>6.865284974093264</v>
          </cell>
          <cell r="L26">
            <v>21.373056994818654</v>
          </cell>
          <cell r="M26">
            <v>0.7772020725388601</v>
          </cell>
          <cell r="N26">
            <v>68.52331606217616</v>
          </cell>
          <cell r="O26">
            <v>100</v>
          </cell>
        </row>
        <row r="27">
          <cell r="B27">
            <v>1998</v>
          </cell>
          <cell r="C27">
            <v>3</v>
          </cell>
          <cell r="D27">
            <v>3</v>
          </cell>
          <cell r="E27">
            <v>55</v>
          </cell>
          <cell r="F27">
            <v>2</v>
          </cell>
          <cell r="G27">
            <v>630</v>
          </cell>
          <cell r="H27">
            <v>693</v>
          </cell>
          <cell r="J27">
            <v>0.4329004329004329</v>
          </cell>
          <cell r="K27">
            <v>0.4329004329004329</v>
          </cell>
          <cell r="L27">
            <v>7.936507936507936</v>
          </cell>
          <cell r="M27">
            <v>0.2886002886002886</v>
          </cell>
          <cell r="N27">
            <v>90.9090909090909</v>
          </cell>
          <cell r="O27">
            <v>100</v>
          </cell>
        </row>
        <row r="28">
          <cell r="B28">
            <v>1999</v>
          </cell>
          <cell r="C28">
            <v>11</v>
          </cell>
          <cell r="D28">
            <v>13</v>
          </cell>
          <cell r="E28">
            <v>119</v>
          </cell>
          <cell r="F28">
            <v>5</v>
          </cell>
          <cell r="G28">
            <v>535</v>
          </cell>
          <cell r="H28">
            <v>683</v>
          </cell>
          <cell r="J28">
            <v>1.610541727672035</v>
          </cell>
          <cell r="K28">
            <v>1.903367496339678</v>
          </cell>
          <cell r="L28">
            <v>17.423133235724745</v>
          </cell>
          <cell r="M28">
            <v>0.7320644216691069</v>
          </cell>
          <cell r="N28">
            <v>78.33089311859443</v>
          </cell>
          <cell r="O28">
            <v>100</v>
          </cell>
        </row>
        <row r="30">
          <cell r="A30" t="str">
            <v>Total</v>
          </cell>
        </row>
        <row r="31">
          <cell r="B31" t="str">
            <v>1981-85 average</v>
          </cell>
          <cell r="C31">
            <v>4189</v>
          </cell>
          <cell r="D31">
            <v>4055</v>
          </cell>
          <cell r="E31">
            <v>9540</v>
          </cell>
          <cell r="F31">
            <v>1817</v>
          </cell>
          <cell r="G31">
            <v>1161</v>
          </cell>
          <cell r="H31">
            <v>20763</v>
          </cell>
          <cell r="J31">
            <v>20.175311852815103</v>
          </cell>
          <cell r="K31">
            <v>19.52993305399027</v>
          </cell>
          <cell r="L31">
            <v>45.94711746857391</v>
          </cell>
          <cell r="M31">
            <v>8.751143861677022</v>
          </cell>
          <cell r="N31">
            <v>5.591677503250976</v>
          </cell>
          <cell r="O31">
            <v>100</v>
          </cell>
        </row>
        <row r="32">
          <cell r="B32">
            <v>1995</v>
          </cell>
          <cell r="C32">
            <v>3646</v>
          </cell>
          <cell r="D32">
            <v>4269</v>
          </cell>
          <cell r="E32">
            <v>9694</v>
          </cell>
          <cell r="F32">
            <v>1722</v>
          </cell>
          <cell r="G32">
            <v>1245</v>
          </cell>
          <cell r="H32">
            <v>20576</v>
          </cell>
          <cell r="J32">
            <v>17.7196734059098</v>
          </cell>
          <cell r="K32">
            <v>20.747472783825817</v>
          </cell>
          <cell r="L32">
            <v>47.11314152410576</v>
          </cell>
          <cell r="M32">
            <v>8.368973561430792</v>
          </cell>
          <cell r="N32">
            <v>6.050738724727838</v>
          </cell>
          <cell r="O32">
            <v>100</v>
          </cell>
        </row>
        <row r="33">
          <cell r="B33">
            <v>1996</v>
          </cell>
          <cell r="C33">
            <v>3661</v>
          </cell>
          <cell r="D33">
            <v>3973</v>
          </cell>
          <cell r="E33">
            <v>9921</v>
          </cell>
          <cell r="F33">
            <v>1786</v>
          </cell>
          <cell r="G33">
            <v>1002</v>
          </cell>
          <cell r="H33">
            <v>20343</v>
          </cell>
          <cell r="J33">
            <v>17.99636238509561</v>
          </cell>
          <cell r="K33">
            <v>19.53005947991938</v>
          </cell>
          <cell r="L33">
            <v>48.768618197905916</v>
          </cell>
          <cell r="M33">
            <v>8.779432728702748</v>
          </cell>
          <cell r="N33">
            <v>4.925527208376346</v>
          </cell>
          <cell r="O33">
            <v>100</v>
          </cell>
        </row>
        <row r="34">
          <cell r="B34">
            <v>1997</v>
          </cell>
          <cell r="C34">
            <v>3774</v>
          </cell>
          <cell r="D34">
            <v>4230</v>
          </cell>
          <cell r="E34">
            <v>10923</v>
          </cell>
          <cell r="F34">
            <v>1942</v>
          </cell>
          <cell r="G34">
            <v>916</v>
          </cell>
          <cell r="H34">
            <v>21785</v>
          </cell>
          <cell r="J34">
            <v>17.32384668349782</v>
          </cell>
          <cell r="K34">
            <v>19.41703006655956</v>
          </cell>
          <cell r="L34">
            <v>50.14000459031443</v>
          </cell>
          <cell r="M34">
            <v>8.914390635758549</v>
          </cell>
          <cell r="N34">
            <v>4.204728023869635</v>
          </cell>
          <cell r="O34">
            <v>100</v>
          </cell>
        </row>
        <row r="35">
          <cell r="B35">
            <v>1998</v>
          </cell>
          <cell r="C35">
            <v>3518</v>
          </cell>
          <cell r="D35">
            <v>4032</v>
          </cell>
          <cell r="E35">
            <v>11007</v>
          </cell>
          <cell r="F35">
            <v>1871</v>
          </cell>
          <cell r="G35">
            <v>901</v>
          </cell>
          <cell r="H35">
            <v>21329</v>
          </cell>
          <cell r="J35">
            <v>16.493975338740682</v>
          </cell>
          <cell r="K35">
            <v>18.903839842468003</v>
          </cell>
          <cell r="L35">
            <v>51.605794927094564</v>
          </cell>
          <cell r="M35">
            <v>8.772094331661119</v>
          </cell>
          <cell r="N35">
            <v>4.224295560035632</v>
          </cell>
          <cell r="O35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6.00390625" style="7" customWidth="1"/>
    <col min="2" max="2" width="19.28125" style="15" customWidth="1"/>
    <col min="3" max="3" width="7.7109375" style="15" customWidth="1"/>
    <col min="4" max="4" width="9.140625" style="15" customWidth="1"/>
    <col min="5" max="5" width="11.140625" style="15" customWidth="1"/>
    <col min="6" max="6" width="2.7109375" style="15" customWidth="1"/>
    <col min="7" max="7" width="7.7109375" style="15" customWidth="1"/>
    <col min="8" max="8" width="9.140625" style="15" customWidth="1"/>
    <col min="9" max="9" width="11.421875" style="15" customWidth="1"/>
    <col min="10" max="10" width="2.57421875" style="15" customWidth="1"/>
    <col min="11" max="11" width="7.7109375" style="15" customWidth="1"/>
    <col min="12" max="12" width="9.140625" style="15" customWidth="1"/>
    <col min="13" max="13" width="10.7109375" style="15" customWidth="1"/>
    <col min="14" max="16384" width="9.140625" style="15" customWidth="1"/>
  </cols>
  <sheetData>
    <row r="1" spans="1:13" s="1" customFormat="1" ht="18.75">
      <c r="A1" s="1" t="s">
        <v>235</v>
      </c>
      <c r="M1" s="2" t="s">
        <v>1</v>
      </c>
    </row>
    <row r="2" s="1" customFormat="1" ht="18.75"/>
    <row r="3" s="1" customFormat="1" ht="18.75">
      <c r="A3" s="1" t="s">
        <v>2</v>
      </c>
    </row>
    <row r="4" s="1" customFormat="1" ht="18.75">
      <c r="A4" s="1" t="s">
        <v>3</v>
      </c>
    </row>
    <row r="5" spans="1:13" s="1" customFormat="1" ht="19.5" thickBot="1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s="7" customFormat="1" ht="15.75">
      <c r="A6" s="4" t="s">
        <v>5</v>
      </c>
      <c r="B6" s="4" t="s">
        <v>6</v>
      </c>
      <c r="C6" s="5" t="s">
        <v>7</v>
      </c>
      <c r="D6" s="5"/>
      <c r="E6" s="5"/>
      <c r="F6" s="6"/>
      <c r="G6" s="5" t="s">
        <v>8</v>
      </c>
      <c r="H6" s="5"/>
      <c r="I6" s="5"/>
      <c r="J6" s="6"/>
      <c r="K6" s="5" t="s">
        <v>9</v>
      </c>
      <c r="L6" s="5"/>
      <c r="M6" s="5"/>
    </row>
    <row r="7" spans="1:13" s="7" customFormat="1" ht="15.75">
      <c r="A7" s="4" t="s">
        <v>10</v>
      </c>
      <c r="B7" s="4"/>
      <c r="C7" s="8"/>
      <c r="D7" s="8" t="s">
        <v>11</v>
      </c>
      <c r="E7" s="8" t="s">
        <v>12</v>
      </c>
      <c r="F7" s="8"/>
      <c r="G7" s="8"/>
      <c r="H7" s="8" t="s">
        <v>11</v>
      </c>
      <c r="I7" s="8" t="s">
        <v>12</v>
      </c>
      <c r="J7" s="8"/>
      <c r="K7" s="8"/>
      <c r="L7" s="8" t="s">
        <v>11</v>
      </c>
      <c r="M7" s="8" t="s">
        <v>12</v>
      </c>
    </row>
    <row r="8" spans="1:13" s="7" customFormat="1" ht="16.5" thickBot="1">
      <c r="A8" s="9"/>
      <c r="B8" s="9"/>
      <c r="C8" s="10" t="s">
        <v>13</v>
      </c>
      <c r="D8" s="10" t="s">
        <v>14</v>
      </c>
      <c r="E8" s="10" t="s">
        <v>15</v>
      </c>
      <c r="F8" s="10"/>
      <c r="G8" s="10" t="s">
        <v>13</v>
      </c>
      <c r="H8" s="10" t="s">
        <v>14</v>
      </c>
      <c r="I8" s="10" t="s">
        <v>15</v>
      </c>
      <c r="J8" s="10"/>
      <c r="K8" s="10" t="s">
        <v>13</v>
      </c>
      <c r="L8" s="10" t="s">
        <v>14</v>
      </c>
      <c r="M8" s="10" t="s">
        <v>15</v>
      </c>
    </row>
    <row r="9" spans="1:13" s="7" customFormat="1" ht="15.75">
      <c r="A9" s="4"/>
      <c r="B9" s="4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="7" customFormat="1" ht="18.75">
      <c r="A10" s="1" t="s">
        <v>16</v>
      </c>
    </row>
    <row r="11" spans="1:13" s="7" customFormat="1" ht="15.75">
      <c r="A11" s="7" t="s">
        <v>17</v>
      </c>
      <c r="B11" s="11" t="s">
        <v>18</v>
      </c>
      <c r="C11" s="12">
        <v>72.2</v>
      </c>
      <c r="D11" s="12">
        <v>1255.6</v>
      </c>
      <c r="E11" s="12">
        <v>4165.2</v>
      </c>
      <c r="F11" s="12"/>
      <c r="G11" s="12">
        <v>32</v>
      </c>
      <c r="H11" s="12">
        <v>120.4</v>
      </c>
      <c r="I11" s="12">
        <v>219.4</v>
      </c>
      <c r="J11" s="12"/>
      <c r="K11" s="12">
        <v>104.2</v>
      </c>
      <c r="L11" s="12">
        <v>1376</v>
      </c>
      <c r="M11" s="12">
        <v>4384.6</v>
      </c>
    </row>
    <row r="12" spans="2:13" ht="15.75">
      <c r="B12" s="13">
        <v>1995</v>
      </c>
      <c r="C12" s="14">
        <v>83</v>
      </c>
      <c r="D12" s="14">
        <v>1442</v>
      </c>
      <c r="E12" s="14">
        <v>4392</v>
      </c>
      <c r="F12" s="14"/>
      <c r="G12" s="14">
        <v>38</v>
      </c>
      <c r="H12" s="14">
        <v>145</v>
      </c>
      <c r="I12" s="14">
        <v>243</v>
      </c>
      <c r="J12" s="14"/>
      <c r="K12" s="14">
        <v>121</v>
      </c>
      <c r="L12" s="14">
        <v>1587</v>
      </c>
      <c r="M12" s="14">
        <v>4635</v>
      </c>
    </row>
    <row r="13" spans="2:13" ht="15.75">
      <c r="B13" s="13">
        <v>1996</v>
      </c>
      <c r="C13" s="14">
        <v>72</v>
      </c>
      <c r="D13" s="14">
        <v>1156</v>
      </c>
      <c r="E13" s="14">
        <v>4106</v>
      </c>
      <c r="F13" s="14"/>
      <c r="G13" s="14">
        <v>34</v>
      </c>
      <c r="H13" s="14">
        <v>123</v>
      </c>
      <c r="I13" s="14">
        <v>220</v>
      </c>
      <c r="J13" s="14"/>
      <c r="K13" s="14">
        <v>106</v>
      </c>
      <c r="L13" s="14">
        <v>1279</v>
      </c>
      <c r="M13" s="14">
        <v>4326</v>
      </c>
    </row>
    <row r="14" spans="2:13" ht="15.75">
      <c r="B14" s="13">
        <v>1997</v>
      </c>
      <c r="C14" s="14">
        <v>57</v>
      </c>
      <c r="D14" s="14">
        <v>1109</v>
      </c>
      <c r="E14" s="14">
        <v>3962</v>
      </c>
      <c r="F14" s="14"/>
      <c r="G14" s="14">
        <v>30</v>
      </c>
      <c r="H14" s="14">
        <v>102</v>
      </c>
      <c r="I14" s="14">
        <v>193</v>
      </c>
      <c r="J14" s="14"/>
      <c r="K14" s="14">
        <v>87</v>
      </c>
      <c r="L14" s="14">
        <v>1211</v>
      </c>
      <c r="M14" s="14">
        <v>4155</v>
      </c>
    </row>
    <row r="15" spans="2:13" ht="15.75">
      <c r="B15" s="13">
        <v>1998</v>
      </c>
      <c r="C15" s="14">
        <v>71</v>
      </c>
      <c r="D15" s="14">
        <v>1068</v>
      </c>
      <c r="E15" s="14">
        <v>3883</v>
      </c>
      <c r="F15" s="14"/>
      <c r="G15" s="14">
        <v>25</v>
      </c>
      <c r="H15" s="14">
        <v>88</v>
      </c>
      <c r="I15" s="14">
        <v>194</v>
      </c>
      <c r="J15" s="14"/>
      <c r="K15" s="14">
        <v>96</v>
      </c>
      <c r="L15" s="14">
        <v>1156</v>
      </c>
      <c r="M15" s="14">
        <v>4077</v>
      </c>
    </row>
    <row r="16" spans="2:13" ht="15.75">
      <c r="B16" s="13">
        <v>1999</v>
      </c>
      <c r="C16" s="14">
        <v>61</v>
      </c>
      <c r="D16" s="14">
        <v>1030</v>
      </c>
      <c r="E16" s="14">
        <v>3571</v>
      </c>
      <c r="F16" s="14"/>
      <c r="G16" s="14">
        <v>28</v>
      </c>
      <c r="H16" s="14">
        <v>113</v>
      </c>
      <c r="I16" s="14">
        <v>192</v>
      </c>
      <c r="J16" s="14"/>
      <c r="K16" s="14">
        <v>89</v>
      </c>
      <c r="L16" s="14">
        <v>1143</v>
      </c>
      <c r="M16" s="14">
        <v>3763</v>
      </c>
    </row>
    <row r="17" spans="2:13" ht="15.75">
      <c r="B17" s="13">
        <v>2000</v>
      </c>
      <c r="C17" s="14">
        <v>49</v>
      </c>
      <c r="D17" s="14">
        <v>910</v>
      </c>
      <c r="E17" s="14">
        <v>3433</v>
      </c>
      <c r="F17" s="14"/>
      <c r="G17" s="14">
        <v>23</v>
      </c>
      <c r="H17" s="14">
        <v>86</v>
      </c>
      <c r="I17" s="14">
        <v>169</v>
      </c>
      <c r="J17" s="14"/>
      <c r="K17" s="14">
        <v>72</v>
      </c>
      <c r="L17" s="14">
        <v>996</v>
      </c>
      <c r="M17" s="14">
        <v>3602</v>
      </c>
    </row>
    <row r="18" spans="2:13" ht="15.75">
      <c r="B18" s="13">
        <v>2001</v>
      </c>
      <c r="C18" s="14">
        <v>51</v>
      </c>
      <c r="D18" s="14">
        <v>835</v>
      </c>
      <c r="E18" s="14">
        <v>3247</v>
      </c>
      <c r="F18" s="14"/>
      <c r="G18" s="14">
        <v>25</v>
      </c>
      <c r="H18" s="14">
        <v>83</v>
      </c>
      <c r="I18" s="14">
        <v>159</v>
      </c>
      <c r="J18" s="14"/>
      <c r="K18" s="14">
        <v>76</v>
      </c>
      <c r="L18" s="14">
        <v>918</v>
      </c>
      <c r="M18" s="14">
        <v>3406</v>
      </c>
    </row>
    <row r="19" spans="2:13" ht="15.75">
      <c r="B19" s="13">
        <v>2002</v>
      </c>
      <c r="C19" s="14">
        <v>49</v>
      </c>
      <c r="D19" s="14">
        <v>814</v>
      </c>
      <c r="E19" s="14">
        <v>3143</v>
      </c>
      <c r="F19" s="14"/>
      <c r="G19" s="14">
        <v>24</v>
      </c>
      <c r="H19" s="14">
        <v>77</v>
      </c>
      <c r="I19" s="14">
        <v>172</v>
      </c>
      <c r="J19" s="14"/>
      <c r="K19" s="14">
        <v>73</v>
      </c>
      <c r="L19" s="14">
        <v>891</v>
      </c>
      <c r="M19" s="14">
        <v>3315</v>
      </c>
    </row>
    <row r="20" spans="2:13" ht="15.75">
      <c r="B20" s="13">
        <v>2003</v>
      </c>
      <c r="C20" s="14">
        <v>43</v>
      </c>
      <c r="D20" s="14">
        <v>696</v>
      </c>
      <c r="E20" s="14">
        <v>2846</v>
      </c>
      <c r="F20" s="14"/>
      <c r="G20" s="14">
        <v>20</v>
      </c>
      <c r="H20" s="14">
        <v>78</v>
      </c>
      <c r="I20" s="14">
        <v>143</v>
      </c>
      <c r="J20" s="14"/>
      <c r="K20" s="14">
        <v>63</v>
      </c>
      <c r="L20" s="14">
        <v>774</v>
      </c>
      <c r="M20" s="14">
        <v>2989</v>
      </c>
    </row>
    <row r="21" spans="2:13" ht="15.75">
      <c r="B21" s="13">
        <v>2004</v>
      </c>
      <c r="C21" s="14">
        <v>54</v>
      </c>
      <c r="D21" s="14">
        <v>664</v>
      </c>
      <c r="E21" s="14">
        <v>2915</v>
      </c>
      <c r="F21" s="14"/>
      <c r="G21" s="14">
        <v>21</v>
      </c>
      <c r="H21" s="14">
        <v>83</v>
      </c>
      <c r="I21" s="14">
        <v>156</v>
      </c>
      <c r="J21" s="14"/>
      <c r="K21" s="14">
        <v>75</v>
      </c>
      <c r="L21" s="14">
        <v>747</v>
      </c>
      <c r="M21" s="14">
        <v>3071</v>
      </c>
    </row>
    <row r="22" spans="2:13" ht="15.75">
      <c r="B22" s="13">
        <v>2005</v>
      </c>
      <c r="C22" s="14">
        <v>45</v>
      </c>
      <c r="D22" s="14">
        <v>673</v>
      </c>
      <c r="E22" s="14">
        <v>2903</v>
      </c>
      <c r="F22" s="14"/>
      <c r="G22" s="14">
        <v>21</v>
      </c>
      <c r="H22" s="14">
        <v>63</v>
      </c>
      <c r="I22" s="14">
        <v>130</v>
      </c>
      <c r="J22" s="14"/>
      <c r="K22" s="14">
        <v>66</v>
      </c>
      <c r="L22" s="14">
        <v>736</v>
      </c>
      <c r="M22" s="14">
        <v>3033</v>
      </c>
    </row>
    <row r="23" spans="2:13" s="7" customFormat="1" ht="15.75">
      <c r="B23" s="11" t="s">
        <v>19</v>
      </c>
      <c r="C23" s="12">
        <v>48.4</v>
      </c>
      <c r="D23" s="12">
        <v>736.4</v>
      </c>
      <c r="E23" s="12">
        <v>3010.8</v>
      </c>
      <c r="F23" s="12"/>
      <c r="G23" s="12">
        <v>22.2</v>
      </c>
      <c r="H23" s="12">
        <v>76.8</v>
      </c>
      <c r="I23" s="12">
        <v>152</v>
      </c>
      <c r="J23" s="12"/>
      <c r="K23" s="12">
        <v>70.6</v>
      </c>
      <c r="L23" s="12">
        <v>813.2</v>
      </c>
      <c r="M23" s="12">
        <v>3162.8</v>
      </c>
    </row>
    <row r="24" spans="2:13" ht="15.75"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3" s="7" customFormat="1" ht="15.75">
      <c r="A25" s="7" t="s">
        <v>20</v>
      </c>
      <c r="B25" s="11" t="s">
        <v>18</v>
      </c>
      <c r="C25" s="12">
        <v>4.4</v>
      </c>
      <c r="D25" s="12">
        <v>195.8</v>
      </c>
      <c r="E25" s="12">
        <v>1130.2</v>
      </c>
      <c r="F25" s="12"/>
      <c r="G25" s="12">
        <v>6.2</v>
      </c>
      <c r="H25" s="12">
        <v>53</v>
      </c>
      <c r="I25" s="12">
        <v>153</v>
      </c>
      <c r="J25" s="12"/>
      <c r="K25" s="12">
        <v>10.6</v>
      </c>
      <c r="L25" s="12">
        <v>248.8</v>
      </c>
      <c r="M25" s="12">
        <v>1283.2</v>
      </c>
    </row>
    <row r="26" spans="2:13" ht="15.75">
      <c r="B26" s="13">
        <v>1995</v>
      </c>
      <c r="C26" s="14">
        <v>4</v>
      </c>
      <c r="D26" s="14">
        <v>223</v>
      </c>
      <c r="E26" s="14">
        <v>1150</v>
      </c>
      <c r="F26" s="14"/>
      <c r="G26" s="14">
        <v>7</v>
      </c>
      <c r="H26" s="14">
        <v>69</v>
      </c>
      <c r="I26" s="14">
        <v>173</v>
      </c>
      <c r="J26" s="14"/>
      <c r="K26" s="14">
        <v>11</v>
      </c>
      <c r="L26" s="14">
        <v>292</v>
      </c>
      <c r="M26" s="14">
        <v>1323</v>
      </c>
    </row>
    <row r="27" spans="2:13" ht="15.75">
      <c r="B27" s="13">
        <v>1996</v>
      </c>
      <c r="C27" s="14">
        <v>4</v>
      </c>
      <c r="D27" s="14">
        <v>171</v>
      </c>
      <c r="E27" s="14">
        <v>1156</v>
      </c>
      <c r="F27" s="14"/>
      <c r="G27" s="14">
        <v>11</v>
      </c>
      <c r="H27" s="14">
        <v>45</v>
      </c>
      <c r="I27" s="14">
        <v>141</v>
      </c>
      <c r="J27" s="14"/>
      <c r="K27" s="14">
        <v>15</v>
      </c>
      <c r="L27" s="14">
        <v>216</v>
      </c>
      <c r="M27" s="14">
        <v>1297</v>
      </c>
    </row>
    <row r="28" spans="2:13" ht="15.75">
      <c r="B28" s="13">
        <v>1997</v>
      </c>
      <c r="C28" s="14">
        <v>4</v>
      </c>
      <c r="D28" s="14">
        <v>168</v>
      </c>
      <c r="E28" s="14">
        <v>1117</v>
      </c>
      <c r="F28" s="14"/>
      <c r="G28" s="14">
        <v>5</v>
      </c>
      <c r="H28" s="14">
        <v>42</v>
      </c>
      <c r="I28" s="14">
        <v>155</v>
      </c>
      <c r="J28" s="14"/>
      <c r="K28" s="14">
        <v>9</v>
      </c>
      <c r="L28" s="14">
        <v>210</v>
      </c>
      <c r="M28" s="14">
        <v>1272</v>
      </c>
    </row>
    <row r="29" spans="2:13" ht="15.75">
      <c r="B29" s="13">
        <v>1998</v>
      </c>
      <c r="C29" s="14">
        <v>7</v>
      </c>
      <c r="D29" s="14">
        <v>169</v>
      </c>
      <c r="E29" s="14">
        <v>1009</v>
      </c>
      <c r="F29" s="14"/>
      <c r="G29" s="14">
        <v>6</v>
      </c>
      <c r="H29" s="14">
        <v>41</v>
      </c>
      <c r="I29" s="14">
        <v>131</v>
      </c>
      <c r="J29" s="14"/>
      <c r="K29" s="14">
        <v>13</v>
      </c>
      <c r="L29" s="14">
        <v>210</v>
      </c>
      <c r="M29" s="14">
        <v>1140</v>
      </c>
    </row>
    <row r="30" spans="2:13" ht="15.75">
      <c r="B30" s="13">
        <v>1999</v>
      </c>
      <c r="C30" s="14">
        <v>5</v>
      </c>
      <c r="D30" s="14">
        <v>163</v>
      </c>
      <c r="E30" s="14">
        <v>916</v>
      </c>
      <c r="F30" s="14"/>
      <c r="G30" s="14">
        <v>3</v>
      </c>
      <c r="H30" s="14">
        <v>26</v>
      </c>
      <c r="I30" s="14">
        <v>101</v>
      </c>
      <c r="J30" s="14"/>
      <c r="K30" s="14">
        <v>8</v>
      </c>
      <c r="L30" s="14">
        <v>189</v>
      </c>
      <c r="M30" s="14">
        <v>1017</v>
      </c>
    </row>
    <row r="31" spans="2:13" ht="15.75">
      <c r="B31" s="13">
        <v>2000</v>
      </c>
      <c r="C31" s="14">
        <v>6</v>
      </c>
      <c r="D31" s="14">
        <v>138</v>
      </c>
      <c r="E31" s="14">
        <v>790</v>
      </c>
      <c r="F31" s="14"/>
      <c r="G31" s="14">
        <v>6</v>
      </c>
      <c r="H31" s="14">
        <v>38</v>
      </c>
      <c r="I31" s="14">
        <v>94</v>
      </c>
      <c r="J31" s="14"/>
      <c r="K31" s="14">
        <v>12</v>
      </c>
      <c r="L31" s="14">
        <v>176</v>
      </c>
      <c r="M31" s="14">
        <v>884</v>
      </c>
    </row>
    <row r="32" spans="2:13" ht="15.75">
      <c r="B32" s="13">
        <v>2001</v>
      </c>
      <c r="C32" s="14">
        <v>4</v>
      </c>
      <c r="D32" s="14">
        <v>127</v>
      </c>
      <c r="E32" s="14">
        <v>792</v>
      </c>
      <c r="F32" s="14"/>
      <c r="G32" s="14">
        <v>6</v>
      </c>
      <c r="H32" s="14">
        <v>44</v>
      </c>
      <c r="I32" s="14">
        <v>124</v>
      </c>
      <c r="J32" s="14"/>
      <c r="K32" s="14">
        <v>10</v>
      </c>
      <c r="L32" s="14">
        <v>171</v>
      </c>
      <c r="M32" s="14">
        <v>916</v>
      </c>
    </row>
    <row r="33" spans="2:13" ht="15.75">
      <c r="B33" s="13">
        <v>2002</v>
      </c>
      <c r="C33" s="14">
        <v>0</v>
      </c>
      <c r="D33" s="14">
        <v>124</v>
      </c>
      <c r="E33" s="14">
        <v>727</v>
      </c>
      <c r="F33" s="14"/>
      <c r="G33" s="14">
        <v>8</v>
      </c>
      <c r="H33" s="14">
        <v>27</v>
      </c>
      <c r="I33" s="14">
        <v>101</v>
      </c>
      <c r="J33" s="14"/>
      <c r="K33" s="14">
        <v>8</v>
      </c>
      <c r="L33" s="14">
        <v>151</v>
      </c>
      <c r="M33" s="14">
        <v>828</v>
      </c>
    </row>
    <row r="34" spans="2:13" ht="15.75">
      <c r="B34" s="13">
        <v>2003</v>
      </c>
      <c r="C34" s="14">
        <v>6</v>
      </c>
      <c r="D34" s="14">
        <v>104</v>
      </c>
      <c r="E34" s="14">
        <v>707</v>
      </c>
      <c r="F34" s="14"/>
      <c r="G34" s="14">
        <v>8</v>
      </c>
      <c r="H34" s="14">
        <v>35</v>
      </c>
      <c r="I34" s="14">
        <v>95</v>
      </c>
      <c r="J34" s="14"/>
      <c r="K34" s="14">
        <v>14</v>
      </c>
      <c r="L34" s="14">
        <v>139</v>
      </c>
      <c r="M34" s="14">
        <v>802</v>
      </c>
    </row>
    <row r="35" spans="2:13" ht="15.75">
      <c r="B35" s="13">
        <v>2004</v>
      </c>
      <c r="C35" s="14">
        <v>3</v>
      </c>
      <c r="D35" s="14">
        <v>107</v>
      </c>
      <c r="E35" s="14">
        <v>696</v>
      </c>
      <c r="F35" s="14"/>
      <c r="G35" s="14">
        <v>4</v>
      </c>
      <c r="H35" s="14">
        <v>21</v>
      </c>
      <c r="I35" s="14">
        <v>79</v>
      </c>
      <c r="J35" s="14"/>
      <c r="K35" s="14">
        <v>7</v>
      </c>
      <c r="L35" s="14">
        <v>128</v>
      </c>
      <c r="M35" s="14">
        <v>775</v>
      </c>
    </row>
    <row r="36" spans="2:13" ht="15.75">
      <c r="B36" s="13">
        <v>2005</v>
      </c>
      <c r="C36" s="14">
        <v>8</v>
      </c>
      <c r="D36" s="14">
        <v>107</v>
      </c>
      <c r="E36" s="14">
        <v>695</v>
      </c>
      <c r="F36" s="14"/>
      <c r="G36" s="14">
        <v>8</v>
      </c>
      <c r="H36" s="14">
        <v>25</v>
      </c>
      <c r="I36" s="14">
        <v>85</v>
      </c>
      <c r="J36" s="14"/>
      <c r="K36" s="14">
        <v>16</v>
      </c>
      <c r="L36" s="14">
        <v>132</v>
      </c>
      <c r="M36" s="14">
        <v>780</v>
      </c>
    </row>
    <row r="37" spans="2:13" s="7" customFormat="1" ht="15.75">
      <c r="B37" s="11" t="s">
        <v>19</v>
      </c>
      <c r="C37" s="12">
        <v>4.2</v>
      </c>
      <c r="D37" s="12">
        <v>113.8</v>
      </c>
      <c r="E37" s="12">
        <v>723.4</v>
      </c>
      <c r="F37" s="12"/>
      <c r="G37" s="12">
        <v>6.8</v>
      </c>
      <c r="H37" s="12">
        <v>30.4</v>
      </c>
      <c r="I37" s="12">
        <v>96.8</v>
      </c>
      <c r="J37" s="12"/>
      <c r="K37" s="12">
        <v>11</v>
      </c>
      <c r="L37" s="12">
        <v>144.2</v>
      </c>
      <c r="M37" s="12">
        <v>820.2</v>
      </c>
    </row>
    <row r="38" spans="3:13" ht="15.75"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1:13" s="7" customFormat="1" ht="18.75">
      <c r="A39" s="7" t="s">
        <v>43</v>
      </c>
      <c r="B39" s="11" t="s">
        <v>18</v>
      </c>
      <c r="C39" s="12">
        <v>5.2</v>
      </c>
      <c r="D39" s="12">
        <v>148</v>
      </c>
      <c r="E39" s="12">
        <v>508.8</v>
      </c>
      <c r="F39" s="12"/>
      <c r="G39" s="12">
        <v>26</v>
      </c>
      <c r="H39" s="12">
        <v>207.4</v>
      </c>
      <c r="I39" s="12">
        <v>426.2</v>
      </c>
      <c r="J39" s="12"/>
      <c r="K39" s="12">
        <v>31.2</v>
      </c>
      <c r="L39" s="12">
        <v>355.4</v>
      </c>
      <c r="M39" s="12">
        <v>935</v>
      </c>
    </row>
    <row r="40" spans="2:13" ht="15.75">
      <c r="B40" s="13">
        <v>1995</v>
      </c>
      <c r="C40" s="14">
        <v>6</v>
      </c>
      <c r="D40" s="14">
        <v>179</v>
      </c>
      <c r="E40" s="14">
        <v>530</v>
      </c>
      <c r="F40" s="14"/>
      <c r="G40" s="14">
        <v>27</v>
      </c>
      <c r="H40" s="14">
        <v>216</v>
      </c>
      <c r="I40" s="14">
        <v>441</v>
      </c>
      <c r="J40" s="14"/>
      <c r="K40" s="14">
        <v>33</v>
      </c>
      <c r="L40" s="14">
        <v>395</v>
      </c>
      <c r="M40" s="14">
        <v>971</v>
      </c>
    </row>
    <row r="41" spans="2:13" ht="15.75">
      <c r="B41" s="13">
        <v>1996</v>
      </c>
      <c r="C41" s="14">
        <v>6</v>
      </c>
      <c r="D41" s="14">
        <v>120</v>
      </c>
      <c r="E41" s="14">
        <v>477</v>
      </c>
      <c r="F41" s="14"/>
      <c r="G41" s="14">
        <v>23</v>
      </c>
      <c r="H41" s="14">
        <v>180</v>
      </c>
      <c r="I41" s="14">
        <v>373</v>
      </c>
      <c r="J41" s="14"/>
      <c r="K41" s="14">
        <v>29</v>
      </c>
      <c r="L41" s="14">
        <v>300</v>
      </c>
      <c r="M41" s="14">
        <v>850</v>
      </c>
    </row>
    <row r="42" spans="2:13" ht="15.75">
      <c r="B42" s="13">
        <v>1997</v>
      </c>
      <c r="C42" s="14">
        <v>3</v>
      </c>
      <c r="D42" s="14">
        <v>130</v>
      </c>
      <c r="E42" s="14">
        <v>493</v>
      </c>
      <c r="F42" s="14"/>
      <c r="G42" s="14">
        <v>34</v>
      </c>
      <c r="H42" s="14">
        <v>228</v>
      </c>
      <c r="I42" s="14">
        <v>455</v>
      </c>
      <c r="J42" s="14"/>
      <c r="K42" s="14">
        <v>37</v>
      </c>
      <c r="L42" s="14">
        <v>358</v>
      </c>
      <c r="M42" s="14">
        <v>948</v>
      </c>
    </row>
    <row r="43" spans="2:13" ht="15.75">
      <c r="B43" s="13">
        <v>1998</v>
      </c>
      <c r="C43" s="14">
        <v>6</v>
      </c>
      <c r="D43" s="14">
        <v>133</v>
      </c>
      <c r="E43" s="14">
        <v>475</v>
      </c>
      <c r="F43" s="14"/>
      <c r="G43" s="14">
        <v>27</v>
      </c>
      <c r="H43" s="14">
        <v>238</v>
      </c>
      <c r="I43" s="14">
        <v>501</v>
      </c>
      <c r="J43" s="14"/>
      <c r="K43" s="14">
        <v>33</v>
      </c>
      <c r="L43" s="14">
        <v>371</v>
      </c>
      <c r="M43" s="14">
        <v>976</v>
      </c>
    </row>
    <row r="44" spans="2:13" ht="15.75">
      <c r="B44" s="13">
        <v>1999</v>
      </c>
      <c r="C44" s="14">
        <v>5</v>
      </c>
      <c r="D44" s="14">
        <v>161</v>
      </c>
      <c r="E44" s="14">
        <v>518</v>
      </c>
      <c r="F44" s="14"/>
      <c r="G44" s="14">
        <v>25</v>
      </c>
      <c r="H44" s="14">
        <v>270</v>
      </c>
      <c r="I44" s="14">
        <v>507</v>
      </c>
      <c r="J44" s="14"/>
      <c r="K44" s="14">
        <v>30</v>
      </c>
      <c r="L44" s="14">
        <v>431</v>
      </c>
      <c r="M44" s="14">
        <v>1025</v>
      </c>
    </row>
    <row r="45" spans="2:13" ht="15.75">
      <c r="B45" s="13">
        <v>2000</v>
      </c>
      <c r="C45" s="14">
        <v>8</v>
      </c>
      <c r="D45" s="14">
        <v>188</v>
      </c>
      <c r="E45" s="14">
        <v>586</v>
      </c>
      <c r="F45" s="14"/>
      <c r="G45" s="14">
        <v>32</v>
      </c>
      <c r="H45" s="14">
        <v>287</v>
      </c>
      <c r="I45" s="14">
        <v>544</v>
      </c>
      <c r="J45" s="14"/>
      <c r="K45" s="14">
        <v>40</v>
      </c>
      <c r="L45" s="14">
        <v>475</v>
      </c>
      <c r="M45" s="14">
        <v>1130</v>
      </c>
    </row>
    <row r="46" spans="2:13" ht="15.75">
      <c r="B46" s="13">
        <v>2001</v>
      </c>
      <c r="C46" s="14">
        <v>7</v>
      </c>
      <c r="D46" s="14">
        <v>160</v>
      </c>
      <c r="E46" s="14">
        <v>612</v>
      </c>
      <c r="F46" s="14"/>
      <c r="G46" s="14">
        <v>42</v>
      </c>
      <c r="H46" s="14">
        <v>294</v>
      </c>
      <c r="I46" s="14">
        <v>566</v>
      </c>
      <c r="J46" s="14"/>
      <c r="K46" s="14">
        <v>49</v>
      </c>
      <c r="L46" s="14">
        <v>454</v>
      </c>
      <c r="M46" s="14">
        <v>1178</v>
      </c>
    </row>
    <row r="47" spans="2:13" ht="15.75">
      <c r="B47" s="13">
        <v>2002</v>
      </c>
      <c r="C47" s="14">
        <v>8</v>
      </c>
      <c r="D47" s="14">
        <v>181</v>
      </c>
      <c r="E47" s="14">
        <v>630</v>
      </c>
      <c r="F47" s="14"/>
      <c r="G47" s="14">
        <v>38</v>
      </c>
      <c r="H47" s="14">
        <v>274</v>
      </c>
      <c r="I47" s="14">
        <v>535</v>
      </c>
      <c r="J47" s="14"/>
      <c r="K47" s="14">
        <v>46</v>
      </c>
      <c r="L47" s="14">
        <v>455</v>
      </c>
      <c r="M47" s="14">
        <v>1165</v>
      </c>
    </row>
    <row r="48" spans="2:13" ht="15.75">
      <c r="B48" s="13">
        <v>2003</v>
      </c>
      <c r="C48" s="14">
        <v>12</v>
      </c>
      <c r="D48" s="14">
        <v>159</v>
      </c>
      <c r="E48" s="14">
        <v>591</v>
      </c>
      <c r="F48" s="14"/>
      <c r="G48" s="14">
        <v>38</v>
      </c>
      <c r="H48" s="14">
        <v>258</v>
      </c>
      <c r="I48" s="14">
        <v>523</v>
      </c>
      <c r="J48" s="14"/>
      <c r="K48" s="14">
        <v>50</v>
      </c>
      <c r="L48" s="14">
        <v>417</v>
      </c>
      <c r="M48" s="14">
        <v>1114</v>
      </c>
    </row>
    <row r="49" spans="2:13" ht="15.75">
      <c r="B49" s="13">
        <v>2004</v>
      </c>
      <c r="C49" s="14">
        <v>5</v>
      </c>
      <c r="D49" s="14">
        <v>146</v>
      </c>
      <c r="E49" s="14">
        <v>527</v>
      </c>
      <c r="F49" s="14"/>
      <c r="G49" s="14">
        <v>36</v>
      </c>
      <c r="H49" s="14">
        <v>244</v>
      </c>
      <c r="I49" s="14">
        <v>461</v>
      </c>
      <c r="J49" s="14"/>
      <c r="K49" s="14">
        <v>41</v>
      </c>
      <c r="L49" s="14">
        <v>390</v>
      </c>
      <c r="M49" s="14">
        <v>988</v>
      </c>
    </row>
    <row r="50" spans="2:13" ht="15.75">
      <c r="B50" s="13">
        <v>2005</v>
      </c>
      <c r="C50" s="14">
        <v>3</v>
      </c>
      <c r="D50" s="14">
        <v>157</v>
      </c>
      <c r="E50" s="14">
        <v>575</v>
      </c>
      <c r="F50" s="14"/>
      <c r="G50" s="14">
        <v>31</v>
      </c>
      <c r="H50" s="14">
        <v>246</v>
      </c>
      <c r="I50" s="14">
        <v>507</v>
      </c>
      <c r="J50" s="14"/>
      <c r="K50" s="14">
        <v>34</v>
      </c>
      <c r="L50" s="14">
        <v>403</v>
      </c>
      <c r="M50" s="14">
        <v>1082</v>
      </c>
    </row>
    <row r="51" spans="2:13" s="7" customFormat="1" ht="15.75">
      <c r="B51" s="11" t="s">
        <v>19</v>
      </c>
      <c r="C51" s="12">
        <v>7</v>
      </c>
      <c r="D51" s="12">
        <v>160.6</v>
      </c>
      <c r="E51" s="12">
        <v>587</v>
      </c>
      <c r="F51" s="12"/>
      <c r="G51" s="12">
        <v>37</v>
      </c>
      <c r="H51" s="12">
        <v>263.2</v>
      </c>
      <c r="I51" s="12">
        <v>518.4</v>
      </c>
      <c r="J51" s="12"/>
      <c r="K51" s="12">
        <v>44</v>
      </c>
      <c r="L51" s="12">
        <v>423.8</v>
      </c>
      <c r="M51" s="12">
        <v>1105.4</v>
      </c>
    </row>
    <row r="52" spans="2:13" ht="15.75">
      <c r="B52" s="13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s="7" customFormat="1" ht="15.75">
      <c r="A53" s="7" t="s">
        <v>21</v>
      </c>
      <c r="B53" s="11" t="s">
        <v>18</v>
      </c>
      <c r="C53" s="12">
        <v>27.8</v>
      </c>
      <c r="D53" s="12">
        <v>718.4</v>
      </c>
      <c r="E53" s="12">
        <v>6235.8</v>
      </c>
      <c r="F53" s="12"/>
      <c r="G53" s="12">
        <v>181.2</v>
      </c>
      <c r="H53" s="12">
        <v>1782.6</v>
      </c>
      <c r="I53" s="12">
        <v>7124.6</v>
      </c>
      <c r="J53" s="12"/>
      <c r="K53" s="12">
        <v>209</v>
      </c>
      <c r="L53" s="12">
        <v>2501</v>
      </c>
      <c r="M53" s="12">
        <v>13360.4</v>
      </c>
    </row>
    <row r="54" spans="2:13" ht="15.75">
      <c r="B54" s="13">
        <v>1995</v>
      </c>
      <c r="C54" s="14">
        <v>31</v>
      </c>
      <c r="D54" s="14">
        <v>818</v>
      </c>
      <c r="E54" s="14">
        <v>6108</v>
      </c>
      <c r="F54" s="14"/>
      <c r="G54" s="14">
        <v>190</v>
      </c>
      <c r="H54" s="14">
        <v>1835</v>
      </c>
      <c r="I54" s="14">
        <v>6866</v>
      </c>
      <c r="J54" s="14"/>
      <c r="K54" s="14">
        <v>221</v>
      </c>
      <c r="L54" s="14">
        <v>2653</v>
      </c>
      <c r="M54" s="14">
        <v>12974</v>
      </c>
    </row>
    <row r="55" spans="2:13" ht="15.75">
      <c r="B55" s="13">
        <v>1996</v>
      </c>
      <c r="C55" s="14">
        <v>32</v>
      </c>
      <c r="D55" s="14">
        <v>621</v>
      </c>
      <c r="E55" s="14">
        <v>6015</v>
      </c>
      <c r="F55" s="14"/>
      <c r="G55" s="14">
        <v>153</v>
      </c>
      <c r="H55" s="14">
        <v>1672</v>
      </c>
      <c r="I55" s="14">
        <v>7018</v>
      </c>
      <c r="J55" s="14"/>
      <c r="K55" s="14">
        <v>185</v>
      </c>
      <c r="L55" s="14">
        <v>2293</v>
      </c>
      <c r="M55" s="14">
        <v>13033</v>
      </c>
    </row>
    <row r="56" spans="2:13" ht="15.75">
      <c r="B56" s="13">
        <v>1997</v>
      </c>
      <c r="C56" s="14">
        <v>22</v>
      </c>
      <c r="D56" s="14">
        <v>632</v>
      </c>
      <c r="E56" s="14">
        <v>6521</v>
      </c>
      <c r="F56" s="14"/>
      <c r="G56" s="14">
        <v>197</v>
      </c>
      <c r="H56" s="14">
        <v>1733</v>
      </c>
      <c r="I56" s="14">
        <v>7513</v>
      </c>
      <c r="J56" s="14"/>
      <c r="K56" s="14">
        <v>219</v>
      </c>
      <c r="L56" s="14">
        <v>2365</v>
      </c>
      <c r="M56" s="14">
        <v>14034</v>
      </c>
    </row>
    <row r="57" spans="2:13" ht="15.75">
      <c r="B57" s="13">
        <v>1998</v>
      </c>
      <c r="C57" s="14">
        <v>36</v>
      </c>
      <c r="D57" s="14">
        <v>663</v>
      </c>
      <c r="E57" s="14">
        <v>6440</v>
      </c>
      <c r="F57" s="14"/>
      <c r="G57" s="14">
        <v>187</v>
      </c>
      <c r="H57" s="14">
        <v>1727</v>
      </c>
      <c r="I57" s="14">
        <v>7394</v>
      </c>
      <c r="J57" s="14"/>
      <c r="K57" s="14">
        <v>223</v>
      </c>
      <c r="L57" s="14">
        <v>2390</v>
      </c>
      <c r="M57" s="14">
        <v>13834</v>
      </c>
    </row>
    <row r="58" spans="2:13" ht="15.75">
      <c r="B58" s="13">
        <v>1999</v>
      </c>
      <c r="C58" s="14">
        <v>27</v>
      </c>
      <c r="D58" s="14">
        <v>576</v>
      </c>
      <c r="E58" s="14">
        <v>6053</v>
      </c>
      <c r="F58" s="14"/>
      <c r="G58" s="14">
        <v>142</v>
      </c>
      <c r="H58" s="14">
        <v>1428</v>
      </c>
      <c r="I58" s="14">
        <v>6853</v>
      </c>
      <c r="J58" s="14"/>
      <c r="K58" s="14">
        <v>169</v>
      </c>
      <c r="L58" s="14">
        <v>2004</v>
      </c>
      <c r="M58" s="14">
        <v>12906</v>
      </c>
    </row>
    <row r="59" spans="2:13" ht="15.75">
      <c r="B59" s="13">
        <v>2000</v>
      </c>
      <c r="C59" s="14">
        <v>30</v>
      </c>
      <c r="D59" s="14">
        <v>521</v>
      </c>
      <c r="E59" s="14">
        <v>5967</v>
      </c>
      <c r="F59" s="14"/>
      <c r="G59" s="14">
        <v>152</v>
      </c>
      <c r="H59" s="14">
        <v>1457</v>
      </c>
      <c r="I59" s="14">
        <v>6682</v>
      </c>
      <c r="J59" s="14"/>
      <c r="K59" s="14">
        <v>182</v>
      </c>
      <c r="L59" s="14">
        <v>1978</v>
      </c>
      <c r="M59" s="14">
        <v>12649</v>
      </c>
    </row>
    <row r="60" spans="2:13" ht="15.75">
      <c r="B60" s="13">
        <v>2001</v>
      </c>
      <c r="C60" s="14">
        <v>32</v>
      </c>
      <c r="D60" s="14">
        <v>539</v>
      </c>
      <c r="E60" s="14">
        <v>5729</v>
      </c>
      <c r="F60" s="14"/>
      <c r="G60" s="14">
        <v>162</v>
      </c>
      <c r="H60" s="14">
        <v>1413</v>
      </c>
      <c r="I60" s="14">
        <v>6566</v>
      </c>
      <c r="J60" s="14"/>
      <c r="K60" s="14">
        <v>194</v>
      </c>
      <c r="L60" s="14">
        <v>1952</v>
      </c>
      <c r="M60" s="14">
        <v>12295</v>
      </c>
    </row>
    <row r="61" spans="2:13" ht="15.75">
      <c r="B61" s="13">
        <v>2002</v>
      </c>
      <c r="C61" s="14">
        <v>14</v>
      </c>
      <c r="D61" s="14">
        <v>495</v>
      </c>
      <c r="E61" s="14">
        <v>5547</v>
      </c>
      <c r="F61" s="14"/>
      <c r="G61" s="14">
        <v>140</v>
      </c>
      <c r="H61" s="14">
        <v>1282</v>
      </c>
      <c r="I61" s="14">
        <v>6286</v>
      </c>
      <c r="J61" s="14"/>
      <c r="K61" s="14">
        <v>154</v>
      </c>
      <c r="L61" s="14">
        <v>1777</v>
      </c>
      <c r="M61" s="14">
        <v>11833</v>
      </c>
    </row>
    <row r="62" spans="2:13" ht="15.75">
      <c r="B62" s="13">
        <v>2003</v>
      </c>
      <c r="C62" s="14">
        <v>22</v>
      </c>
      <c r="D62" s="14">
        <v>499</v>
      </c>
      <c r="E62" s="14">
        <v>5382</v>
      </c>
      <c r="F62" s="14"/>
      <c r="G62" s="14">
        <v>162</v>
      </c>
      <c r="H62" s="14">
        <v>1194</v>
      </c>
      <c r="I62" s="14">
        <v>6359</v>
      </c>
      <c r="J62" s="14"/>
      <c r="K62" s="14">
        <v>184</v>
      </c>
      <c r="L62" s="14">
        <v>1693</v>
      </c>
      <c r="M62" s="14">
        <v>11741</v>
      </c>
    </row>
    <row r="63" spans="2:13" ht="15.75">
      <c r="B63" s="13">
        <v>2004</v>
      </c>
      <c r="C63" s="14">
        <v>28</v>
      </c>
      <c r="D63" s="14">
        <v>376</v>
      </c>
      <c r="E63" s="14">
        <v>5157</v>
      </c>
      <c r="F63" s="14"/>
      <c r="G63" s="14">
        <v>139</v>
      </c>
      <c r="H63" s="14">
        <v>1199</v>
      </c>
      <c r="I63" s="14">
        <v>6420</v>
      </c>
      <c r="J63" s="14"/>
      <c r="K63" s="14">
        <v>167</v>
      </c>
      <c r="L63" s="14">
        <v>1575</v>
      </c>
      <c r="M63" s="14">
        <v>11577</v>
      </c>
    </row>
    <row r="64" spans="2:13" ht="15.75">
      <c r="B64" s="13">
        <v>2005</v>
      </c>
      <c r="C64" s="14">
        <v>20</v>
      </c>
      <c r="D64" s="14">
        <v>349</v>
      </c>
      <c r="E64" s="14">
        <v>4837</v>
      </c>
      <c r="F64" s="14"/>
      <c r="G64" s="14">
        <v>133</v>
      </c>
      <c r="H64" s="14">
        <v>1103</v>
      </c>
      <c r="I64" s="14">
        <v>6118</v>
      </c>
      <c r="J64" s="14"/>
      <c r="K64" s="14">
        <v>153</v>
      </c>
      <c r="L64" s="14">
        <v>1452</v>
      </c>
      <c r="M64" s="14">
        <v>10955</v>
      </c>
    </row>
    <row r="65" spans="2:13" s="7" customFormat="1" ht="15.75">
      <c r="B65" s="11" t="s">
        <v>19</v>
      </c>
      <c r="C65" s="12">
        <v>23.2</v>
      </c>
      <c r="D65" s="12">
        <v>451.6</v>
      </c>
      <c r="E65" s="12">
        <v>5330.4</v>
      </c>
      <c r="F65" s="12"/>
      <c r="G65" s="12">
        <v>147.2</v>
      </c>
      <c r="H65" s="12">
        <v>1238.2</v>
      </c>
      <c r="I65" s="12">
        <v>6349.8</v>
      </c>
      <c r="J65" s="12"/>
      <c r="K65" s="12">
        <v>170.4</v>
      </c>
      <c r="L65" s="12">
        <v>1689.8</v>
      </c>
      <c r="M65" s="12">
        <v>11680.2</v>
      </c>
    </row>
    <row r="77" ht="15.75">
      <c r="B77" s="16"/>
    </row>
  </sheetData>
  <printOptions/>
  <pageMargins left="0.7480314960629921" right="0.7480314960629921" top="0.3937007874015748" bottom="0.3937007874015748" header="0.31496062992125984" footer="0.5118110236220472"/>
  <pageSetup fitToHeight="2" fitToWidth="1" horizontalDpi="300" verticalDpi="3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6384" width="11.421875" style="57" customWidth="1"/>
  </cols>
  <sheetData>
    <row r="1" spans="1:10" s="54" customFormat="1" ht="18.75">
      <c r="A1" s="53" t="s">
        <v>85</v>
      </c>
      <c r="J1" s="55" t="s">
        <v>1</v>
      </c>
    </row>
    <row r="2" s="54" customFormat="1" ht="18.75">
      <c r="A2" s="53"/>
    </row>
    <row r="3" s="54" customFormat="1" ht="18.75">
      <c r="A3" s="53" t="s">
        <v>93</v>
      </c>
    </row>
    <row r="4" ht="18.75">
      <c r="A4" s="53" t="s">
        <v>94</v>
      </c>
    </row>
  </sheetData>
  <printOptions/>
  <pageMargins left="0.7480314960629921" right="0.5511811023622047" top="0.3937007874015748" bottom="0.5905511811023623" header="0.31496062992125984" footer="0.31496062992125984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zoomScale="85" zoomScaleNormal="85" workbookViewId="0" topLeftCell="A1">
      <selection activeCell="A1" sqref="A1"/>
    </sheetView>
  </sheetViews>
  <sheetFormatPr defaultColWidth="11.00390625" defaultRowHeight="12.75"/>
  <cols>
    <col min="1" max="1" width="24.7109375" style="126" customWidth="1"/>
    <col min="2" max="2" width="19.8515625" style="126" customWidth="1"/>
    <col min="3" max="3" width="12.140625" style="126" customWidth="1"/>
    <col min="4" max="5" width="11.00390625" style="126" customWidth="1"/>
    <col min="6" max="6" width="3.00390625" style="126" customWidth="1"/>
    <col min="7" max="8" width="11.00390625" style="126" customWidth="1"/>
    <col min="9" max="9" width="12.00390625" style="126" customWidth="1"/>
    <col min="10" max="16384" width="11.00390625" style="126" customWidth="1"/>
  </cols>
  <sheetData>
    <row r="1" spans="1:12" s="117" customFormat="1" ht="18.75">
      <c r="A1" s="116" t="s">
        <v>99</v>
      </c>
      <c r="I1" s="118" t="s">
        <v>1</v>
      </c>
      <c r="L1" s="119"/>
    </row>
    <row r="2" spans="1:12" s="117" customFormat="1" ht="18.75">
      <c r="A2" s="120"/>
      <c r="B2" s="121"/>
      <c r="L2" s="119"/>
    </row>
    <row r="3" spans="1:12" s="117" customFormat="1" ht="18.75">
      <c r="A3" s="116" t="s">
        <v>100</v>
      </c>
      <c r="L3" s="119"/>
    </row>
    <row r="4" spans="1:12" s="117" customFormat="1" ht="19.5" thickBot="1">
      <c r="A4" s="122" t="s">
        <v>101</v>
      </c>
      <c r="B4" s="123"/>
      <c r="C4" s="123"/>
      <c r="D4" s="123"/>
      <c r="E4" s="123"/>
      <c r="F4" s="123"/>
      <c r="G4" s="123"/>
      <c r="H4" s="123"/>
      <c r="I4" s="123"/>
      <c r="L4" s="119"/>
    </row>
    <row r="5" spans="1:12" ht="15.75">
      <c r="A5" s="124"/>
      <c r="B5" s="124"/>
      <c r="C5" s="125"/>
      <c r="D5" s="125" t="s">
        <v>102</v>
      </c>
      <c r="E5" s="125"/>
      <c r="F5" s="124"/>
      <c r="G5" s="199" t="s">
        <v>103</v>
      </c>
      <c r="H5" s="199"/>
      <c r="I5" s="199"/>
      <c r="L5" s="127"/>
    </row>
    <row r="6" spans="1:12" ht="15.75">
      <c r="A6" s="128" t="s">
        <v>53</v>
      </c>
      <c r="B6" s="129" t="s">
        <v>6</v>
      </c>
      <c r="C6" s="130"/>
      <c r="D6" s="131" t="s">
        <v>11</v>
      </c>
      <c r="E6" s="131" t="s">
        <v>12</v>
      </c>
      <c r="F6" s="124"/>
      <c r="G6" s="130"/>
      <c r="H6" s="131" t="s">
        <v>11</v>
      </c>
      <c r="I6" s="131" t="s">
        <v>12</v>
      </c>
      <c r="L6" s="127"/>
    </row>
    <row r="7" spans="1:12" ht="16.5" thickBot="1">
      <c r="A7" s="132"/>
      <c r="B7" s="132"/>
      <c r="C7" s="133" t="s">
        <v>13</v>
      </c>
      <c r="D7" s="134" t="s">
        <v>14</v>
      </c>
      <c r="E7" s="135" t="s">
        <v>15</v>
      </c>
      <c r="F7" s="136"/>
      <c r="G7" s="133" t="s">
        <v>13</v>
      </c>
      <c r="H7" s="134" t="s">
        <v>14</v>
      </c>
      <c r="I7" s="135" t="s">
        <v>15</v>
      </c>
      <c r="L7" s="127"/>
    </row>
    <row r="8" spans="1:12" ht="15.75">
      <c r="A8" s="137"/>
      <c r="B8" s="137"/>
      <c r="C8" s="138"/>
      <c r="D8" s="139"/>
      <c r="E8" s="140"/>
      <c r="F8" s="141"/>
      <c r="G8" s="138"/>
      <c r="H8" s="139"/>
      <c r="I8" s="140"/>
      <c r="L8" s="127"/>
    </row>
    <row r="9" ht="18.75">
      <c r="A9" s="116" t="s">
        <v>104</v>
      </c>
    </row>
    <row r="10" ht="4.5" customHeight="1">
      <c r="A10" s="142"/>
    </row>
    <row r="11" spans="1:9" s="144" customFormat="1" ht="18.75">
      <c r="A11" s="142" t="s">
        <v>43</v>
      </c>
      <c r="B11" s="142" t="s">
        <v>18</v>
      </c>
      <c r="C11" s="143">
        <v>27.4</v>
      </c>
      <c r="D11" s="143">
        <v>319.4</v>
      </c>
      <c r="E11" s="143">
        <v>832.2</v>
      </c>
      <c r="F11" s="143"/>
      <c r="G11" s="143">
        <v>3.8</v>
      </c>
      <c r="H11" s="143">
        <v>36</v>
      </c>
      <c r="I11" s="143">
        <v>102.8</v>
      </c>
    </row>
    <row r="12" spans="1:17" ht="15.75">
      <c r="A12" s="124"/>
      <c r="B12" s="145">
        <v>2001</v>
      </c>
      <c r="C12" s="146">
        <v>48</v>
      </c>
      <c r="D12" s="146">
        <v>424</v>
      </c>
      <c r="E12" s="146">
        <v>1086</v>
      </c>
      <c r="F12" s="146"/>
      <c r="G12" s="146">
        <v>1</v>
      </c>
      <c r="H12" s="146">
        <v>30</v>
      </c>
      <c r="I12" s="146">
        <v>92</v>
      </c>
      <c r="M12" s="127"/>
      <c r="Q12" s="127"/>
    </row>
    <row r="13" spans="1:17" ht="15.75">
      <c r="A13" s="124"/>
      <c r="B13" s="145">
        <v>2002</v>
      </c>
      <c r="C13" s="146">
        <v>46</v>
      </c>
      <c r="D13" s="146">
        <v>421</v>
      </c>
      <c r="E13" s="146">
        <v>1078</v>
      </c>
      <c r="F13" s="146"/>
      <c r="G13" s="146">
        <v>0</v>
      </c>
      <c r="H13" s="146">
        <v>34</v>
      </c>
      <c r="I13" s="146">
        <v>87</v>
      </c>
      <c r="M13" s="127"/>
      <c r="Q13" s="127"/>
    </row>
    <row r="14" spans="1:9" ht="15.75">
      <c r="A14" s="124"/>
      <c r="B14" s="145">
        <v>2003</v>
      </c>
      <c r="C14" s="146">
        <v>48</v>
      </c>
      <c r="D14" s="146">
        <v>389</v>
      </c>
      <c r="E14" s="146">
        <v>1030</v>
      </c>
      <c r="F14" s="146"/>
      <c r="G14" s="146">
        <v>2</v>
      </c>
      <c r="H14" s="146">
        <v>28</v>
      </c>
      <c r="I14" s="146">
        <v>84</v>
      </c>
    </row>
    <row r="15" spans="1:17" ht="15.75">
      <c r="A15" s="124"/>
      <c r="B15" s="145">
        <v>2004</v>
      </c>
      <c r="C15" s="146">
        <v>39</v>
      </c>
      <c r="D15" s="146">
        <v>362</v>
      </c>
      <c r="E15" s="146">
        <v>927</v>
      </c>
      <c r="F15" s="146"/>
      <c r="G15" s="146">
        <v>2</v>
      </c>
      <c r="H15" s="146">
        <v>28</v>
      </c>
      <c r="I15" s="146">
        <v>61</v>
      </c>
      <c r="M15" s="127"/>
      <c r="Q15" s="127"/>
    </row>
    <row r="16" spans="1:17" ht="15.75">
      <c r="A16" s="124"/>
      <c r="B16" s="145">
        <v>2005</v>
      </c>
      <c r="C16" s="146">
        <v>33</v>
      </c>
      <c r="D16" s="146">
        <v>369</v>
      </c>
      <c r="E16" s="146">
        <v>1002</v>
      </c>
      <c r="F16" s="146"/>
      <c r="G16" s="146">
        <v>1</v>
      </c>
      <c r="H16" s="146">
        <v>34</v>
      </c>
      <c r="I16" s="146">
        <v>80</v>
      </c>
      <c r="M16" s="127"/>
      <c r="Q16" s="127"/>
    </row>
    <row r="17" spans="1:9" s="144" customFormat="1" ht="15.75">
      <c r="A17" s="124"/>
      <c r="B17" s="147" t="s">
        <v>19</v>
      </c>
      <c r="C17" s="143">
        <v>42.8</v>
      </c>
      <c r="D17" s="143">
        <v>393</v>
      </c>
      <c r="E17" s="143">
        <v>1024.6</v>
      </c>
      <c r="F17" s="143"/>
      <c r="G17" s="143">
        <v>1.2</v>
      </c>
      <c r="H17" s="143">
        <v>30.8</v>
      </c>
      <c r="I17" s="143">
        <v>80.8</v>
      </c>
    </row>
    <row r="18" spans="1:9" ht="4.5" customHeight="1">
      <c r="A18" s="124"/>
      <c r="C18" s="146"/>
      <c r="D18" s="146"/>
      <c r="E18" s="146"/>
      <c r="F18" s="146"/>
      <c r="G18" s="146"/>
      <c r="H18" s="146"/>
      <c r="I18" s="146"/>
    </row>
    <row r="19" spans="1:9" s="144" customFormat="1" ht="15.75">
      <c r="A19" s="142" t="s">
        <v>21</v>
      </c>
      <c r="B19" s="142" t="s">
        <v>18</v>
      </c>
      <c r="C19" s="143">
        <v>132.4</v>
      </c>
      <c r="D19" s="143">
        <v>1501.2</v>
      </c>
      <c r="E19" s="143">
        <v>7917.8</v>
      </c>
      <c r="F19" s="143"/>
      <c r="G19" s="143">
        <v>76.6</v>
      </c>
      <c r="H19" s="143">
        <v>999.8</v>
      </c>
      <c r="I19" s="143">
        <v>5442.6</v>
      </c>
    </row>
    <row r="20" spans="1:9" ht="15.75">
      <c r="A20" s="124"/>
      <c r="B20" s="145">
        <v>2001</v>
      </c>
      <c r="C20" s="146">
        <v>131</v>
      </c>
      <c r="D20" s="146">
        <v>1195</v>
      </c>
      <c r="E20" s="146">
        <v>7615</v>
      </c>
      <c r="F20" s="146"/>
      <c r="G20" s="146">
        <v>63</v>
      </c>
      <c r="H20" s="146">
        <v>757</v>
      </c>
      <c r="I20" s="146">
        <v>4680</v>
      </c>
    </row>
    <row r="21" spans="1:9" ht="15.75">
      <c r="A21" s="124"/>
      <c r="B21" s="145">
        <v>2002</v>
      </c>
      <c r="C21" s="146">
        <v>102</v>
      </c>
      <c r="D21" s="146">
        <v>1118</v>
      </c>
      <c r="E21" s="146">
        <v>7484</v>
      </c>
      <c r="F21" s="146"/>
      <c r="G21" s="146">
        <v>52</v>
      </c>
      <c r="H21" s="146">
        <v>659</v>
      </c>
      <c r="I21" s="146">
        <v>4349</v>
      </c>
    </row>
    <row r="22" spans="1:9" ht="15.75">
      <c r="A22" s="124"/>
      <c r="B22" s="145">
        <v>2003</v>
      </c>
      <c r="C22" s="146">
        <v>114</v>
      </c>
      <c r="D22" s="146">
        <v>1058</v>
      </c>
      <c r="E22" s="146">
        <v>7567</v>
      </c>
      <c r="F22" s="146"/>
      <c r="G22" s="146">
        <v>70</v>
      </c>
      <c r="H22" s="146">
        <v>635</v>
      </c>
      <c r="I22" s="146">
        <v>4174</v>
      </c>
    </row>
    <row r="23" spans="1:9" ht="15.75">
      <c r="A23" s="124"/>
      <c r="B23" s="145">
        <v>2004</v>
      </c>
      <c r="C23" s="146">
        <v>115</v>
      </c>
      <c r="D23" s="146">
        <v>990</v>
      </c>
      <c r="E23" s="146">
        <v>7467</v>
      </c>
      <c r="F23" s="146"/>
      <c r="G23" s="146">
        <v>52</v>
      </c>
      <c r="H23" s="146">
        <v>585</v>
      </c>
      <c r="I23" s="146">
        <v>4110</v>
      </c>
    </row>
    <row r="24" spans="1:17" ht="15.75">
      <c r="A24" s="124"/>
      <c r="B24" s="145">
        <v>2005</v>
      </c>
      <c r="C24" s="146">
        <v>107</v>
      </c>
      <c r="D24" s="146">
        <v>912</v>
      </c>
      <c r="E24" s="146">
        <v>7121</v>
      </c>
      <c r="F24" s="146"/>
      <c r="G24" s="146">
        <v>46</v>
      </c>
      <c r="H24" s="146">
        <v>540</v>
      </c>
      <c r="I24" s="146">
        <v>3834</v>
      </c>
      <c r="M24" s="127"/>
      <c r="Q24" s="127"/>
    </row>
    <row r="25" spans="1:9" s="144" customFormat="1" ht="15.75">
      <c r="A25" s="124"/>
      <c r="B25" s="147" t="s">
        <v>19</v>
      </c>
      <c r="C25" s="143">
        <v>113.8</v>
      </c>
      <c r="D25" s="143">
        <v>1054.6</v>
      </c>
      <c r="E25" s="143">
        <v>7450.8</v>
      </c>
      <c r="F25" s="143"/>
      <c r="G25" s="143">
        <v>56.6</v>
      </c>
      <c r="H25" s="143">
        <v>635.2</v>
      </c>
      <c r="I25" s="143">
        <v>4229.4</v>
      </c>
    </row>
    <row r="26" spans="1:9" ht="4.5" customHeight="1">
      <c r="A26" s="124"/>
      <c r="C26" s="146"/>
      <c r="D26" s="146"/>
      <c r="E26" s="146"/>
      <c r="F26" s="146"/>
      <c r="G26" s="146"/>
      <c r="H26" s="146"/>
      <c r="I26" s="146"/>
    </row>
    <row r="27" spans="1:9" s="144" customFormat="1" ht="15.75">
      <c r="A27" s="142" t="s">
        <v>23</v>
      </c>
      <c r="B27" s="142" t="s">
        <v>18</v>
      </c>
      <c r="C27" s="143">
        <v>1.2</v>
      </c>
      <c r="D27" s="143">
        <v>15.2</v>
      </c>
      <c r="E27" s="143">
        <v>111.8</v>
      </c>
      <c r="F27" s="143"/>
      <c r="G27" s="143">
        <v>0.8</v>
      </c>
      <c r="H27" s="143">
        <v>19.2</v>
      </c>
      <c r="I27" s="143">
        <v>187.2</v>
      </c>
    </row>
    <row r="28" spans="1:9" ht="15.75">
      <c r="A28" s="124"/>
      <c r="B28" s="145">
        <v>2001</v>
      </c>
      <c r="C28" s="146">
        <v>0</v>
      </c>
      <c r="D28" s="146">
        <v>10</v>
      </c>
      <c r="E28" s="146">
        <v>129</v>
      </c>
      <c r="F28" s="146"/>
      <c r="G28" s="146">
        <v>1</v>
      </c>
      <c r="H28" s="146">
        <v>13</v>
      </c>
      <c r="I28" s="146">
        <v>178</v>
      </c>
    </row>
    <row r="29" spans="1:9" ht="15.75">
      <c r="A29" s="124"/>
      <c r="B29" s="145">
        <v>2002</v>
      </c>
      <c r="C29" s="146">
        <v>0</v>
      </c>
      <c r="D29" s="146">
        <v>8</v>
      </c>
      <c r="E29" s="146">
        <v>115</v>
      </c>
      <c r="F29" s="146"/>
      <c r="G29" s="146">
        <v>1</v>
      </c>
      <c r="H29" s="146">
        <v>11</v>
      </c>
      <c r="I29" s="146">
        <v>136</v>
      </c>
    </row>
    <row r="30" spans="1:9" ht="15.75">
      <c r="A30" s="124"/>
      <c r="B30" s="145">
        <v>2003</v>
      </c>
      <c r="C30" s="146">
        <v>0</v>
      </c>
      <c r="D30" s="146">
        <v>13</v>
      </c>
      <c r="E30" s="146">
        <v>135</v>
      </c>
      <c r="F30" s="146"/>
      <c r="G30" s="146">
        <v>1</v>
      </c>
      <c r="H30" s="146">
        <v>18</v>
      </c>
      <c r="I30" s="146">
        <v>169</v>
      </c>
    </row>
    <row r="31" spans="1:9" ht="15.75">
      <c r="A31" s="124"/>
      <c r="B31" s="145">
        <v>2004</v>
      </c>
      <c r="C31" s="146">
        <v>0</v>
      </c>
      <c r="D31" s="146">
        <v>9</v>
      </c>
      <c r="E31" s="146">
        <v>116</v>
      </c>
      <c r="F31" s="146"/>
      <c r="G31" s="146">
        <v>0</v>
      </c>
      <c r="H31" s="146">
        <v>12</v>
      </c>
      <c r="I31" s="146">
        <v>124</v>
      </c>
    </row>
    <row r="32" spans="1:17" ht="15.75">
      <c r="A32" s="124"/>
      <c r="B32" s="145">
        <v>2005</v>
      </c>
      <c r="C32" s="146">
        <v>0</v>
      </c>
      <c r="D32" s="146">
        <v>6</v>
      </c>
      <c r="E32" s="146">
        <v>114</v>
      </c>
      <c r="F32" s="146"/>
      <c r="G32" s="146">
        <v>0</v>
      </c>
      <c r="H32" s="146">
        <v>5</v>
      </c>
      <c r="I32" s="146">
        <v>135</v>
      </c>
      <c r="M32" s="127"/>
      <c r="Q32" s="127"/>
    </row>
    <row r="33" spans="1:9" s="144" customFormat="1" ht="15.75">
      <c r="A33" s="124"/>
      <c r="B33" s="147" t="s">
        <v>19</v>
      </c>
      <c r="C33" s="143">
        <v>0</v>
      </c>
      <c r="D33" s="143">
        <v>9.2</v>
      </c>
      <c r="E33" s="143">
        <v>121.8</v>
      </c>
      <c r="F33" s="143"/>
      <c r="G33" s="143">
        <v>0.6</v>
      </c>
      <c r="H33" s="143">
        <v>11.8</v>
      </c>
      <c r="I33" s="143">
        <v>148.4</v>
      </c>
    </row>
    <row r="34" spans="1:9" ht="4.5" customHeight="1">
      <c r="A34" s="124"/>
      <c r="C34" s="146"/>
      <c r="D34" s="146"/>
      <c r="E34" s="146"/>
      <c r="F34" s="146"/>
      <c r="G34" s="146"/>
      <c r="H34" s="146"/>
      <c r="I34" s="146"/>
    </row>
    <row r="35" spans="1:9" s="144" customFormat="1" ht="18.75">
      <c r="A35" s="142" t="s">
        <v>44</v>
      </c>
      <c r="B35" s="142" t="s">
        <v>18</v>
      </c>
      <c r="C35" s="143">
        <v>0.8</v>
      </c>
      <c r="D35" s="143">
        <v>7.6</v>
      </c>
      <c r="E35" s="143">
        <v>39</v>
      </c>
      <c r="F35" s="143"/>
      <c r="G35" s="143">
        <v>1</v>
      </c>
      <c r="H35" s="143">
        <v>19</v>
      </c>
      <c r="I35" s="143">
        <v>116.8</v>
      </c>
    </row>
    <row r="36" spans="1:9" ht="15.75">
      <c r="A36" s="124"/>
      <c r="B36" s="145">
        <v>2001</v>
      </c>
      <c r="C36" s="146">
        <v>1</v>
      </c>
      <c r="D36" s="146">
        <v>4</v>
      </c>
      <c r="E36" s="146">
        <v>23</v>
      </c>
      <c r="F36" s="146"/>
      <c r="G36" s="146">
        <v>3</v>
      </c>
      <c r="H36" s="146">
        <v>17</v>
      </c>
      <c r="I36" s="146">
        <v>71</v>
      </c>
    </row>
    <row r="37" spans="1:9" ht="15.75">
      <c r="A37" s="124"/>
      <c r="B37" s="145">
        <v>2002</v>
      </c>
      <c r="C37" s="146">
        <v>0</v>
      </c>
      <c r="D37" s="146">
        <v>0</v>
      </c>
      <c r="E37" s="146">
        <v>28</v>
      </c>
      <c r="F37" s="146"/>
      <c r="G37" s="146">
        <v>0</v>
      </c>
      <c r="H37" s="146">
        <v>11</v>
      </c>
      <c r="I37" s="146">
        <v>86</v>
      </c>
    </row>
    <row r="38" spans="1:9" ht="15.75">
      <c r="A38" s="124"/>
      <c r="B38" s="145">
        <v>2003</v>
      </c>
      <c r="C38" s="146">
        <v>0</v>
      </c>
      <c r="D38" s="146">
        <v>3</v>
      </c>
      <c r="E38" s="146">
        <v>30</v>
      </c>
      <c r="F38" s="146"/>
      <c r="G38" s="146">
        <v>1</v>
      </c>
      <c r="H38" s="146">
        <v>7</v>
      </c>
      <c r="I38" s="146">
        <v>64</v>
      </c>
    </row>
    <row r="39" spans="1:9" ht="15.75">
      <c r="A39" s="124"/>
      <c r="B39" s="145">
        <v>2004</v>
      </c>
      <c r="C39" s="146">
        <v>0</v>
      </c>
      <c r="D39" s="146">
        <v>2</v>
      </c>
      <c r="E39" s="146">
        <v>31</v>
      </c>
      <c r="F39" s="146"/>
      <c r="G39" s="146">
        <v>0</v>
      </c>
      <c r="H39" s="146">
        <v>7</v>
      </c>
      <c r="I39" s="146">
        <v>49</v>
      </c>
    </row>
    <row r="40" spans="1:17" ht="15.75">
      <c r="A40" s="124"/>
      <c r="B40" s="145">
        <v>2005</v>
      </c>
      <c r="C40" s="146">
        <v>0</v>
      </c>
      <c r="D40" s="146">
        <v>4</v>
      </c>
      <c r="E40" s="146">
        <v>19</v>
      </c>
      <c r="F40" s="146"/>
      <c r="G40" s="146">
        <v>1</v>
      </c>
      <c r="H40" s="146">
        <v>7</v>
      </c>
      <c r="I40" s="146">
        <v>50</v>
      </c>
      <c r="M40" s="127"/>
      <c r="Q40" s="127"/>
    </row>
    <row r="41" spans="1:9" s="144" customFormat="1" ht="15.75">
      <c r="A41" s="124"/>
      <c r="B41" s="147" t="s">
        <v>19</v>
      </c>
      <c r="C41" s="143">
        <v>0.2</v>
      </c>
      <c r="D41" s="143">
        <v>2.6</v>
      </c>
      <c r="E41" s="143">
        <v>26.2</v>
      </c>
      <c r="F41" s="143"/>
      <c r="G41" s="143">
        <v>1</v>
      </c>
      <c r="H41" s="143">
        <v>9.8</v>
      </c>
      <c r="I41" s="143">
        <v>64</v>
      </c>
    </row>
    <row r="42" spans="1:9" ht="4.5" customHeight="1">
      <c r="A42" s="124"/>
      <c r="C42" s="146"/>
      <c r="D42" s="146"/>
      <c r="E42" s="146"/>
      <c r="F42" s="146"/>
      <c r="G42" s="146"/>
      <c r="H42" s="146"/>
      <c r="I42" s="146"/>
    </row>
    <row r="43" spans="1:9" s="144" customFormat="1" ht="15.75">
      <c r="A43" s="142" t="s">
        <v>105</v>
      </c>
      <c r="B43" s="142" t="s">
        <v>18</v>
      </c>
      <c r="C43" s="143">
        <v>0.2</v>
      </c>
      <c r="D43" s="143">
        <v>8.2</v>
      </c>
      <c r="E43" s="143">
        <v>72.6</v>
      </c>
      <c r="F43" s="143"/>
      <c r="G43" s="143">
        <v>3</v>
      </c>
      <c r="H43" s="143">
        <v>88.2</v>
      </c>
      <c r="I43" s="143">
        <v>936</v>
      </c>
    </row>
    <row r="44" spans="1:9" ht="15.75">
      <c r="A44" s="124"/>
      <c r="B44" s="145">
        <v>2001</v>
      </c>
      <c r="C44" s="146">
        <v>0</v>
      </c>
      <c r="D44" s="146">
        <v>3</v>
      </c>
      <c r="E44" s="146">
        <v>68</v>
      </c>
      <c r="F44" s="146"/>
      <c r="G44" s="146">
        <v>0</v>
      </c>
      <c r="H44" s="146">
        <v>59</v>
      </c>
      <c r="I44" s="146">
        <v>755</v>
      </c>
    </row>
    <row r="45" spans="1:9" ht="15.75">
      <c r="A45" s="124"/>
      <c r="B45" s="145">
        <v>2002</v>
      </c>
      <c r="C45" s="146">
        <v>0</v>
      </c>
      <c r="D45" s="146">
        <v>3</v>
      </c>
      <c r="E45" s="146">
        <v>76</v>
      </c>
      <c r="F45" s="146"/>
      <c r="G45" s="146">
        <v>0</v>
      </c>
      <c r="H45" s="146">
        <v>56</v>
      </c>
      <c r="I45" s="146">
        <v>784</v>
      </c>
    </row>
    <row r="46" spans="1:9" ht="15.75">
      <c r="A46" s="124"/>
      <c r="B46" s="145">
        <v>2003</v>
      </c>
      <c r="C46" s="146">
        <v>0</v>
      </c>
      <c r="D46" s="146">
        <v>3</v>
      </c>
      <c r="E46" s="146">
        <v>57</v>
      </c>
      <c r="F46" s="146"/>
      <c r="G46" s="146">
        <v>1</v>
      </c>
      <c r="H46" s="146">
        <v>67</v>
      </c>
      <c r="I46" s="146">
        <v>835</v>
      </c>
    </row>
    <row r="47" spans="1:9" ht="15.75">
      <c r="A47" s="124"/>
      <c r="B47" s="145">
        <v>2004</v>
      </c>
      <c r="C47" s="146">
        <v>1</v>
      </c>
      <c r="D47" s="146">
        <v>6</v>
      </c>
      <c r="E47" s="146">
        <v>75</v>
      </c>
      <c r="F47" s="146"/>
      <c r="G47" s="146">
        <v>2</v>
      </c>
      <c r="H47" s="146">
        <v>59</v>
      </c>
      <c r="I47" s="146">
        <v>839</v>
      </c>
    </row>
    <row r="48" spans="1:17" ht="15.75">
      <c r="A48" s="124"/>
      <c r="B48" s="145">
        <v>2005</v>
      </c>
      <c r="C48" s="146">
        <v>0</v>
      </c>
      <c r="D48" s="146">
        <v>2</v>
      </c>
      <c r="E48" s="146">
        <v>60</v>
      </c>
      <c r="F48" s="146"/>
      <c r="G48" s="146">
        <v>0</v>
      </c>
      <c r="H48" s="146">
        <v>60</v>
      </c>
      <c r="I48" s="146">
        <v>785</v>
      </c>
      <c r="M48" s="127"/>
      <c r="Q48" s="127"/>
    </row>
    <row r="49" spans="1:9" s="144" customFormat="1" ht="16.5" thickBot="1">
      <c r="A49" s="136"/>
      <c r="B49" s="148" t="s">
        <v>19</v>
      </c>
      <c r="C49" s="149">
        <v>0.2</v>
      </c>
      <c r="D49" s="149">
        <v>3.4</v>
      </c>
      <c r="E49" s="149">
        <v>67.2</v>
      </c>
      <c r="F49" s="149"/>
      <c r="G49" s="149">
        <v>0.6</v>
      </c>
      <c r="H49" s="149">
        <v>60.2</v>
      </c>
      <c r="I49" s="149">
        <v>799.6</v>
      </c>
    </row>
    <row r="50" spans="1:9" ht="4.5" customHeight="1">
      <c r="A50" s="124"/>
      <c r="C50" s="146"/>
      <c r="D50" s="146"/>
      <c r="E50" s="146"/>
      <c r="F50" s="146"/>
      <c r="G50" s="146"/>
      <c r="H50" s="146"/>
      <c r="I50" s="146"/>
    </row>
  </sheetData>
  <mergeCells count="1">
    <mergeCell ref="G5:I5"/>
  </mergeCells>
  <printOptions/>
  <pageMargins left="0.7480314960629921" right="0.7480314960629921" top="0.3937007874015748" bottom="0.1968503937007874" header="0.31496062992125984" footer="0.11811023622047245"/>
  <pageSetup fitToHeight="1" fitToWidth="1" horizontalDpi="300" verticalDpi="3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8"/>
  <sheetViews>
    <sheetView zoomScale="85" zoomScaleNormal="85" workbookViewId="0" topLeftCell="A1">
      <selection activeCell="A1" sqref="A1"/>
    </sheetView>
  </sheetViews>
  <sheetFormatPr defaultColWidth="11.00390625" defaultRowHeight="12.75"/>
  <cols>
    <col min="1" max="1" width="24.7109375" style="126" customWidth="1"/>
    <col min="2" max="2" width="18.8515625" style="126" customWidth="1"/>
    <col min="3" max="3" width="12.140625" style="126" customWidth="1"/>
    <col min="4" max="5" width="11.00390625" style="126" customWidth="1"/>
    <col min="6" max="6" width="2.28125" style="126" customWidth="1"/>
    <col min="7" max="8" width="11.00390625" style="126" customWidth="1"/>
    <col min="9" max="9" width="12.00390625" style="126" customWidth="1"/>
    <col min="10" max="16384" width="11.00390625" style="126" customWidth="1"/>
  </cols>
  <sheetData>
    <row r="1" spans="1:12" s="117" customFormat="1" ht="18.75">
      <c r="A1" s="116" t="s">
        <v>106</v>
      </c>
      <c r="I1" s="118" t="s">
        <v>1</v>
      </c>
      <c r="L1" s="119"/>
    </row>
    <row r="2" spans="1:12" s="117" customFormat="1" ht="18.75">
      <c r="A2" s="120"/>
      <c r="B2" s="121"/>
      <c r="L2" s="119"/>
    </row>
    <row r="3" spans="1:12" s="117" customFormat="1" ht="18.75">
      <c r="A3" s="116" t="s">
        <v>107</v>
      </c>
      <c r="L3" s="119"/>
    </row>
    <row r="4" spans="1:12" s="117" customFormat="1" ht="19.5" thickBot="1">
      <c r="A4" s="122" t="s">
        <v>101</v>
      </c>
      <c r="B4" s="123"/>
      <c r="C4" s="123"/>
      <c r="D4" s="123"/>
      <c r="E4" s="123"/>
      <c r="F4" s="123"/>
      <c r="G4" s="123"/>
      <c r="H4" s="123"/>
      <c r="I4" s="123"/>
      <c r="L4" s="119"/>
    </row>
    <row r="5" spans="1:12" ht="15.75">
      <c r="A5" s="124"/>
      <c r="B5" s="124"/>
      <c r="C5" s="125"/>
      <c r="D5" s="125" t="s">
        <v>102</v>
      </c>
      <c r="E5" s="125"/>
      <c r="F5" s="124"/>
      <c r="G5" s="199" t="s">
        <v>103</v>
      </c>
      <c r="H5" s="199"/>
      <c r="I5" s="199"/>
      <c r="L5" s="127"/>
    </row>
    <row r="6" spans="1:12" ht="15.75">
      <c r="A6" s="128" t="s">
        <v>53</v>
      </c>
      <c r="B6" s="129" t="s">
        <v>6</v>
      </c>
      <c r="C6" s="130"/>
      <c r="D6" s="131" t="s">
        <v>11</v>
      </c>
      <c r="E6" s="131" t="s">
        <v>12</v>
      </c>
      <c r="F6" s="124"/>
      <c r="G6" s="130"/>
      <c r="H6" s="131" t="s">
        <v>11</v>
      </c>
      <c r="I6" s="131" t="s">
        <v>12</v>
      </c>
      <c r="L6" s="127"/>
    </row>
    <row r="7" spans="1:12" ht="16.5" thickBot="1">
      <c r="A7" s="132"/>
      <c r="B7" s="132"/>
      <c r="C7" s="133" t="s">
        <v>13</v>
      </c>
      <c r="D7" s="134" t="s">
        <v>14</v>
      </c>
      <c r="E7" s="135" t="s">
        <v>15</v>
      </c>
      <c r="F7" s="136"/>
      <c r="G7" s="133" t="s">
        <v>13</v>
      </c>
      <c r="H7" s="134" t="s">
        <v>14</v>
      </c>
      <c r="I7" s="135" t="s">
        <v>15</v>
      </c>
      <c r="L7" s="127"/>
    </row>
    <row r="8" spans="1:12" ht="15.75">
      <c r="A8" s="137"/>
      <c r="B8" s="137"/>
      <c r="C8" s="138"/>
      <c r="D8" s="139"/>
      <c r="E8" s="140"/>
      <c r="F8" s="141"/>
      <c r="G8" s="138"/>
      <c r="H8" s="139"/>
      <c r="I8" s="140"/>
      <c r="L8" s="127"/>
    </row>
    <row r="9" spans="1:9" s="144" customFormat="1" ht="15.75">
      <c r="A9" s="142" t="s">
        <v>25</v>
      </c>
      <c r="B9" s="142" t="s">
        <v>18</v>
      </c>
      <c r="C9" s="143">
        <v>6.4</v>
      </c>
      <c r="D9" s="143">
        <v>74.8</v>
      </c>
      <c r="E9" s="143">
        <v>346.6</v>
      </c>
      <c r="F9" s="143"/>
      <c r="G9" s="143">
        <v>3</v>
      </c>
      <c r="H9" s="143">
        <v>36</v>
      </c>
      <c r="I9" s="143">
        <v>167.8</v>
      </c>
    </row>
    <row r="10" spans="1:9" ht="15.75">
      <c r="A10" s="124"/>
      <c r="B10" s="145">
        <v>2001</v>
      </c>
      <c r="C10" s="146">
        <v>4</v>
      </c>
      <c r="D10" s="146">
        <v>41</v>
      </c>
      <c r="E10" s="146">
        <v>296</v>
      </c>
      <c r="F10" s="146"/>
      <c r="G10" s="146">
        <v>4</v>
      </c>
      <c r="H10" s="146">
        <v>26</v>
      </c>
      <c r="I10" s="146">
        <v>115</v>
      </c>
    </row>
    <row r="11" spans="1:9" ht="15.75">
      <c r="A11" s="124"/>
      <c r="B11" s="145">
        <v>2002</v>
      </c>
      <c r="C11" s="146">
        <v>7</v>
      </c>
      <c r="D11" s="146">
        <v>56</v>
      </c>
      <c r="E11" s="146">
        <v>279</v>
      </c>
      <c r="F11" s="146"/>
      <c r="G11" s="146">
        <v>4</v>
      </c>
      <c r="H11" s="146">
        <v>24</v>
      </c>
      <c r="I11" s="146">
        <v>113</v>
      </c>
    </row>
    <row r="12" spans="1:9" ht="15.75">
      <c r="A12" s="124"/>
      <c r="B12" s="145">
        <v>2003</v>
      </c>
      <c r="C12" s="146">
        <v>7</v>
      </c>
      <c r="D12" s="146">
        <v>50</v>
      </c>
      <c r="E12" s="146">
        <v>259</v>
      </c>
      <c r="F12" s="146"/>
      <c r="G12" s="146">
        <v>4</v>
      </c>
      <c r="H12" s="146">
        <v>14</v>
      </c>
      <c r="I12" s="146">
        <v>89</v>
      </c>
    </row>
    <row r="13" spans="1:9" ht="15.75">
      <c r="A13" s="124"/>
      <c r="B13" s="145">
        <v>2004</v>
      </c>
      <c r="C13" s="146">
        <v>7</v>
      </c>
      <c r="D13" s="146">
        <v>40</v>
      </c>
      <c r="E13" s="146">
        <v>304</v>
      </c>
      <c r="F13" s="146"/>
      <c r="G13" s="146">
        <v>0</v>
      </c>
      <c r="H13" s="146">
        <v>12</v>
      </c>
      <c r="I13" s="146">
        <v>100</v>
      </c>
    </row>
    <row r="14" spans="1:9" ht="15.75">
      <c r="A14" s="124"/>
      <c r="B14" s="145">
        <v>2005</v>
      </c>
      <c r="C14" s="146">
        <v>6</v>
      </c>
      <c r="D14" s="146">
        <v>44</v>
      </c>
      <c r="E14" s="146">
        <v>277</v>
      </c>
      <c r="F14" s="146"/>
      <c r="G14" s="146">
        <v>2</v>
      </c>
      <c r="H14" s="146">
        <v>17</v>
      </c>
      <c r="I14" s="146">
        <v>100</v>
      </c>
    </row>
    <row r="15" spans="2:9" s="144" customFormat="1" ht="15.75">
      <c r="B15" s="147" t="s">
        <v>19</v>
      </c>
      <c r="C15" s="143">
        <v>6.2</v>
      </c>
      <c r="D15" s="143">
        <v>46.2</v>
      </c>
      <c r="E15" s="143">
        <v>283</v>
      </c>
      <c r="F15" s="143"/>
      <c r="G15" s="143">
        <v>2.8</v>
      </c>
      <c r="H15" s="143">
        <v>18.6</v>
      </c>
      <c r="I15" s="143">
        <v>103.4</v>
      </c>
    </row>
    <row r="16" spans="1:9" ht="4.5" customHeight="1">
      <c r="A16" s="124"/>
      <c r="C16" s="146"/>
      <c r="D16" s="146"/>
      <c r="E16" s="146"/>
      <c r="F16" s="146"/>
      <c r="G16" s="146"/>
      <c r="H16" s="146"/>
      <c r="I16" s="146"/>
    </row>
    <row r="17" spans="1:9" s="144" customFormat="1" ht="15.75">
      <c r="A17" s="142" t="s">
        <v>26</v>
      </c>
      <c r="B17" s="142" t="s">
        <v>18</v>
      </c>
      <c r="C17" s="143">
        <v>4.6</v>
      </c>
      <c r="D17" s="143">
        <v>51</v>
      </c>
      <c r="E17" s="143">
        <v>195.4</v>
      </c>
      <c r="F17" s="143"/>
      <c r="G17" s="143">
        <v>1.2</v>
      </c>
      <c r="H17" s="143">
        <v>9.8</v>
      </c>
      <c r="I17" s="143">
        <v>44.8</v>
      </c>
    </row>
    <row r="18" spans="1:9" ht="15.75">
      <c r="A18" s="124"/>
      <c r="B18" s="145">
        <v>2001</v>
      </c>
      <c r="C18" s="146">
        <v>6</v>
      </c>
      <c r="D18" s="146">
        <v>51</v>
      </c>
      <c r="E18" s="146">
        <v>252</v>
      </c>
      <c r="F18" s="146"/>
      <c r="G18" s="146">
        <v>0</v>
      </c>
      <c r="H18" s="146">
        <v>11</v>
      </c>
      <c r="I18" s="146">
        <v>61</v>
      </c>
    </row>
    <row r="19" spans="1:9" ht="15.75">
      <c r="A19" s="124"/>
      <c r="B19" s="145">
        <v>2002</v>
      </c>
      <c r="C19" s="146">
        <v>9</v>
      </c>
      <c r="D19" s="146">
        <v>48</v>
      </c>
      <c r="E19" s="146">
        <v>289</v>
      </c>
      <c r="F19" s="146"/>
      <c r="G19" s="146">
        <v>1</v>
      </c>
      <c r="H19" s="146">
        <v>13</v>
      </c>
      <c r="I19" s="146">
        <v>81</v>
      </c>
    </row>
    <row r="20" spans="1:9" ht="15.75">
      <c r="A20" s="124"/>
      <c r="B20" s="145">
        <v>2003</v>
      </c>
      <c r="C20" s="146">
        <v>3</v>
      </c>
      <c r="D20" s="146">
        <v>54</v>
      </c>
      <c r="E20" s="146">
        <v>252</v>
      </c>
      <c r="F20" s="146"/>
      <c r="G20" s="146">
        <v>0</v>
      </c>
      <c r="H20" s="146">
        <v>10</v>
      </c>
      <c r="I20" s="146">
        <v>65</v>
      </c>
    </row>
    <row r="21" spans="1:9" ht="15.75">
      <c r="A21" s="124"/>
      <c r="B21" s="145">
        <v>2004</v>
      </c>
      <c r="C21" s="146">
        <v>3</v>
      </c>
      <c r="D21" s="146">
        <v>35</v>
      </c>
      <c r="E21" s="146">
        <v>201</v>
      </c>
      <c r="F21" s="146"/>
      <c r="G21" s="146">
        <v>2</v>
      </c>
      <c r="H21" s="146">
        <v>8</v>
      </c>
      <c r="I21" s="146">
        <v>49</v>
      </c>
    </row>
    <row r="22" spans="1:9" ht="15.75">
      <c r="A22" s="124"/>
      <c r="B22" s="145">
        <v>2005</v>
      </c>
      <c r="C22" s="146">
        <v>6</v>
      </c>
      <c r="D22" s="146">
        <v>30</v>
      </c>
      <c r="E22" s="146">
        <v>187</v>
      </c>
      <c r="F22" s="146"/>
      <c r="G22" s="146">
        <v>1</v>
      </c>
      <c r="H22" s="146">
        <v>7</v>
      </c>
      <c r="I22" s="146">
        <v>28</v>
      </c>
    </row>
    <row r="23" spans="2:9" s="144" customFormat="1" ht="15.75">
      <c r="B23" s="147" t="s">
        <v>19</v>
      </c>
      <c r="C23" s="143">
        <v>5.4</v>
      </c>
      <c r="D23" s="143">
        <v>43.6</v>
      </c>
      <c r="E23" s="143">
        <v>236.2</v>
      </c>
      <c r="F23" s="143"/>
      <c r="G23" s="143">
        <v>0.8</v>
      </c>
      <c r="H23" s="143">
        <v>9.8</v>
      </c>
      <c r="I23" s="143">
        <v>56.8</v>
      </c>
    </row>
    <row r="24" spans="1:9" ht="4.5" customHeight="1">
      <c r="A24" s="124"/>
      <c r="C24" s="146"/>
      <c r="D24" s="146"/>
      <c r="E24" s="146"/>
      <c r="F24" s="146"/>
      <c r="G24" s="146"/>
      <c r="H24" s="146"/>
      <c r="I24" s="146"/>
    </row>
    <row r="25" spans="1:9" s="144" customFormat="1" ht="18.75">
      <c r="A25" s="142" t="s">
        <v>108</v>
      </c>
      <c r="B25" s="142" t="s">
        <v>18</v>
      </c>
      <c r="C25" s="143">
        <v>1</v>
      </c>
      <c r="D25" s="143">
        <v>16.6</v>
      </c>
      <c r="E25" s="143">
        <v>85.6</v>
      </c>
      <c r="F25" s="143"/>
      <c r="G25" s="143">
        <v>0</v>
      </c>
      <c r="H25" s="143">
        <v>11</v>
      </c>
      <c r="I25" s="143">
        <v>49</v>
      </c>
    </row>
    <row r="26" spans="1:9" ht="15.75">
      <c r="A26" s="124"/>
      <c r="B26" s="145">
        <v>2001</v>
      </c>
      <c r="C26" s="146">
        <v>0</v>
      </c>
      <c r="D26" s="146">
        <v>21</v>
      </c>
      <c r="E26" s="146">
        <v>106</v>
      </c>
      <c r="F26" s="146"/>
      <c r="G26" s="146">
        <v>0</v>
      </c>
      <c r="H26" s="146">
        <v>7</v>
      </c>
      <c r="I26" s="146">
        <v>64</v>
      </c>
    </row>
    <row r="27" spans="1:9" ht="15.75">
      <c r="A27" s="124"/>
      <c r="B27" s="145">
        <v>2002</v>
      </c>
      <c r="C27" s="146">
        <v>0</v>
      </c>
      <c r="D27" s="146">
        <v>15</v>
      </c>
      <c r="E27" s="146">
        <v>96</v>
      </c>
      <c r="F27" s="146"/>
      <c r="G27" s="146">
        <v>1</v>
      </c>
      <c r="H27" s="146">
        <v>5</v>
      </c>
      <c r="I27" s="146">
        <v>49</v>
      </c>
    </row>
    <row r="28" spans="1:9" ht="15.75">
      <c r="A28" s="124"/>
      <c r="B28" s="145">
        <v>2003</v>
      </c>
      <c r="C28" s="146">
        <v>3</v>
      </c>
      <c r="D28" s="146">
        <v>17</v>
      </c>
      <c r="E28" s="146">
        <v>104</v>
      </c>
      <c r="F28" s="146"/>
      <c r="G28" s="146">
        <v>0</v>
      </c>
      <c r="H28" s="146">
        <v>6</v>
      </c>
      <c r="I28" s="146">
        <v>36</v>
      </c>
    </row>
    <row r="29" spans="1:9" ht="15.75">
      <c r="A29" s="124"/>
      <c r="B29" s="145">
        <v>2004</v>
      </c>
      <c r="C29" s="146">
        <v>1</v>
      </c>
      <c r="D29" s="146">
        <v>23</v>
      </c>
      <c r="E29" s="146">
        <v>95</v>
      </c>
      <c r="F29" s="146"/>
      <c r="G29" s="146">
        <v>0</v>
      </c>
      <c r="H29" s="146">
        <v>6</v>
      </c>
      <c r="I29" s="146">
        <v>58</v>
      </c>
    </row>
    <row r="30" spans="1:9" ht="15.75">
      <c r="A30" s="124"/>
      <c r="B30" s="145">
        <v>2005</v>
      </c>
      <c r="C30" s="146">
        <v>1</v>
      </c>
      <c r="D30" s="146">
        <v>22</v>
      </c>
      <c r="E30" s="146">
        <v>148</v>
      </c>
      <c r="F30" s="146"/>
      <c r="G30" s="146">
        <v>0</v>
      </c>
      <c r="H30" s="146">
        <v>10</v>
      </c>
      <c r="I30" s="146">
        <v>66</v>
      </c>
    </row>
    <row r="31" spans="2:9" s="144" customFormat="1" ht="15.75">
      <c r="B31" s="147" t="s">
        <v>19</v>
      </c>
      <c r="C31" s="143">
        <v>1</v>
      </c>
      <c r="D31" s="143">
        <v>19.6</v>
      </c>
      <c r="E31" s="143">
        <v>109.8</v>
      </c>
      <c r="F31" s="143"/>
      <c r="G31" s="143">
        <v>0.2</v>
      </c>
      <c r="H31" s="143">
        <v>6.8</v>
      </c>
      <c r="I31" s="143">
        <v>54.6</v>
      </c>
    </row>
    <row r="32" spans="1:9" ht="4.5" customHeight="1">
      <c r="A32" s="124"/>
      <c r="C32" s="146"/>
      <c r="D32" s="146"/>
      <c r="E32" s="146"/>
      <c r="F32" s="146"/>
      <c r="G32" s="146"/>
      <c r="H32" s="146"/>
      <c r="I32" s="146"/>
    </row>
    <row r="33" spans="1:9" s="144" customFormat="1" ht="15.75">
      <c r="A33" s="142" t="s">
        <v>109</v>
      </c>
      <c r="B33" s="142" t="s">
        <v>18</v>
      </c>
      <c r="C33" s="143">
        <v>174</v>
      </c>
      <c r="D33" s="143">
        <v>1994</v>
      </c>
      <c r="E33" s="143">
        <v>9601</v>
      </c>
      <c r="F33" s="143"/>
      <c r="G33" s="143">
        <v>89.4</v>
      </c>
      <c r="H33" s="143">
        <v>1219</v>
      </c>
      <c r="I33" s="143">
        <v>7047</v>
      </c>
    </row>
    <row r="34" spans="1:9" ht="15.75">
      <c r="A34" s="142" t="s">
        <v>110</v>
      </c>
      <c r="B34" s="145">
        <v>2001</v>
      </c>
      <c r="C34" s="146">
        <v>190</v>
      </c>
      <c r="D34" s="146">
        <v>1749</v>
      </c>
      <c r="E34" s="146">
        <v>9575</v>
      </c>
      <c r="F34" s="146"/>
      <c r="G34" s="146">
        <v>72</v>
      </c>
      <c r="H34" s="146">
        <v>920</v>
      </c>
      <c r="I34" s="146">
        <v>6016</v>
      </c>
    </row>
    <row r="35" spans="2:9" ht="15.75">
      <c r="B35" s="145">
        <v>2002</v>
      </c>
      <c r="C35" s="146">
        <v>164</v>
      </c>
      <c r="D35" s="146">
        <v>1669</v>
      </c>
      <c r="E35" s="146">
        <v>9445</v>
      </c>
      <c r="F35" s="146"/>
      <c r="G35" s="146">
        <v>59</v>
      </c>
      <c r="H35" s="146">
        <v>813</v>
      </c>
      <c r="I35" s="146">
        <v>5685</v>
      </c>
    </row>
    <row r="36" spans="2:9" ht="15.75">
      <c r="B36" s="145">
        <v>2003</v>
      </c>
      <c r="C36" s="146">
        <v>175</v>
      </c>
      <c r="D36" s="146">
        <v>1587</v>
      </c>
      <c r="E36" s="146">
        <v>9434</v>
      </c>
      <c r="F36" s="146"/>
      <c r="G36" s="146">
        <v>79</v>
      </c>
      <c r="H36" s="146">
        <v>785</v>
      </c>
      <c r="I36" s="146">
        <v>5516</v>
      </c>
    </row>
    <row r="37" spans="2:9" ht="15.75">
      <c r="B37" s="145">
        <v>2004</v>
      </c>
      <c r="C37" s="146">
        <v>166</v>
      </c>
      <c r="D37" s="146">
        <v>1467</v>
      </c>
      <c r="E37" s="146">
        <v>9216</v>
      </c>
      <c r="F37" s="146"/>
      <c r="G37" s="146">
        <v>58</v>
      </c>
      <c r="H37" s="146">
        <v>717</v>
      </c>
      <c r="I37" s="146">
        <v>5390</v>
      </c>
    </row>
    <row r="38" spans="1:9" ht="15.75">
      <c r="A38" s="124"/>
      <c r="B38" s="145">
        <v>2005</v>
      </c>
      <c r="C38" s="146">
        <v>153</v>
      </c>
      <c r="D38" s="146">
        <v>1389</v>
      </c>
      <c r="E38" s="146">
        <v>8928</v>
      </c>
      <c r="F38" s="146"/>
      <c r="G38" s="146">
        <v>51</v>
      </c>
      <c r="H38" s="146">
        <v>680</v>
      </c>
      <c r="I38" s="146">
        <v>5078</v>
      </c>
    </row>
    <row r="39" spans="2:9" s="144" customFormat="1" ht="15.75">
      <c r="B39" s="147" t="s">
        <v>19</v>
      </c>
      <c r="C39" s="143">
        <v>169.6</v>
      </c>
      <c r="D39" s="143">
        <v>1572.2</v>
      </c>
      <c r="E39" s="143">
        <v>9319.6</v>
      </c>
      <c r="F39" s="143"/>
      <c r="G39" s="143">
        <v>63.8</v>
      </c>
      <c r="H39" s="143">
        <v>783</v>
      </c>
      <c r="I39" s="143">
        <v>5537</v>
      </c>
    </row>
    <row r="40" spans="3:9" ht="4.5" customHeight="1">
      <c r="C40" s="150"/>
      <c r="D40" s="150"/>
      <c r="E40" s="150"/>
      <c r="F40" s="150"/>
      <c r="G40" s="150"/>
      <c r="H40" s="150"/>
      <c r="I40" s="150"/>
    </row>
    <row r="41" spans="1:9" ht="18.75">
      <c r="A41" s="116" t="s">
        <v>111</v>
      </c>
      <c r="D41" s="151"/>
      <c r="E41" s="151"/>
      <c r="F41" s="151"/>
      <c r="G41" s="151"/>
      <c r="H41" s="151"/>
      <c r="I41" s="151"/>
    </row>
    <row r="42" spans="1:9" ht="4.5" customHeight="1">
      <c r="A42" s="142"/>
      <c r="C42" s="151"/>
      <c r="D42" s="151"/>
      <c r="E42" s="151"/>
      <c r="F42" s="151"/>
      <c r="G42" s="151"/>
      <c r="H42" s="151"/>
      <c r="I42" s="151"/>
    </row>
    <row r="43" spans="2:9" ht="15.75">
      <c r="B43" s="142" t="s">
        <v>36</v>
      </c>
      <c r="C43" s="151"/>
      <c r="D43" s="151"/>
      <c r="E43" s="151"/>
      <c r="F43" s="151"/>
      <c r="G43" s="151"/>
      <c r="H43" s="151"/>
      <c r="I43" s="151"/>
    </row>
    <row r="44" spans="2:9" ht="15.75">
      <c r="B44" s="127" t="s">
        <v>112</v>
      </c>
      <c r="C44" s="152">
        <f>IF(ISERR(Table26!C16-Table26!C11)/Table26!C11*100,"..",IF((Table26!C16-Table26!C11)/Table26!C11*100=0,"-",(Table26!C16-Table26!C11)/Table26!C11*100))</f>
        <v>20.437956204379567</v>
      </c>
      <c r="D44" s="152">
        <f>IF(ISERR(Table26!D16-Table26!D11)/Table26!D11*100,"..",IF((Table26!D16-Table26!D11)/Table26!D11*100=0,"-",(Table26!D16-Table26!D11)/Table26!D11*100))</f>
        <v>15.529117094552294</v>
      </c>
      <c r="E44" s="152">
        <f>IF(ISERR(Table26!E16-Table26!E11)/Table26!E11*100,"..",IF((Table26!E16-Table26!E11)/Table26!E11*100=0,"-",(Table26!E16-Table26!E11)/Table26!E11*100))</f>
        <v>20.403749098774327</v>
      </c>
      <c r="F44" s="152"/>
      <c r="G44" s="152">
        <f>IF(ISERR(Table26!G16-Table26!G11)/Table26!G11*100,"..",IF((Table26!G16-Table26!G11)/Table26!G11*100=0,"-",(Table26!G16-Table26!G11)/Table26!G11*100))</f>
        <v>-73.68421052631578</v>
      </c>
      <c r="H44" s="152">
        <f>IF(ISERR(Table26!H16-Table26!H11)/Table26!H11*100,"..",IF((Table26!H16-Table26!H11)/Table26!H11*100=0,"-",(Table26!H16-Table26!H11)/Table26!H11*100))</f>
        <v>-5.555555555555555</v>
      </c>
      <c r="I44" s="152">
        <f>IF(ISERR(Table26!I16-Table26!I11)/Table26!I11*100,"..",IF((Table26!I16-Table26!I11)/Table26!I11*100=0,"-",(Table26!I16-Table26!I11)/Table26!I11*100))</f>
        <v>-22.17898832684825</v>
      </c>
    </row>
    <row r="45" spans="2:9" ht="15.75">
      <c r="B45" s="127" t="s">
        <v>21</v>
      </c>
      <c r="C45" s="152">
        <f>IF(ISERR(Table26!C24-Table26!C19)/Table26!C19*100,"..",IF((Table26!C24-Table26!C19)/Table26!C19*100=0,"-",(Table26!C24-Table26!C19)/Table26!C19*100))</f>
        <v>-19.184290030211486</v>
      </c>
      <c r="D45" s="152">
        <f>IF(ISERR(Table26!D24-Table26!D19)/Table26!D19*100,"..",IF((Table26!D24-Table26!D19)/Table26!D19*100=0,"-",(Table26!D24-Table26!D19)/Table26!D19*100))</f>
        <v>-39.24860111910472</v>
      </c>
      <c r="E45" s="152">
        <f>IF(ISERR(Table26!E24-Table26!E19)/Table26!E19*100,"..",IF((Table26!E24-Table26!E19)/Table26!E19*100=0,"-",(Table26!E24-Table26!E19)/Table26!E19*100))</f>
        <v>-10.0634014498977</v>
      </c>
      <c r="F45" s="152"/>
      <c r="G45" s="152">
        <f>IF(ISERR(Table26!G24-Table26!G19)/Table26!G19*100,"..",IF((Table26!G24-Table26!G19)/Table26!G19*100=0,"-",(Table26!G24-Table26!G19)/Table26!G19*100))</f>
        <v>-39.94778067885117</v>
      </c>
      <c r="H45" s="152">
        <f>IF(ISERR(Table26!H24-Table26!H19)/Table26!H19*100,"..",IF((Table26!H24-Table26!H19)/Table26!H19*100=0,"-",(Table26!H24-Table26!H19)/Table26!H19*100))</f>
        <v>-45.989197839567915</v>
      </c>
      <c r="I45" s="152">
        <f>IF(ISERR(Table26!I24-Table26!I19)/Table26!I19*100,"..",IF((Table26!I24-Table26!I19)/Table26!I19*100=0,"-",(Table26!I24-Table26!I19)/Table26!I19*100))</f>
        <v>-29.555727042222475</v>
      </c>
    </row>
    <row r="46" spans="2:9" ht="15.75">
      <c r="B46" s="127" t="s">
        <v>23</v>
      </c>
      <c r="C46" s="152">
        <f>IF(ISERR(Table26!C32-Table26!C27)/Table26!C27*100,"..",IF((Table26!C32-Table26!C27)/Table26!C27*100=0,"-",(Table26!C32-Table26!C27)/Table26!C27*100))</f>
        <v>-100</v>
      </c>
      <c r="D46" s="152">
        <f>IF(ISERR(Table26!D32-Table26!D27)/Table26!D27*100,"..",IF((Table26!D32-Table26!D27)/Table26!D27*100=0,"-",(Table26!D32-Table26!D27)/Table26!D27*100))</f>
        <v>-60.526315789473685</v>
      </c>
      <c r="E46" s="152">
        <f>IF(ISERR(Table26!E32-Table26!E27)/Table26!E27*100,"..",IF((Table26!E32-Table26!E27)/Table26!E27*100=0,"-",(Table26!E32-Table26!E27)/Table26!E27*100))</f>
        <v>1.9677996422182493</v>
      </c>
      <c r="F46" s="152"/>
      <c r="G46" s="152">
        <f>IF(ISERR(Table26!G32-Table26!G27)/Table26!G27*100,"..",IF((Table26!G32-Table26!G27)/Table26!G27*100=0,"-",(Table26!G32-Table26!G27)/Table26!G27*100))</f>
        <v>-100</v>
      </c>
      <c r="H46" s="152">
        <f>IF(ISERR(Table26!H32-Table26!H27)/Table26!H27*100,"..",IF((Table26!H32-Table26!H27)/Table26!H27*100=0,"-",(Table26!H32-Table26!H27)/Table26!H27*100))</f>
        <v>-73.95833333333334</v>
      </c>
      <c r="I46" s="152">
        <f>IF(ISERR(Table26!I32-Table26!I27)/Table26!I27*100,"..",IF((Table26!I32-Table26!I27)/Table26!I27*100=0,"-",(Table26!I32-Table26!I27)/Table26!I27*100))</f>
        <v>-27.88461538461538</v>
      </c>
    </row>
    <row r="47" spans="2:9" ht="18.75">
      <c r="B47" s="127" t="s">
        <v>47</v>
      </c>
      <c r="C47" s="152">
        <f>IF(ISERR(Table26!C40-Table26!C35)/Table26!C35*100,"..",IF((Table26!C40-Table26!C35)/Table26!C35*100=0,"-",(Table26!C40-Table26!C35)/Table26!C35*100))</f>
        <v>-100</v>
      </c>
      <c r="D47" s="152">
        <f>IF(ISERR(Table26!D40-Table26!D35)/Table26!D35*100,"..",IF((Table26!D40-Table26!D35)/Table26!D35*100=0,"-",(Table26!D40-Table26!D35)/Table26!D35*100))</f>
        <v>-47.368421052631575</v>
      </c>
      <c r="E47" s="152">
        <f>IF(ISERR(Table26!E40-Table26!E35)/Table26!E35*100,"..",IF((Table26!E40-Table26!E35)/Table26!E35*100=0,"-",(Table26!E40-Table26!E35)/Table26!E35*100))</f>
        <v>-51.28205128205128</v>
      </c>
      <c r="F47" s="152"/>
      <c r="G47" s="152" t="str">
        <f>IF(ISERR(Table26!G40-Table26!G35)/Table26!G35*100,"..",IF((Table26!G40-Table26!G35)/Table26!G35*100=0,"-",(Table26!G40-Table26!G35)/Table26!G35*100))</f>
        <v>-</v>
      </c>
      <c r="H47" s="152">
        <f>IF(ISERR(Table26!H40-Table26!H35)/Table26!H35*100,"..",IF((Table26!H40-Table26!H35)/Table26!H35*100=0,"-",(Table26!H40-Table26!H35)/Table26!H35*100))</f>
        <v>-63.1578947368421</v>
      </c>
      <c r="I47" s="152">
        <f>IF(ISERR(Table26!I40-Table26!I35)/Table26!I35*100,"..",IF((Table26!I40-Table26!I35)/Table26!I35*100=0,"-",(Table26!I40-Table26!I35)/Table26!I35*100))</f>
        <v>-57.1917808219178</v>
      </c>
    </row>
    <row r="48" spans="2:9" ht="15.75">
      <c r="B48" s="127" t="s">
        <v>105</v>
      </c>
      <c r="C48" s="152">
        <f>IF(ISERR(Table26!C48-Table26!C43)/Table26!C43*100,"..",IF((Table26!C48-Table26!C43)/Table26!C43*100=0,"-",(Table26!C48-Table26!C43)/Table26!C43*100))</f>
        <v>-100</v>
      </c>
      <c r="D48" s="152">
        <f>IF(ISERR(Table26!D48-Table26!D43)/Table26!D43*100,"..",IF((Table26!D48-Table26!D43)/Table26!D43*100=0,"-",(Table26!D48-Table26!D43)/Table26!D43*100))</f>
        <v>-75.60975609756098</v>
      </c>
      <c r="E48" s="152">
        <f>IF(ISERR(Table26!E48-Table26!E43)/Table26!E43*100,"..",IF((Table26!E48-Table26!E43)/Table26!E43*100=0,"-",(Table26!E48-Table26!E43)/Table26!E43*100))</f>
        <v>-17.355371900826437</v>
      </c>
      <c r="F48" s="152"/>
      <c r="G48" s="152">
        <f>IF(ISERR(Table26!G48-Table26!G43)/Table26!G43*100,"..",IF((Table26!G48-Table26!G43)/Table26!G43*100=0,"-",(Table26!G48-Table26!G43)/Table26!G43*100))</f>
        <v>-100</v>
      </c>
      <c r="H48" s="152">
        <f>IF(ISERR(Table26!H48-Table26!H43)/Table26!H43*100,"..",IF((Table26!H48-Table26!H43)/Table26!H43*100=0,"-",(Table26!H48-Table26!H43)/Table26!H43*100))</f>
        <v>-31.97278911564626</v>
      </c>
      <c r="I48" s="152">
        <f>IF(ISERR(Table26!I48-Table26!I43)/Table26!I43*100,"..",IF((Table26!I48-Table26!I43)/Table26!I43*100=0,"-",(Table26!I48-Table26!I43)/Table26!I43*100))</f>
        <v>-16.132478632478634</v>
      </c>
    </row>
    <row r="49" spans="2:9" ht="15.75">
      <c r="B49" s="127" t="s">
        <v>25</v>
      </c>
      <c r="C49" s="152">
        <f>IF(ISERR(C14-C9)/C9*100,"..",IF((C14-C9)/C9*100=0,"-",(C14-C9)/C9*100))</f>
        <v>-6.250000000000005</v>
      </c>
      <c r="D49" s="152">
        <f>IF(ISERR(D14-D9)/D9*100,"..",IF((D14-D9)/D9*100=0,"-",(D14-D9)/D9*100))</f>
        <v>-41.17647058823529</v>
      </c>
      <c r="E49" s="152">
        <f>IF(ISERR(E14-E9)/E9*100,"..",IF((E14-E9)/E9*100=0,"-",(E14-E9)/E9*100))</f>
        <v>-20.080784766301214</v>
      </c>
      <c r="F49" s="152"/>
      <c r="G49" s="152">
        <f>IF(ISERR(G14-G9)/G9*100,"..",IF((G14-G9)/G9*100=0,"-",(G14-G9)/G9*100))</f>
        <v>-33.33333333333333</v>
      </c>
      <c r="H49" s="152">
        <f>IF(ISERR(H14-H9)/H9*100,"..",IF((H14-H9)/H9*100=0,"-",(H14-H9)/H9*100))</f>
        <v>-52.77777777777778</v>
      </c>
      <c r="I49" s="152">
        <f>IF(ISERR(I14-I9)/I9*100,"..",IF((I14-I9)/I9*100=0,"-",(I14-I9)/I9*100))</f>
        <v>-40.405244338498214</v>
      </c>
    </row>
    <row r="50" spans="2:9" ht="15.75">
      <c r="B50" s="127" t="s">
        <v>26</v>
      </c>
      <c r="C50" s="152">
        <f>IF(ISERR(C22-C17)/C17*100,"..",IF((C22-C17)/C17*100=0,"-",(C22-C17)/C17*100))</f>
        <v>30.43478260869566</v>
      </c>
      <c r="D50" s="152">
        <f>IF(ISERR(D22-D17)/D17*100,"..",IF((D22-D17)/D17*100=0,"-",(D22-D17)/D17*100))</f>
        <v>-41.17647058823529</v>
      </c>
      <c r="E50" s="152">
        <f>IF(ISERR(E22-E17)/E17*100,"..",IF((E22-E17)/E17*100=0,"-",(E22-E17)/E17*100))</f>
        <v>-4.298874104401231</v>
      </c>
      <c r="F50" s="152"/>
      <c r="G50" s="152">
        <f>IF(ISERR(G22-G17)/G17*100,"..",IF((G22-G17)/G17*100=0,"-",(G22-G17)/G17*100))</f>
        <v>-16.666666666666664</v>
      </c>
      <c r="H50" s="152">
        <f>IF(ISERR(H22-H17)/H17*100,"..",IF((H22-H17)/H17*100=0,"-",(H22-H17)/H17*100))</f>
        <v>-28.571428571428577</v>
      </c>
      <c r="I50" s="152">
        <f>IF(ISERR(I22-I17)/I17*100,"..",IF((I22-I17)/I17*100=0,"-",(I22-I17)/I17*100))</f>
        <v>-37.49999999999999</v>
      </c>
    </row>
    <row r="51" spans="2:9" ht="18.75">
      <c r="B51" s="127" t="s">
        <v>48</v>
      </c>
      <c r="C51" s="152" t="str">
        <f>IF(ISERR(C30-C25)/C25*100,"..",IF((C30-C25)/C25*100=0,"-",(C30-C25)/C25*100))</f>
        <v>-</v>
      </c>
      <c r="D51" s="152">
        <f>IF(ISERR(D30-D25)/D25*100,"..",IF((D30-D25)/D25*100=0,"-",(D30-D25)/D25*100))</f>
        <v>32.530120481927696</v>
      </c>
      <c r="E51" s="152">
        <f>IF(ISERR(E30-E25)/E25*100,"..",IF((E30-E25)/E25*100=0,"-",(E30-E25)/E25*100))</f>
        <v>72.89719626168225</v>
      </c>
      <c r="F51" s="152"/>
      <c r="G51" s="153" t="s">
        <v>113</v>
      </c>
      <c r="H51" s="152">
        <f>IF(ISERR(H30-H25)/H25*100,"..",IF((H30-H25)/H25*100=0,"-",(H30-H25)/H25*100))</f>
        <v>-9.090909090909092</v>
      </c>
      <c r="I51" s="152">
        <f>IF(ISERR(I30-I25)/I25*100,"..",IF((I30-I25)/I25*100=0,"-",(I30-I25)/I25*100))</f>
        <v>34.69387755102041</v>
      </c>
    </row>
    <row r="52" spans="1:9" s="144" customFormat="1" ht="16.5" thickBot="1">
      <c r="A52" s="154"/>
      <c r="B52" s="155" t="s">
        <v>114</v>
      </c>
      <c r="C52" s="156">
        <f>IF(ISERR(C38-C33)/C33*100,"..",IF((C38-C33)/C33*100=0,"-",(C38-C33)/C33*100))</f>
        <v>-12.068965517241379</v>
      </c>
      <c r="D52" s="156">
        <f>IF(ISERR(D38-D33)/D33*100,"..",IF((D38-D33)/D33*100=0,"-",(D38-D33)/D33*100))</f>
        <v>-30.341023069207623</v>
      </c>
      <c r="E52" s="156">
        <f>IF(ISERR(E38-E33)/E33*100,"..",IF((E38-E33)/E33*100=0,"-",(E38-E33)/E33*100))</f>
        <v>-7.009686490990521</v>
      </c>
      <c r="F52" s="156"/>
      <c r="G52" s="156">
        <f>IF(ISERR(G38-G33)/G33*100,"..",IF((G38-G33)/G33*100=0,"-",(G38-G33)/G33*100))</f>
        <v>-42.95302013422819</v>
      </c>
      <c r="H52" s="156">
        <f>IF(ISERR(H38-H33)/H33*100,"..",IF((H38-H33)/H33*100=0,"-",(H38-H33)/H33*100))</f>
        <v>-44.21657095980312</v>
      </c>
      <c r="I52" s="156">
        <f>IF(ISERR(I38-I33)/I33*100,"..",IF((I38-I33)/I33*100=0,"-",(I38-I33)/I33*100))</f>
        <v>-27.940967787711084</v>
      </c>
    </row>
    <row r="54" ht="15.75">
      <c r="A54" s="127" t="s">
        <v>27</v>
      </c>
    </row>
    <row r="55" ht="15.75">
      <c r="A55" s="126" t="s">
        <v>115</v>
      </c>
    </row>
    <row r="56" spans="1:3" ht="15.75">
      <c r="A56" s="126" t="s">
        <v>116</v>
      </c>
      <c r="C56" s="157"/>
    </row>
    <row r="57" ht="15.75">
      <c r="A57" s="126" t="s">
        <v>117</v>
      </c>
    </row>
    <row r="58" ht="15.75">
      <c r="A58" s="144" t="s">
        <v>118</v>
      </c>
    </row>
  </sheetData>
  <mergeCells count="1">
    <mergeCell ref="G5:I5"/>
  </mergeCells>
  <printOptions/>
  <pageMargins left="0.7480314960629921" right="0.7480314960629921" top="0.5905511811023623" bottom="0.984251968503937" header="0.5118110236220472" footer="0.5118110236220472"/>
  <pageSetup horizontalDpi="300" verticalDpi="3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5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7.140625" style="15" customWidth="1"/>
    <col min="2" max="2" width="8.7109375" style="15" customWidth="1"/>
    <col min="3" max="6" width="9.140625" style="15" customWidth="1"/>
    <col min="7" max="7" width="10.421875" style="15" customWidth="1"/>
    <col min="8" max="8" width="8.57421875" style="15" customWidth="1"/>
    <col min="9" max="10" width="9.8515625" style="15" customWidth="1"/>
    <col min="11" max="11" width="10.140625" style="15" customWidth="1"/>
    <col min="12" max="12" width="10.00390625" style="15" customWidth="1"/>
    <col min="13" max="16384" width="9.140625" style="15" customWidth="1"/>
  </cols>
  <sheetData>
    <row r="1" spans="1:12" s="17" customFormat="1" ht="18.75">
      <c r="A1" s="1" t="s">
        <v>119</v>
      </c>
      <c r="J1" s="158"/>
      <c r="L1" s="2" t="s">
        <v>1</v>
      </c>
    </row>
    <row r="2" s="17" customFormat="1" ht="18.75">
      <c r="J2" s="158"/>
    </row>
    <row r="3" s="17" customFormat="1" ht="21.75">
      <c r="A3" s="1" t="s">
        <v>180</v>
      </c>
    </row>
    <row r="4" s="17" customFormat="1" ht="18.75">
      <c r="A4" s="1" t="s">
        <v>120</v>
      </c>
    </row>
    <row r="5" spans="1:12" s="17" customFormat="1" ht="19.5" thickBot="1">
      <c r="A5" s="159" t="s">
        <v>121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</row>
    <row r="6" spans="1:12" s="7" customFormat="1" ht="19.5" customHeight="1" thickTop="1">
      <c r="A6" s="7" t="s">
        <v>122</v>
      </c>
      <c r="B6" s="161" t="s">
        <v>123</v>
      </c>
      <c r="C6" s="161" t="s">
        <v>124</v>
      </c>
      <c r="D6" s="161" t="s">
        <v>125</v>
      </c>
      <c r="E6" s="8" t="s">
        <v>21</v>
      </c>
      <c r="F6" s="8" t="s">
        <v>23</v>
      </c>
      <c r="G6" s="8" t="s">
        <v>32</v>
      </c>
      <c r="H6" s="8" t="s">
        <v>126</v>
      </c>
      <c r="I6" s="8" t="s">
        <v>127</v>
      </c>
      <c r="J6" s="8" t="s">
        <v>128</v>
      </c>
      <c r="K6" s="8" t="s">
        <v>33</v>
      </c>
      <c r="L6" s="8" t="s">
        <v>9</v>
      </c>
    </row>
    <row r="7" spans="1:12" s="7" customFormat="1" ht="19.5" customHeight="1" thickBot="1">
      <c r="A7" s="9"/>
      <c r="B7" s="10" t="s">
        <v>129</v>
      </c>
      <c r="C7" s="10" t="s">
        <v>130</v>
      </c>
      <c r="D7" s="10" t="s">
        <v>181</v>
      </c>
      <c r="E7" s="9"/>
      <c r="F7" s="9"/>
      <c r="G7" s="9"/>
      <c r="H7" s="10" t="s">
        <v>131</v>
      </c>
      <c r="I7" s="10" t="s">
        <v>132</v>
      </c>
      <c r="J7" s="10" t="s">
        <v>132</v>
      </c>
      <c r="K7" s="9"/>
      <c r="L7" s="9"/>
    </row>
    <row r="8" spans="1:12" s="7" customFormat="1" ht="11.25" customHeight="1">
      <c r="A8" s="4"/>
      <c r="B8" s="8"/>
      <c r="C8" s="8"/>
      <c r="D8" s="8"/>
      <c r="E8" s="4"/>
      <c r="F8" s="4"/>
      <c r="G8" s="4"/>
      <c r="H8" s="8"/>
      <c r="I8" s="8"/>
      <c r="J8" s="8"/>
      <c r="K8" s="4"/>
      <c r="L8" s="4"/>
    </row>
    <row r="9" s="1" customFormat="1" ht="18.75">
      <c r="A9" s="1" t="s">
        <v>133</v>
      </c>
    </row>
    <row r="10" s="1" customFormat="1" ht="9" customHeight="1"/>
    <row r="11" spans="1:12" ht="15.75">
      <c r="A11" s="162" t="s">
        <v>134</v>
      </c>
      <c r="B11" s="14">
        <v>0</v>
      </c>
      <c r="C11" s="14">
        <v>0</v>
      </c>
      <c r="D11" s="14">
        <v>0</v>
      </c>
      <c r="E11" s="14">
        <v>4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5</v>
      </c>
    </row>
    <row r="12" spans="1:12" ht="15.75">
      <c r="A12" s="163" t="s">
        <v>135</v>
      </c>
      <c r="B12" s="14">
        <v>0</v>
      </c>
      <c r="C12" s="14">
        <v>0</v>
      </c>
      <c r="D12" s="14">
        <v>0</v>
      </c>
      <c r="E12" s="14">
        <v>3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4</v>
      </c>
    </row>
    <row r="13" spans="1:12" ht="15.75">
      <c r="A13" s="162" t="s">
        <v>136</v>
      </c>
      <c r="B13" s="14">
        <v>0</v>
      </c>
      <c r="C13" s="14">
        <v>0</v>
      </c>
      <c r="D13" s="14">
        <v>0</v>
      </c>
      <c r="E13" s="14">
        <v>3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3</v>
      </c>
    </row>
    <row r="14" spans="1:12" ht="15.75">
      <c r="A14" s="162" t="s">
        <v>137</v>
      </c>
      <c r="B14" s="14">
        <v>0</v>
      </c>
      <c r="C14" s="14">
        <v>0</v>
      </c>
      <c r="D14" s="14">
        <v>0</v>
      </c>
      <c r="E14" s="14">
        <v>1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2</v>
      </c>
    </row>
    <row r="15" spans="1:12" ht="15.75">
      <c r="A15" s="162" t="s">
        <v>138</v>
      </c>
      <c r="B15" s="14">
        <v>0</v>
      </c>
      <c r="C15" s="14">
        <v>0</v>
      </c>
      <c r="D15" s="14">
        <v>0</v>
      </c>
      <c r="E15" s="14">
        <v>1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1</v>
      </c>
    </row>
    <row r="16" spans="1:12" ht="15.75">
      <c r="A16" s="162" t="s">
        <v>139</v>
      </c>
      <c r="B16" s="14">
        <v>0</v>
      </c>
      <c r="C16" s="14">
        <v>0</v>
      </c>
      <c r="D16" s="14">
        <v>0</v>
      </c>
      <c r="E16" s="14">
        <v>1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2</v>
      </c>
    </row>
    <row r="17" spans="1:12" ht="15.75">
      <c r="A17" s="162" t="s">
        <v>140</v>
      </c>
      <c r="B17" s="14">
        <v>0</v>
      </c>
      <c r="C17" s="14">
        <v>2</v>
      </c>
      <c r="D17" s="14">
        <v>0</v>
      </c>
      <c r="E17" s="14">
        <v>1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3</v>
      </c>
    </row>
    <row r="18" spans="1:12" ht="15.75">
      <c r="A18" s="162" t="s">
        <v>141</v>
      </c>
      <c r="B18" s="14">
        <v>6</v>
      </c>
      <c r="C18" s="14">
        <v>5</v>
      </c>
      <c r="D18" s="14">
        <v>0</v>
      </c>
      <c r="E18" s="14">
        <v>5</v>
      </c>
      <c r="F18" s="14">
        <v>0</v>
      </c>
      <c r="G18" s="14">
        <v>1</v>
      </c>
      <c r="H18" s="14">
        <v>1</v>
      </c>
      <c r="I18" s="14">
        <v>1</v>
      </c>
      <c r="J18" s="14">
        <v>0</v>
      </c>
      <c r="K18" s="14">
        <v>0</v>
      </c>
      <c r="L18" s="14">
        <v>18</v>
      </c>
    </row>
    <row r="19" spans="1:12" ht="15.75">
      <c r="A19" s="162" t="s">
        <v>142</v>
      </c>
      <c r="B19" s="14">
        <v>111</v>
      </c>
      <c r="C19" s="14">
        <v>6</v>
      </c>
      <c r="D19" s="14">
        <v>0</v>
      </c>
      <c r="E19" s="14">
        <v>32</v>
      </c>
      <c r="F19" s="14">
        <v>2</v>
      </c>
      <c r="G19" s="14">
        <v>4</v>
      </c>
      <c r="H19" s="14">
        <v>16</v>
      </c>
      <c r="I19" s="14">
        <v>0</v>
      </c>
      <c r="J19" s="14">
        <v>0</v>
      </c>
      <c r="K19" s="14">
        <v>0</v>
      </c>
      <c r="L19" s="14">
        <v>172</v>
      </c>
    </row>
    <row r="20" spans="1:12" ht="15.75">
      <c r="A20" s="162" t="s">
        <v>143</v>
      </c>
      <c r="B20" s="14">
        <v>23</v>
      </c>
      <c r="C20" s="14">
        <v>2</v>
      </c>
      <c r="D20" s="14">
        <v>0</v>
      </c>
      <c r="E20" s="14">
        <v>20</v>
      </c>
      <c r="F20" s="14">
        <v>1</v>
      </c>
      <c r="G20" s="14">
        <v>1</v>
      </c>
      <c r="H20" s="14">
        <v>3</v>
      </c>
      <c r="I20" s="14">
        <v>0</v>
      </c>
      <c r="J20" s="14">
        <v>0</v>
      </c>
      <c r="K20" s="14">
        <v>0</v>
      </c>
      <c r="L20" s="14">
        <v>51</v>
      </c>
    </row>
    <row r="21" spans="1:12" ht="15.75">
      <c r="A21" s="162" t="s">
        <v>144</v>
      </c>
      <c r="B21" s="14">
        <v>8</v>
      </c>
      <c r="C21" s="14">
        <v>3</v>
      </c>
      <c r="D21" s="14">
        <v>0</v>
      </c>
      <c r="E21" s="14">
        <v>14</v>
      </c>
      <c r="F21" s="14">
        <v>0</v>
      </c>
      <c r="G21" s="14">
        <v>1</v>
      </c>
      <c r="H21" s="14">
        <v>3</v>
      </c>
      <c r="I21" s="14">
        <v>1</v>
      </c>
      <c r="J21" s="14">
        <v>0</v>
      </c>
      <c r="K21" s="14">
        <v>1</v>
      </c>
      <c r="L21" s="14">
        <v>30</v>
      </c>
    </row>
    <row r="22" spans="1:12" ht="15.75">
      <c r="A22" s="162" t="s">
        <v>145</v>
      </c>
      <c r="B22" s="14">
        <v>17</v>
      </c>
      <c r="C22" s="14">
        <v>5</v>
      </c>
      <c r="D22" s="14">
        <v>1</v>
      </c>
      <c r="E22" s="14">
        <v>21</v>
      </c>
      <c r="F22" s="14">
        <v>1</v>
      </c>
      <c r="G22" s="14">
        <v>0</v>
      </c>
      <c r="H22" s="14">
        <v>7</v>
      </c>
      <c r="I22" s="14">
        <v>0</v>
      </c>
      <c r="J22" s="14">
        <v>0</v>
      </c>
      <c r="K22" s="14">
        <v>0</v>
      </c>
      <c r="L22" s="14">
        <v>51</v>
      </c>
    </row>
    <row r="23" spans="1:12" ht="15.75">
      <c r="A23" s="164" t="s">
        <v>146</v>
      </c>
      <c r="B23" s="14">
        <v>39</v>
      </c>
      <c r="C23" s="14">
        <v>8</v>
      </c>
      <c r="D23" s="14">
        <v>0</v>
      </c>
      <c r="E23" s="14">
        <v>28</v>
      </c>
      <c r="F23" s="14">
        <v>0</v>
      </c>
      <c r="G23" s="14">
        <v>1</v>
      </c>
      <c r="H23" s="14">
        <v>8</v>
      </c>
      <c r="I23" s="14">
        <v>0</v>
      </c>
      <c r="J23" s="14">
        <v>0</v>
      </c>
      <c r="K23" s="14">
        <v>1</v>
      </c>
      <c r="L23" s="14">
        <v>85</v>
      </c>
    </row>
    <row r="24" spans="1:12" ht="15.75">
      <c r="A24" s="162" t="s">
        <v>147</v>
      </c>
      <c r="B24" s="14">
        <v>76</v>
      </c>
      <c r="C24" s="14">
        <v>10</v>
      </c>
      <c r="D24" s="14">
        <v>0</v>
      </c>
      <c r="E24" s="14">
        <v>36</v>
      </c>
      <c r="F24" s="14">
        <v>1</v>
      </c>
      <c r="G24" s="14">
        <v>0</v>
      </c>
      <c r="H24" s="14">
        <v>5</v>
      </c>
      <c r="I24" s="14">
        <v>0</v>
      </c>
      <c r="J24" s="14">
        <v>0</v>
      </c>
      <c r="K24" s="14">
        <v>0</v>
      </c>
      <c r="L24" s="14">
        <v>129</v>
      </c>
    </row>
    <row r="25" spans="1:12" ht="15.75">
      <c r="A25" s="162" t="s">
        <v>148</v>
      </c>
      <c r="B25" s="14">
        <v>31</v>
      </c>
      <c r="C25" s="14">
        <v>6</v>
      </c>
      <c r="D25" s="14">
        <v>2</v>
      </c>
      <c r="E25" s="14">
        <v>31</v>
      </c>
      <c r="F25" s="14">
        <v>1</v>
      </c>
      <c r="G25" s="14">
        <v>0</v>
      </c>
      <c r="H25" s="14">
        <v>8</v>
      </c>
      <c r="I25" s="14">
        <v>0</v>
      </c>
      <c r="J25" s="14">
        <v>1</v>
      </c>
      <c r="K25" s="14">
        <v>0</v>
      </c>
      <c r="L25" s="14">
        <v>81</v>
      </c>
    </row>
    <row r="26" spans="1:12" ht="15.75">
      <c r="A26" s="162" t="s">
        <v>149</v>
      </c>
      <c r="B26" s="14">
        <v>183</v>
      </c>
      <c r="C26" s="14">
        <v>19</v>
      </c>
      <c r="D26" s="14">
        <v>1</v>
      </c>
      <c r="E26" s="14">
        <v>53</v>
      </c>
      <c r="F26" s="14">
        <v>1</v>
      </c>
      <c r="G26" s="14">
        <v>0</v>
      </c>
      <c r="H26" s="14">
        <v>17</v>
      </c>
      <c r="I26" s="14">
        <v>0</v>
      </c>
      <c r="J26" s="14">
        <v>0</v>
      </c>
      <c r="K26" s="14">
        <v>1</v>
      </c>
      <c r="L26" s="14">
        <v>276</v>
      </c>
    </row>
    <row r="27" spans="1:12" ht="15.75">
      <c r="A27" s="162" t="s">
        <v>150</v>
      </c>
      <c r="B27" s="14">
        <v>140</v>
      </c>
      <c r="C27" s="14">
        <v>26</v>
      </c>
      <c r="D27" s="14">
        <v>1</v>
      </c>
      <c r="E27" s="14">
        <v>56</v>
      </c>
      <c r="F27" s="14">
        <v>2</v>
      </c>
      <c r="G27" s="14">
        <v>2</v>
      </c>
      <c r="H27" s="14">
        <v>17</v>
      </c>
      <c r="I27" s="14">
        <v>0</v>
      </c>
      <c r="J27" s="14">
        <v>0</v>
      </c>
      <c r="K27" s="14">
        <v>1</v>
      </c>
      <c r="L27" s="14">
        <v>244</v>
      </c>
    </row>
    <row r="28" spans="1:12" ht="15.75">
      <c r="A28" s="162" t="s">
        <v>151</v>
      </c>
      <c r="B28" s="14">
        <v>112</v>
      </c>
      <c r="C28" s="14">
        <v>32</v>
      </c>
      <c r="D28" s="14">
        <v>1</v>
      </c>
      <c r="E28" s="14">
        <v>51</v>
      </c>
      <c r="F28" s="14">
        <v>0</v>
      </c>
      <c r="G28" s="14">
        <v>0</v>
      </c>
      <c r="H28" s="14">
        <v>4</v>
      </c>
      <c r="I28" s="14">
        <v>1</v>
      </c>
      <c r="J28" s="14">
        <v>1</v>
      </c>
      <c r="K28" s="14">
        <v>1</v>
      </c>
      <c r="L28" s="14">
        <v>203</v>
      </c>
    </row>
    <row r="29" spans="1:12" ht="15.75">
      <c r="A29" s="162" t="s">
        <v>152</v>
      </c>
      <c r="B29" s="14">
        <v>97</v>
      </c>
      <c r="C29" s="14">
        <v>26</v>
      </c>
      <c r="D29" s="14">
        <v>1</v>
      </c>
      <c r="E29" s="14">
        <v>49</v>
      </c>
      <c r="F29" s="14">
        <v>0</v>
      </c>
      <c r="G29" s="14">
        <v>2</v>
      </c>
      <c r="H29" s="14">
        <v>2</v>
      </c>
      <c r="I29" s="14">
        <v>1</v>
      </c>
      <c r="J29" s="14">
        <v>0</v>
      </c>
      <c r="K29" s="14">
        <v>1</v>
      </c>
      <c r="L29" s="14">
        <v>180</v>
      </c>
    </row>
    <row r="30" spans="1:12" ht="15.75">
      <c r="A30" s="162" t="s">
        <v>153</v>
      </c>
      <c r="B30" s="14">
        <v>76</v>
      </c>
      <c r="C30" s="14">
        <v>22</v>
      </c>
      <c r="D30" s="14">
        <v>1</v>
      </c>
      <c r="E30" s="14">
        <v>39</v>
      </c>
      <c r="F30" s="14">
        <v>0</v>
      </c>
      <c r="G30" s="14">
        <v>1</v>
      </c>
      <c r="H30" s="14">
        <v>1</v>
      </c>
      <c r="I30" s="14">
        <v>0</v>
      </c>
      <c r="J30" s="14">
        <v>0</v>
      </c>
      <c r="K30" s="14">
        <v>0</v>
      </c>
      <c r="L30" s="14">
        <v>141</v>
      </c>
    </row>
    <row r="31" spans="1:12" ht="15.75">
      <c r="A31" s="162" t="s">
        <v>154</v>
      </c>
      <c r="B31" s="14">
        <v>43</v>
      </c>
      <c r="C31" s="14">
        <v>15</v>
      </c>
      <c r="D31" s="14">
        <v>1</v>
      </c>
      <c r="E31" s="14">
        <v>31</v>
      </c>
      <c r="F31" s="14">
        <v>0</v>
      </c>
      <c r="G31" s="14">
        <v>1</v>
      </c>
      <c r="H31" s="14">
        <v>2</v>
      </c>
      <c r="I31" s="14">
        <v>0</v>
      </c>
      <c r="J31" s="14">
        <v>0</v>
      </c>
      <c r="K31" s="14">
        <v>1</v>
      </c>
      <c r="L31" s="14">
        <v>95</v>
      </c>
    </row>
    <row r="32" spans="1:12" ht="15.75">
      <c r="A32" s="162" t="s">
        <v>155</v>
      </c>
      <c r="B32" s="14">
        <v>26</v>
      </c>
      <c r="C32" s="14">
        <v>4</v>
      </c>
      <c r="D32" s="14">
        <v>1</v>
      </c>
      <c r="E32" s="14">
        <v>25</v>
      </c>
      <c r="F32" s="14">
        <v>0</v>
      </c>
      <c r="G32" s="14">
        <v>0</v>
      </c>
      <c r="H32" s="14">
        <v>2</v>
      </c>
      <c r="I32" s="14">
        <v>0</v>
      </c>
      <c r="J32" s="14">
        <v>0</v>
      </c>
      <c r="K32" s="14">
        <v>0</v>
      </c>
      <c r="L32" s="14">
        <v>59</v>
      </c>
    </row>
    <row r="33" spans="1:12" ht="15.75">
      <c r="A33" s="162" t="s">
        <v>156</v>
      </c>
      <c r="B33" s="14">
        <v>9</v>
      </c>
      <c r="C33" s="14">
        <v>2</v>
      </c>
      <c r="D33" s="14">
        <v>1</v>
      </c>
      <c r="E33" s="14">
        <v>17</v>
      </c>
      <c r="F33" s="14">
        <v>0</v>
      </c>
      <c r="G33" s="14">
        <v>0</v>
      </c>
      <c r="H33" s="14">
        <v>1</v>
      </c>
      <c r="I33" s="14">
        <v>0</v>
      </c>
      <c r="J33" s="14">
        <v>0</v>
      </c>
      <c r="K33" s="14">
        <v>0</v>
      </c>
      <c r="L33" s="14">
        <v>31</v>
      </c>
    </row>
    <row r="34" spans="1:12" ht="15.75">
      <c r="A34" s="162" t="s">
        <v>157</v>
      </c>
      <c r="B34" s="14">
        <v>3</v>
      </c>
      <c r="C34" s="14">
        <v>0</v>
      </c>
      <c r="D34" s="14">
        <v>0</v>
      </c>
      <c r="E34" s="14">
        <v>9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13</v>
      </c>
    </row>
    <row r="35" spans="1:12" s="7" customFormat="1" ht="15.75">
      <c r="A35" s="165" t="s">
        <v>9</v>
      </c>
      <c r="B35" s="12">
        <v>1001</v>
      </c>
      <c r="C35" s="12">
        <v>194</v>
      </c>
      <c r="D35" s="12">
        <v>13</v>
      </c>
      <c r="E35" s="12">
        <v>534</v>
      </c>
      <c r="F35" s="12">
        <v>10</v>
      </c>
      <c r="G35" s="12">
        <v>14</v>
      </c>
      <c r="H35" s="12">
        <v>98</v>
      </c>
      <c r="I35" s="12">
        <v>5</v>
      </c>
      <c r="J35" s="12">
        <v>4</v>
      </c>
      <c r="K35" s="12">
        <v>7</v>
      </c>
      <c r="L35" s="12">
        <v>1880</v>
      </c>
    </row>
    <row r="36" spans="2:12" s="7" customFormat="1" ht="15.7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ht="18.75">
      <c r="A37" s="1" t="s">
        <v>158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ht="9" customHeight="1">
      <c r="A38" s="7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1:12" ht="15.75">
      <c r="A39" s="162" t="s">
        <v>134</v>
      </c>
      <c r="B39" s="14">
        <v>1</v>
      </c>
      <c r="C39" s="14">
        <v>0</v>
      </c>
      <c r="D39" s="14">
        <v>0</v>
      </c>
      <c r="E39" s="14">
        <v>4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5</v>
      </c>
    </row>
    <row r="40" spans="1:12" ht="15.75">
      <c r="A40" s="163" t="s">
        <v>135</v>
      </c>
      <c r="B40" s="14">
        <v>1</v>
      </c>
      <c r="C40" s="14">
        <v>0</v>
      </c>
      <c r="D40" s="14">
        <v>0</v>
      </c>
      <c r="E40" s="14">
        <v>3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4</v>
      </c>
    </row>
    <row r="41" spans="1:12" ht="15.75">
      <c r="A41" s="162" t="s">
        <v>136</v>
      </c>
      <c r="B41" s="14">
        <v>0</v>
      </c>
      <c r="C41" s="14">
        <v>0</v>
      </c>
      <c r="D41" s="14">
        <v>0</v>
      </c>
      <c r="E41" s="14">
        <v>1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1</v>
      </c>
    </row>
    <row r="42" spans="1:12" ht="15.75">
      <c r="A42" s="162" t="s">
        <v>137</v>
      </c>
      <c r="B42" s="14">
        <v>0</v>
      </c>
      <c r="C42" s="14">
        <v>0</v>
      </c>
      <c r="D42" s="14">
        <v>0</v>
      </c>
      <c r="E42" s="14">
        <v>1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2</v>
      </c>
    </row>
    <row r="43" spans="1:12" ht="15.75">
      <c r="A43" s="162" t="s">
        <v>138</v>
      </c>
      <c r="B43" s="14">
        <v>0</v>
      </c>
      <c r="C43" s="14">
        <v>0</v>
      </c>
      <c r="D43" s="14">
        <v>0</v>
      </c>
      <c r="E43" s="14">
        <v>1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2</v>
      </c>
    </row>
    <row r="44" spans="1:12" ht="15.75">
      <c r="A44" s="162" t="s">
        <v>139</v>
      </c>
      <c r="B44" s="14">
        <v>0</v>
      </c>
      <c r="C44" s="14">
        <v>0</v>
      </c>
      <c r="D44" s="14">
        <v>0</v>
      </c>
      <c r="E44" s="14">
        <v>2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2</v>
      </c>
    </row>
    <row r="45" spans="1:12" ht="15.75">
      <c r="A45" s="162" t="s">
        <v>140</v>
      </c>
      <c r="B45" s="14">
        <v>0</v>
      </c>
      <c r="C45" s="14">
        <v>0</v>
      </c>
      <c r="D45" s="14">
        <v>0</v>
      </c>
      <c r="E45" s="14">
        <v>2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3</v>
      </c>
    </row>
    <row r="46" spans="1:12" ht="15.75">
      <c r="A46" s="162" t="s">
        <v>141</v>
      </c>
      <c r="B46" s="14">
        <v>0</v>
      </c>
      <c r="C46" s="14">
        <v>0</v>
      </c>
      <c r="D46" s="14">
        <v>0</v>
      </c>
      <c r="E46" s="14">
        <v>2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3</v>
      </c>
    </row>
    <row r="47" spans="1:12" ht="15.75">
      <c r="A47" s="162" t="s">
        <v>142</v>
      </c>
      <c r="B47" s="14">
        <v>1</v>
      </c>
      <c r="C47" s="14">
        <v>1</v>
      </c>
      <c r="D47" s="14">
        <v>0</v>
      </c>
      <c r="E47" s="14">
        <v>3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4</v>
      </c>
    </row>
    <row r="48" spans="1:12" ht="15.75">
      <c r="A48" s="162" t="s">
        <v>143</v>
      </c>
      <c r="B48" s="14">
        <v>1</v>
      </c>
      <c r="C48" s="14">
        <v>1</v>
      </c>
      <c r="D48" s="14">
        <v>0</v>
      </c>
      <c r="E48" s="14">
        <v>6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9</v>
      </c>
    </row>
    <row r="49" spans="1:12" ht="15.75">
      <c r="A49" s="162" t="s">
        <v>144</v>
      </c>
      <c r="B49" s="14">
        <v>5</v>
      </c>
      <c r="C49" s="14">
        <v>3</v>
      </c>
      <c r="D49" s="14">
        <v>0</v>
      </c>
      <c r="E49" s="14">
        <v>16</v>
      </c>
      <c r="F49" s="14">
        <v>0</v>
      </c>
      <c r="G49" s="14">
        <v>0</v>
      </c>
      <c r="H49" s="14">
        <v>0</v>
      </c>
      <c r="I49" s="14">
        <v>1</v>
      </c>
      <c r="J49" s="14">
        <v>0</v>
      </c>
      <c r="K49" s="14">
        <v>0</v>
      </c>
      <c r="L49" s="14">
        <v>24</v>
      </c>
    </row>
    <row r="50" spans="1:12" ht="15.75">
      <c r="A50" s="162" t="s">
        <v>145</v>
      </c>
      <c r="B50" s="14">
        <v>13</v>
      </c>
      <c r="C50" s="14">
        <v>4</v>
      </c>
      <c r="D50" s="14">
        <v>0</v>
      </c>
      <c r="E50" s="14">
        <v>20</v>
      </c>
      <c r="F50" s="14">
        <v>0</v>
      </c>
      <c r="G50" s="14">
        <v>0</v>
      </c>
      <c r="H50" s="14">
        <v>1</v>
      </c>
      <c r="I50" s="14">
        <v>0</v>
      </c>
      <c r="J50" s="14">
        <v>0</v>
      </c>
      <c r="K50" s="14">
        <v>0</v>
      </c>
      <c r="L50" s="14">
        <v>39</v>
      </c>
    </row>
    <row r="51" spans="1:12" ht="15.75">
      <c r="A51" s="164" t="s">
        <v>146</v>
      </c>
      <c r="B51" s="14">
        <v>18</v>
      </c>
      <c r="C51" s="14">
        <v>5</v>
      </c>
      <c r="D51" s="14">
        <v>2</v>
      </c>
      <c r="E51" s="14">
        <v>24</v>
      </c>
      <c r="F51" s="14">
        <v>1</v>
      </c>
      <c r="G51" s="14">
        <v>0</v>
      </c>
      <c r="H51" s="14">
        <v>1</v>
      </c>
      <c r="I51" s="14">
        <v>0</v>
      </c>
      <c r="J51" s="14">
        <v>0</v>
      </c>
      <c r="K51" s="14">
        <v>1</v>
      </c>
      <c r="L51" s="14">
        <v>52</v>
      </c>
    </row>
    <row r="52" spans="1:12" ht="15.75">
      <c r="A52" s="162" t="s">
        <v>147</v>
      </c>
      <c r="B52" s="14">
        <v>25</v>
      </c>
      <c r="C52" s="14">
        <v>8</v>
      </c>
      <c r="D52" s="14">
        <v>1</v>
      </c>
      <c r="E52" s="14">
        <v>32</v>
      </c>
      <c r="F52" s="14">
        <v>0</v>
      </c>
      <c r="G52" s="14">
        <v>0</v>
      </c>
      <c r="H52" s="14">
        <v>1</v>
      </c>
      <c r="I52" s="14">
        <v>0</v>
      </c>
      <c r="J52" s="14">
        <v>0</v>
      </c>
      <c r="K52" s="14">
        <v>1</v>
      </c>
      <c r="L52" s="14">
        <v>70</v>
      </c>
    </row>
    <row r="53" spans="1:12" ht="15.75">
      <c r="A53" s="162" t="s">
        <v>148</v>
      </c>
      <c r="B53" s="14">
        <v>25</v>
      </c>
      <c r="C53" s="14">
        <v>9</v>
      </c>
      <c r="D53" s="14">
        <v>1</v>
      </c>
      <c r="E53" s="14">
        <v>30</v>
      </c>
      <c r="F53" s="14">
        <v>0</v>
      </c>
      <c r="G53" s="14">
        <v>0</v>
      </c>
      <c r="H53" s="14">
        <v>1</v>
      </c>
      <c r="I53" s="14">
        <v>0</v>
      </c>
      <c r="J53" s="14">
        <v>0</v>
      </c>
      <c r="K53" s="14">
        <v>1</v>
      </c>
      <c r="L53" s="14">
        <v>68</v>
      </c>
    </row>
    <row r="54" spans="1:12" ht="15.75">
      <c r="A54" s="162" t="s">
        <v>149</v>
      </c>
      <c r="B54" s="14">
        <v>25</v>
      </c>
      <c r="C54" s="14">
        <v>7</v>
      </c>
      <c r="D54" s="14">
        <v>1</v>
      </c>
      <c r="E54" s="14">
        <v>27</v>
      </c>
      <c r="F54" s="14">
        <v>0</v>
      </c>
      <c r="G54" s="14">
        <v>0</v>
      </c>
      <c r="H54" s="14">
        <v>1</v>
      </c>
      <c r="I54" s="14">
        <v>0</v>
      </c>
      <c r="J54" s="14">
        <v>0</v>
      </c>
      <c r="K54" s="14">
        <v>0</v>
      </c>
      <c r="L54" s="14">
        <v>62</v>
      </c>
    </row>
    <row r="55" spans="1:12" ht="15.75">
      <c r="A55" s="162" t="s">
        <v>150</v>
      </c>
      <c r="B55" s="14">
        <v>26</v>
      </c>
      <c r="C55" s="14">
        <v>6</v>
      </c>
      <c r="D55" s="14">
        <v>1</v>
      </c>
      <c r="E55" s="14">
        <v>29</v>
      </c>
      <c r="F55" s="14">
        <v>0</v>
      </c>
      <c r="G55" s="14">
        <v>1</v>
      </c>
      <c r="H55" s="14">
        <v>2</v>
      </c>
      <c r="I55" s="14">
        <v>0</v>
      </c>
      <c r="J55" s="14">
        <v>0</v>
      </c>
      <c r="K55" s="14">
        <v>0</v>
      </c>
      <c r="L55" s="14">
        <v>66</v>
      </c>
    </row>
    <row r="56" spans="1:12" ht="15.75">
      <c r="A56" s="162" t="s">
        <v>151</v>
      </c>
      <c r="B56" s="14">
        <v>25</v>
      </c>
      <c r="C56" s="14">
        <v>8</v>
      </c>
      <c r="D56" s="14">
        <v>0</v>
      </c>
      <c r="E56" s="14">
        <v>26</v>
      </c>
      <c r="F56" s="14">
        <v>0</v>
      </c>
      <c r="G56" s="14">
        <v>0</v>
      </c>
      <c r="H56" s="14">
        <v>2</v>
      </c>
      <c r="I56" s="14">
        <v>0</v>
      </c>
      <c r="J56" s="14">
        <v>0</v>
      </c>
      <c r="K56" s="14">
        <v>1</v>
      </c>
      <c r="L56" s="14">
        <v>63</v>
      </c>
    </row>
    <row r="57" spans="1:12" ht="15.75">
      <c r="A57" s="162" t="s">
        <v>152</v>
      </c>
      <c r="B57" s="14">
        <v>29</v>
      </c>
      <c r="C57" s="14">
        <v>8</v>
      </c>
      <c r="D57" s="14">
        <v>1</v>
      </c>
      <c r="E57" s="14">
        <v>18</v>
      </c>
      <c r="F57" s="14">
        <v>0</v>
      </c>
      <c r="G57" s="14">
        <v>0</v>
      </c>
      <c r="H57" s="14">
        <v>1</v>
      </c>
      <c r="I57" s="14">
        <v>1</v>
      </c>
      <c r="J57" s="14">
        <v>0</v>
      </c>
      <c r="K57" s="14">
        <v>0</v>
      </c>
      <c r="L57" s="14">
        <v>58</v>
      </c>
    </row>
    <row r="58" spans="1:12" ht="15.75">
      <c r="A58" s="162" t="s">
        <v>153</v>
      </c>
      <c r="B58" s="14">
        <v>23</v>
      </c>
      <c r="C58" s="14">
        <v>8</v>
      </c>
      <c r="D58" s="14">
        <v>0</v>
      </c>
      <c r="E58" s="14">
        <v>18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50</v>
      </c>
    </row>
    <row r="59" spans="1:12" ht="15.75">
      <c r="A59" s="162" t="s">
        <v>154</v>
      </c>
      <c r="B59" s="14">
        <v>13</v>
      </c>
      <c r="C59" s="14">
        <v>3</v>
      </c>
      <c r="D59" s="14">
        <v>1</v>
      </c>
      <c r="E59" s="14">
        <v>14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31</v>
      </c>
    </row>
    <row r="60" spans="1:12" ht="15.75">
      <c r="A60" s="162" t="s">
        <v>155</v>
      </c>
      <c r="B60" s="14">
        <v>8</v>
      </c>
      <c r="C60" s="14">
        <v>3</v>
      </c>
      <c r="D60" s="14">
        <v>1</v>
      </c>
      <c r="E60" s="14">
        <v>14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24</v>
      </c>
    </row>
    <row r="61" spans="1:12" ht="15.75">
      <c r="A61" s="162" t="s">
        <v>156</v>
      </c>
      <c r="B61" s="14">
        <v>5</v>
      </c>
      <c r="C61" s="14">
        <v>0</v>
      </c>
      <c r="D61" s="14">
        <v>0</v>
      </c>
      <c r="E61" s="14">
        <v>6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12</v>
      </c>
    </row>
    <row r="62" spans="1:12" ht="15.75">
      <c r="A62" s="162" t="s">
        <v>157</v>
      </c>
      <c r="B62" s="14">
        <v>2</v>
      </c>
      <c r="C62" s="14">
        <v>0</v>
      </c>
      <c r="D62" s="14">
        <v>0</v>
      </c>
      <c r="E62" s="14">
        <v>5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7</v>
      </c>
    </row>
    <row r="63" spans="1:12" s="7" customFormat="1" ht="16.5" thickBot="1">
      <c r="A63" s="166" t="s">
        <v>9</v>
      </c>
      <c r="B63" s="21">
        <v>248</v>
      </c>
      <c r="C63" s="21">
        <v>74</v>
      </c>
      <c r="D63" s="21">
        <v>10</v>
      </c>
      <c r="E63" s="21">
        <v>304</v>
      </c>
      <c r="F63" s="21">
        <v>3</v>
      </c>
      <c r="G63" s="21">
        <v>2</v>
      </c>
      <c r="H63" s="21">
        <v>12</v>
      </c>
      <c r="I63" s="21">
        <v>3</v>
      </c>
      <c r="J63" s="21">
        <v>1</v>
      </c>
      <c r="K63" s="21">
        <v>5</v>
      </c>
      <c r="L63" s="21">
        <v>661</v>
      </c>
    </row>
    <row r="64" ht="21.75" customHeight="1">
      <c r="A64" s="15" t="s">
        <v>159</v>
      </c>
    </row>
    <row r="65" ht="15.75">
      <c r="A65" s="15" t="s">
        <v>160</v>
      </c>
    </row>
    <row r="124" ht="15.75">
      <c r="E124" s="16"/>
    </row>
    <row r="125" ht="15.75">
      <c r="J125" s="167"/>
    </row>
  </sheetData>
  <printOptions/>
  <pageMargins left="0.7480314960629921" right="0.7480314960629921" top="0.3937007874015748" bottom="0.984251968503937" header="0.31496062992125984" footer="0.5118110236220472"/>
  <pageSetup fitToHeight="1" fitToWidth="1" horizontalDpi="300" verticalDpi="300" orientation="portrait" paperSize="9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2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4" width="9.140625" style="64" customWidth="1"/>
    <col min="5" max="5" width="7.7109375" style="64" customWidth="1"/>
    <col min="6" max="9" width="9.140625" style="64" customWidth="1"/>
    <col min="10" max="10" width="7.7109375" style="64" customWidth="1"/>
    <col min="11" max="15" width="9.140625" style="64" customWidth="1"/>
    <col min="16" max="16" width="11.140625" style="64" bestFit="1" customWidth="1"/>
    <col min="17" max="16384" width="9.140625" style="64" customWidth="1"/>
  </cols>
  <sheetData>
    <row r="1" spans="1:15" ht="12.75">
      <c r="A1" s="71" t="s">
        <v>161</v>
      </c>
      <c r="F1" s="71" t="s">
        <v>162</v>
      </c>
      <c r="K1" s="71"/>
      <c r="O1" s="71"/>
    </row>
    <row r="2" spans="2:17" ht="12.75">
      <c r="B2" s="168" t="s">
        <v>163</v>
      </c>
      <c r="C2" s="168" t="s">
        <v>164</v>
      </c>
      <c r="D2" s="168"/>
      <c r="G2" s="168" t="s">
        <v>165</v>
      </c>
      <c r="H2" s="168" t="s">
        <v>12</v>
      </c>
      <c r="I2" s="168"/>
      <c r="L2" s="168"/>
      <c r="M2" s="168"/>
      <c r="P2" s="168"/>
      <c r="Q2" s="168"/>
    </row>
    <row r="3" spans="1:17" ht="15.75">
      <c r="A3" s="169" t="s">
        <v>166</v>
      </c>
      <c r="B3">
        <v>1</v>
      </c>
      <c r="C3" s="170">
        <f>Table27!L11</f>
        <v>5</v>
      </c>
      <c r="D3" s="168"/>
      <c r="F3" s="169" t="s">
        <v>166</v>
      </c>
      <c r="G3">
        <v>1</v>
      </c>
      <c r="H3" s="170">
        <f>Table27!L39</f>
        <v>5</v>
      </c>
      <c r="I3" s="168"/>
      <c r="L3" s="168"/>
      <c r="M3" s="168"/>
      <c r="P3" s="168"/>
      <c r="Q3" s="168"/>
    </row>
    <row r="4" spans="1:17" ht="15.75">
      <c r="A4" s="169" t="s">
        <v>167</v>
      </c>
      <c r="B4">
        <v>1</v>
      </c>
      <c r="C4" s="170">
        <f>Table27!L12</f>
        <v>4</v>
      </c>
      <c r="D4" s="168"/>
      <c r="F4" s="169" t="s">
        <v>167</v>
      </c>
      <c r="G4">
        <v>1</v>
      </c>
      <c r="H4" s="170">
        <f>Table27!L40</f>
        <v>4</v>
      </c>
      <c r="I4" s="168"/>
      <c r="L4" s="168"/>
      <c r="M4" s="168"/>
      <c r="P4" s="168"/>
      <c r="Q4" s="168"/>
    </row>
    <row r="5" spans="1:17" ht="15.75">
      <c r="A5" s="169" t="s">
        <v>168</v>
      </c>
      <c r="B5">
        <v>0</v>
      </c>
      <c r="C5" s="170">
        <f>Table27!L13</f>
        <v>3</v>
      </c>
      <c r="D5" s="168"/>
      <c r="F5" s="169" t="s">
        <v>168</v>
      </c>
      <c r="G5">
        <v>0</v>
      </c>
      <c r="H5" s="170">
        <f>Table27!L41</f>
        <v>1</v>
      </c>
      <c r="I5" s="168"/>
      <c r="L5" s="168"/>
      <c r="M5" s="168"/>
      <c r="P5" s="168"/>
      <c r="Q5" s="168"/>
    </row>
    <row r="6" spans="1:17" ht="15.75">
      <c r="A6" s="169" t="s">
        <v>169</v>
      </c>
      <c r="B6">
        <v>0</v>
      </c>
      <c r="C6" s="170">
        <f>Table27!L14</f>
        <v>2</v>
      </c>
      <c r="D6" s="168"/>
      <c r="F6" s="169" t="s">
        <v>169</v>
      </c>
      <c r="G6">
        <v>0</v>
      </c>
      <c r="H6" s="170">
        <f>Table27!L42</f>
        <v>2</v>
      </c>
      <c r="I6" s="168"/>
      <c r="L6" s="168"/>
      <c r="M6" s="168"/>
      <c r="P6" s="168"/>
      <c r="Q6" s="168"/>
    </row>
    <row r="7" spans="1:17" ht="15.75">
      <c r="A7" s="169" t="s">
        <v>170</v>
      </c>
      <c r="B7">
        <v>0</v>
      </c>
      <c r="C7" s="170">
        <f>Table27!L15</f>
        <v>1</v>
      </c>
      <c r="D7" s="168"/>
      <c r="F7" s="169" t="s">
        <v>170</v>
      </c>
      <c r="G7">
        <v>1</v>
      </c>
      <c r="H7" s="170">
        <f>Table27!L43</f>
        <v>2</v>
      </c>
      <c r="I7" s="168"/>
      <c r="L7" s="168"/>
      <c r="M7" s="168"/>
      <c r="P7" s="168"/>
      <c r="Q7" s="168"/>
    </row>
    <row r="8" spans="1:17" ht="15.75">
      <c r="A8" s="169" t="s">
        <v>171</v>
      </c>
      <c r="B8">
        <v>0</v>
      </c>
      <c r="C8" s="170">
        <f>Table27!L16</f>
        <v>2</v>
      </c>
      <c r="D8" s="168"/>
      <c r="F8" s="169" t="s">
        <v>171</v>
      </c>
      <c r="G8">
        <v>0</v>
      </c>
      <c r="H8" s="170">
        <f>Table27!L44</f>
        <v>2</v>
      </c>
      <c r="I8" s="168"/>
      <c r="L8" s="168"/>
      <c r="M8" s="168"/>
      <c r="P8" s="168"/>
      <c r="Q8" s="168"/>
    </row>
    <row r="9" spans="1:17" ht="15.75">
      <c r="A9" s="169" t="s">
        <v>172</v>
      </c>
      <c r="B9">
        <v>0</v>
      </c>
      <c r="C9" s="170">
        <f>Table27!L17</f>
        <v>3</v>
      </c>
      <c r="D9" s="168"/>
      <c r="F9" s="169" t="s">
        <v>172</v>
      </c>
      <c r="G9">
        <v>1</v>
      </c>
      <c r="H9" s="170">
        <f>Table27!L45</f>
        <v>3</v>
      </c>
      <c r="I9" s="168"/>
      <c r="L9" s="168"/>
      <c r="M9" s="168"/>
      <c r="P9" s="168"/>
      <c r="Q9" s="168"/>
    </row>
    <row r="10" spans="1:17" ht="15.75">
      <c r="A10" s="169" t="s">
        <v>173</v>
      </c>
      <c r="B10">
        <v>4</v>
      </c>
      <c r="C10" s="170">
        <f>Table27!L18</f>
        <v>18</v>
      </c>
      <c r="D10" s="168"/>
      <c r="F10" s="169" t="s">
        <v>173</v>
      </c>
      <c r="G10">
        <v>1</v>
      </c>
      <c r="H10" s="170">
        <f>Table27!L46</f>
        <v>3</v>
      </c>
      <c r="I10" s="168"/>
      <c r="L10" s="168"/>
      <c r="M10" s="168"/>
      <c r="P10" s="168"/>
      <c r="Q10" s="168"/>
    </row>
    <row r="11" spans="1:17" ht="15.75">
      <c r="A11" s="169" t="s">
        <v>174</v>
      </c>
      <c r="B11">
        <v>21</v>
      </c>
      <c r="C11" s="170">
        <f>Table27!L19</f>
        <v>172</v>
      </c>
      <c r="D11" s="168"/>
      <c r="F11" s="169" t="s">
        <v>174</v>
      </c>
      <c r="G11">
        <v>1</v>
      </c>
      <c r="H11" s="170">
        <f>Table27!L47</f>
        <v>4</v>
      </c>
      <c r="I11" s="168"/>
      <c r="L11" s="168"/>
      <c r="M11" s="168"/>
      <c r="P11" s="168"/>
      <c r="Q11" s="168"/>
    </row>
    <row r="12" spans="1:17" ht="15.75">
      <c r="A12" s="169" t="s">
        <v>175</v>
      </c>
      <c r="B12">
        <v>6</v>
      </c>
      <c r="C12" s="170">
        <f>Table27!L20</f>
        <v>51</v>
      </c>
      <c r="D12" s="168"/>
      <c r="F12" s="169" t="s">
        <v>175</v>
      </c>
      <c r="G12">
        <v>1</v>
      </c>
      <c r="H12" s="170">
        <f>Table27!L48</f>
        <v>9</v>
      </c>
      <c r="I12" s="168"/>
      <c r="L12" s="168"/>
      <c r="M12" s="168"/>
      <c r="P12" s="168"/>
      <c r="Q12" s="168"/>
    </row>
    <row r="13" spans="1:17" ht="15.75">
      <c r="A13" s="169" t="s">
        <v>176</v>
      </c>
      <c r="B13">
        <v>5</v>
      </c>
      <c r="C13" s="170">
        <f>Table27!L21</f>
        <v>30</v>
      </c>
      <c r="D13" s="168"/>
      <c r="F13" s="169" t="s">
        <v>176</v>
      </c>
      <c r="G13">
        <v>3</v>
      </c>
      <c r="H13" s="170">
        <f>Table27!L49</f>
        <v>24</v>
      </c>
      <c r="I13" s="168"/>
      <c r="L13" s="168"/>
      <c r="M13" s="168"/>
      <c r="P13" s="168"/>
      <c r="Q13" s="168"/>
    </row>
    <row r="14" spans="1:17" ht="15.75">
      <c r="A14" s="169" t="s">
        <v>177</v>
      </c>
      <c r="B14">
        <v>7</v>
      </c>
      <c r="C14" s="170">
        <f>Table27!L22</f>
        <v>51</v>
      </c>
      <c r="D14" s="168"/>
      <c r="F14" s="169" t="s">
        <v>177</v>
      </c>
      <c r="G14">
        <v>7</v>
      </c>
      <c r="H14" s="170">
        <f>Table27!L50</f>
        <v>39</v>
      </c>
      <c r="I14" s="168"/>
      <c r="L14" s="168"/>
      <c r="M14" s="168"/>
      <c r="P14" s="168"/>
      <c r="Q14" s="168"/>
    </row>
    <row r="15" spans="1:17" ht="15.75">
      <c r="A15" s="169" t="s">
        <v>178</v>
      </c>
      <c r="B15">
        <v>11</v>
      </c>
      <c r="C15" s="170">
        <f>Table27!L23</f>
        <v>85</v>
      </c>
      <c r="D15" s="35"/>
      <c r="F15" s="169" t="s">
        <v>178</v>
      </c>
      <c r="G15">
        <v>9</v>
      </c>
      <c r="H15" s="170">
        <f>Table27!L51</f>
        <v>52</v>
      </c>
      <c r="I15" s="35"/>
      <c r="K15" s="171"/>
      <c r="L15" s="32"/>
      <c r="M15" s="35"/>
      <c r="O15" s="171"/>
      <c r="P15" s="35"/>
      <c r="Q15" s="35"/>
    </row>
    <row r="16" spans="1:17" ht="15.75">
      <c r="A16" s="171">
        <v>13</v>
      </c>
      <c r="B16">
        <v>15</v>
      </c>
      <c r="C16" s="170">
        <f>Table27!L24</f>
        <v>129</v>
      </c>
      <c r="D16" s="35"/>
      <c r="F16" s="171">
        <v>13</v>
      </c>
      <c r="G16">
        <v>8</v>
      </c>
      <c r="H16" s="170">
        <f>Table27!L52</f>
        <v>70</v>
      </c>
      <c r="I16" s="35"/>
      <c r="K16" s="171"/>
      <c r="L16" s="32"/>
      <c r="M16" s="35"/>
      <c r="O16" s="171"/>
      <c r="P16" s="35"/>
      <c r="Q16" s="35"/>
    </row>
    <row r="17" spans="1:17" ht="15.75">
      <c r="A17" s="171">
        <v>14</v>
      </c>
      <c r="B17">
        <v>10</v>
      </c>
      <c r="C17" s="170">
        <f>Table27!L25</f>
        <v>81</v>
      </c>
      <c r="D17" s="35"/>
      <c r="F17" s="171">
        <v>14</v>
      </c>
      <c r="G17">
        <v>11</v>
      </c>
      <c r="H17" s="170">
        <f>Table27!L53</f>
        <v>68</v>
      </c>
      <c r="I17" s="35"/>
      <c r="K17" s="171"/>
      <c r="L17" s="35"/>
      <c r="M17" s="35"/>
      <c r="O17" s="171"/>
      <c r="P17" s="35"/>
      <c r="Q17" s="35"/>
    </row>
    <row r="18" spans="1:17" ht="15.75">
      <c r="A18" s="171">
        <v>15</v>
      </c>
      <c r="B18">
        <v>53</v>
      </c>
      <c r="C18" s="170">
        <f>Table27!L26</f>
        <v>276</v>
      </c>
      <c r="D18" s="35"/>
      <c r="F18" s="171">
        <v>15</v>
      </c>
      <c r="G18">
        <v>10</v>
      </c>
      <c r="H18" s="170">
        <f>Table27!L54</f>
        <v>62</v>
      </c>
      <c r="I18" s="35"/>
      <c r="K18" s="171"/>
      <c r="L18" s="35"/>
      <c r="M18" s="35"/>
      <c r="O18" s="171"/>
      <c r="P18" s="35"/>
      <c r="Q18" s="35"/>
    </row>
    <row r="19" spans="1:17" ht="15.75">
      <c r="A19" s="171">
        <v>16</v>
      </c>
      <c r="B19">
        <v>45</v>
      </c>
      <c r="C19" s="170">
        <f>Table27!L27</f>
        <v>244</v>
      </c>
      <c r="D19" s="35"/>
      <c r="F19" s="171">
        <v>16</v>
      </c>
      <c r="G19">
        <v>12</v>
      </c>
      <c r="H19" s="170">
        <f>Table27!L55</f>
        <v>66</v>
      </c>
      <c r="I19" s="35"/>
      <c r="K19" s="171"/>
      <c r="L19" s="35"/>
      <c r="M19" s="35"/>
      <c r="O19" s="171"/>
      <c r="P19" s="35"/>
      <c r="Q19" s="35"/>
    </row>
    <row r="20" spans="1:17" ht="15.75">
      <c r="A20" s="171">
        <v>17</v>
      </c>
      <c r="B20">
        <v>39</v>
      </c>
      <c r="C20" s="170">
        <f>Table27!L28</f>
        <v>203</v>
      </c>
      <c r="D20" s="35"/>
      <c r="F20" s="171">
        <v>17</v>
      </c>
      <c r="G20">
        <v>12</v>
      </c>
      <c r="H20" s="170">
        <f>Table27!L56</f>
        <v>63</v>
      </c>
      <c r="I20" s="35"/>
      <c r="K20" s="171"/>
      <c r="L20" s="35"/>
      <c r="M20" s="35"/>
      <c r="O20" s="171"/>
      <c r="P20" s="35"/>
      <c r="Q20" s="35"/>
    </row>
    <row r="21" spans="1:17" ht="15.75">
      <c r="A21" s="171">
        <v>18</v>
      </c>
      <c r="B21">
        <v>38</v>
      </c>
      <c r="C21" s="170">
        <f>Table27!L29</f>
        <v>180</v>
      </c>
      <c r="D21" s="35"/>
      <c r="F21" s="171">
        <v>18</v>
      </c>
      <c r="G21">
        <v>10</v>
      </c>
      <c r="H21" s="170">
        <f>Table27!L57</f>
        <v>58</v>
      </c>
      <c r="I21" s="35"/>
      <c r="K21" s="171"/>
      <c r="L21" s="35"/>
      <c r="M21" s="35"/>
      <c r="O21" s="171"/>
      <c r="P21" s="35"/>
      <c r="Q21" s="35"/>
    </row>
    <row r="22" spans="1:17" ht="15.75">
      <c r="A22" s="171">
        <v>19</v>
      </c>
      <c r="B22">
        <v>28</v>
      </c>
      <c r="C22" s="170">
        <f>Table27!L30</f>
        <v>141</v>
      </c>
      <c r="D22" s="35"/>
      <c r="F22" s="171">
        <v>19</v>
      </c>
      <c r="G22">
        <v>13</v>
      </c>
      <c r="H22" s="170">
        <f>Table27!L58</f>
        <v>50</v>
      </c>
      <c r="I22" s="35"/>
      <c r="K22" s="171"/>
      <c r="L22" s="35"/>
      <c r="M22" s="35"/>
      <c r="O22" s="171"/>
      <c r="P22" s="35"/>
      <c r="Q22" s="35"/>
    </row>
    <row r="23" spans="1:17" ht="15.75">
      <c r="A23" s="171">
        <v>20</v>
      </c>
      <c r="B23">
        <v>22</v>
      </c>
      <c r="C23" s="170">
        <f>Table27!L31</f>
        <v>95</v>
      </c>
      <c r="D23" s="35"/>
      <c r="F23" s="171">
        <v>20</v>
      </c>
      <c r="G23">
        <v>6</v>
      </c>
      <c r="H23" s="170">
        <f>Table27!L59</f>
        <v>31</v>
      </c>
      <c r="I23" s="35"/>
      <c r="K23" s="171"/>
      <c r="L23" s="35"/>
      <c r="M23" s="35"/>
      <c r="O23" s="171"/>
      <c r="P23" s="35"/>
      <c r="Q23" s="35"/>
    </row>
    <row r="24" spans="1:17" ht="15.75">
      <c r="A24" s="171">
        <v>21</v>
      </c>
      <c r="B24">
        <v>13</v>
      </c>
      <c r="C24" s="170">
        <f>Table27!L32</f>
        <v>59</v>
      </c>
      <c r="D24" s="35"/>
      <c r="F24" s="171">
        <v>21</v>
      </c>
      <c r="G24">
        <v>7</v>
      </c>
      <c r="H24" s="170">
        <f>Table27!L60</f>
        <v>24</v>
      </c>
      <c r="I24" s="35"/>
      <c r="K24" s="171"/>
      <c r="L24" s="35"/>
      <c r="M24" s="35"/>
      <c r="O24" s="171"/>
      <c r="P24" s="35"/>
      <c r="Q24" s="35"/>
    </row>
    <row r="25" spans="1:17" ht="15.75">
      <c r="A25" s="171">
        <v>22</v>
      </c>
      <c r="B25">
        <v>7</v>
      </c>
      <c r="C25" s="170">
        <f>Table27!L33</f>
        <v>31</v>
      </c>
      <c r="D25" s="35"/>
      <c r="F25" s="171">
        <v>22</v>
      </c>
      <c r="G25">
        <v>2</v>
      </c>
      <c r="H25" s="170">
        <f>Table27!L61</f>
        <v>12</v>
      </c>
      <c r="I25" s="35"/>
      <c r="K25" s="171"/>
      <c r="L25" s="35"/>
      <c r="M25" s="35"/>
      <c r="O25" s="171"/>
      <c r="P25" s="35"/>
      <c r="Q25" s="35"/>
    </row>
    <row r="26" spans="1:17" ht="15.75">
      <c r="A26" s="171">
        <v>23</v>
      </c>
      <c r="B26">
        <v>4</v>
      </c>
      <c r="C26" s="170">
        <f>Table27!L34</f>
        <v>13</v>
      </c>
      <c r="D26" s="35"/>
      <c r="F26" s="171">
        <v>23</v>
      </c>
      <c r="G26">
        <v>1</v>
      </c>
      <c r="H26" s="170">
        <f>Table27!L62</f>
        <v>7</v>
      </c>
      <c r="I26" s="35"/>
      <c r="K26" s="171"/>
      <c r="L26" s="35"/>
      <c r="M26" s="35"/>
      <c r="O26" s="171"/>
      <c r="P26" s="35"/>
      <c r="Q26" s="35"/>
    </row>
    <row r="27" spans="2:7" ht="15.75">
      <c r="B27"/>
      <c r="C27" s="172"/>
      <c r="G27" s="35"/>
    </row>
    <row r="29" spans="1:14" s="1" customFormat="1" ht="18.75">
      <c r="A29" s="1" t="s">
        <v>119</v>
      </c>
      <c r="N29" s="2" t="s">
        <v>1</v>
      </c>
    </row>
    <row r="30" s="1" customFormat="1" ht="18.75"/>
    <row r="31" s="1" customFormat="1" ht="18.75">
      <c r="A31" s="1" t="s">
        <v>179</v>
      </c>
    </row>
    <row r="32" spans="1:14" s="1" customFormat="1" ht="18.75">
      <c r="A32" s="1" t="s">
        <v>121</v>
      </c>
      <c r="N32" s="173"/>
    </row>
  </sheetData>
  <printOptions/>
  <pageMargins left="0.7480314960629921" right="0.7480314960629921" top="0.3937007874015748" bottom="0.5905511811023623" header="0.31496062992125984" footer="0.31496062992125984"/>
  <pageSetup horizontalDpi="600" verticalDpi="600" orientation="portrait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66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5.7109375" style="184" customWidth="1"/>
    <col min="2" max="2" width="8.7109375" style="184" customWidth="1"/>
    <col min="3" max="4" width="9.8515625" style="184" customWidth="1"/>
    <col min="5" max="6" width="9.140625" style="184" customWidth="1"/>
    <col min="7" max="7" width="10.7109375" style="184" customWidth="1"/>
    <col min="8" max="11" width="9.140625" style="184" customWidth="1"/>
    <col min="12" max="12" width="10.28125" style="184" customWidth="1"/>
    <col min="13" max="16384" width="9.140625" style="184" customWidth="1"/>
  </cols>
  <sheetData>
    <row r="1" spans="1:12" s="174" customFormat="1" ht="18.75">
      <c r="A1" s="173" t="s">
        <v>182</v>
      </c>
      <c r="L1" s="175" t="s">
        <v>1</v>
      </c>
    </row>
    <row r="2" s="174" customFormat="1" ht="18.75"/>
    <row r="3" s="174" customFormat="1" ht="18.75">
      <c r="A3" s="173" t="s">
        <v>183</v>
      </c>
    </row>
    <row r="4" s="174" customFormat="1" ht="18.75">
      <c r="A4" s="173" t="s">
        <v>120</v>
      </c>
    </row>
    <row r="5" spans="1:12" s="174" customFormat="1" ht="19.5" thickBot="1">
      <c r="A5" s="176" t="s">
        <v>121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</row>
    <row r="6" spans="1:13" s="178" customFormat="1" ht="16.5" thickTop="1">
      <c r="A6" s="178" t="s">
        <v>122</v>
      </c>
      <c r="B6" s="179" t="s">
        <v>123</v>
      </c>
      <c r="C6" s="179" t="s">
        <v>124</v>
      </c>
      <c r="D6" s="179" t="s">
        <v>125</v>
      </c>
      <c r="E6" s="180" t="s">
        <v>21</v>
      </c>
      <c r="F6" s="180" t="s">
        <v>23</v>
      </c>
      <c r="G6" s="180" t="s">
        <v>32</v>
      </c>
      <c r="H6" s="180" t="s">
        <v>126</v>
      </c>
      <c r="I6" s="180" t="s">
        <v>127</v>
      </c>
      <c r="J6" s="180" t="s">
        <v>128</v>
      </c>
      <c r="K6" s="180" t="s">
        <v>33</v>
      </c>
      <c r="L6" s="180" t="s">
        <v>9</v>
      </c>
      <c r="M6" s="181"/>
    </row>
    <row r="7" spans="1:13" s="178" customFormat="1" ht="19.5" thickBot="1">
      <c r="A7" s="182"/>
      <c r="B7" s="183" t="s">
        <v>129</v>
      </c>
      <c r="C7" s="183" t="s">
        <v>130</v>
      </c>
      <c r="D7" s="183" t="s">
        <v>186</v>
      </c>
      <c r="E7" s="182"/>
      <c r="F7" s="182"/>
      <c r="G7" s="182"/>
      <c r="H7" s="183" t="s">
        <v>131</v>
      </c>
      <c r="I7" s="183" t="s">
        <v>132</v>
      </c>
      <c r="J7" s="183" t="s">
        <v>132</v>
      </c>
      <c r="K7" s="182"/>
      <c r="L7" s="182"/>
      <c r="M7" s="181"/>
    </row>
    <row r="8" spans="1:13" s="178" customFormat="1" ht="12" customHeight="1">
      <c r="A8" s="181"/>
      <c r="B8" s="180"/>
      <c r="C8" s="180"/>
      <c r="D8" s="180"/>
      <c r="E8" s="181"/>
      <c r="F8" s="181"/>
      <c r="G8" s="181"/>
      <c r="H8" s="180"/>
      <c r="I8" s="180"/>
      <c r="J8" s="180"/>
      <c r="K8" s="181"/>
      <c r="L8" s="181"/>
      <c r="M8" s="181"/>
    </row>
    <row r="9" s="178" customFormat="1" ht="18.75">
      <c r="A9" s="173" t="s">
        <v>133</v>
      </c>
    </row>
    <row r="10" s="178" customFormat="1" ht="18.75">
      <c r="A10" s="173"/>
    </row>
    <row r="11" spans="1:12" ht="15.75" customHeight="1">
      <c r="A11" s="184" t="s">
        <v>134</v>
      </c>
      <c r="B11" s="14">
        <v>16</v>
      </c>
      <c r="C11" s="14">
        <v>3</v>
      </c>
      <c r="D11" s="14">
        <v>6</v>
      </c>
      <c r="E11" s="14">
        <v>125</v>
      </c>
      <c r="F11" s="14">
        <v>5</v>
      </c>
      <c r="G11" s="14">
        <v>0</v>
      </c>
      <c r="H11" s="14">
        <v>1</v>
      </c>
      <c r="I11" s="14">
        <v>3</v>
      </c>
      <c r="J11" s="14">
        <v>4</v>
      </c>
      <c r="K11" s="14">
        <v>1</v>
      </c>
      <c r="L11" s="14">
        <v>165</v>
      </c>
    </row>
    <row r="12" spans="1:12" ht="15.75">
      <c r="A12" s="184" t="s">
        <v>135</v>
      </c>
      <c r="B12" s="14">
        <v>11</v>
      </c>
      <c r="C12" s="14">
        <v>1</v>
      </c>
      <c r="D12" s="14">
        <v>2</v>
      </c>
      <c r="E12" s="14">
        <v>68</v>
      </c>
      <c r="F12" s="14">
        <v>3</v>
      </c>
      <c r="G12" s="14">
        <v>0</v>
      </c>
      <c r="H12" s="14">
        <v>0</v>
      </c>
      <c r="I12" s="14">
        <v>1</v>
      </c>
      <c r="J12" s="14">
        <v>3</v>
      </c>
      <c r="K12" s="14">
        <v>1</v>
      </c>
      <c r="L12" s="14">
        <v>90</v>
      </c>
    </row>
    <row r="13" spans="1:12" ht="15.75">
      <c r="A13" s="184" t="s">
        <v>136</v>
      </c>
      <c r="B13" s="14">
        <v>9</v>
      </c>
      <c r="C13" s="14">
        <v>1</v>
      </c>
      <c r="D13" s="14">
        <v>1</v>
      </c>
      <c r="E13" s="14">
        <v>51</v>
      </c>
      <c r="F13" s="14">
        <v>4</v>
      </c>
      <c r="G13" s="14">
        <v>0</v>
      </c>
      <c r="H13" s="14">
        <v>0</v>
      </c>
      <c r="I13" s="14">
        <v>2</v>
      </c>
      <c r="J13" s="14">
        <v>4</v>
      </c>
      <c r="K13" s="14">
        <v>0</v>
      </c>
      <c r="L13" s="14">
        <v>73</v>
      </c>
    </row>
    <row r="14" spans="1:12" ht="15.75">
      <c r="A14" s="184" t="s">
        <v>137</v>
      </c>
      <c r="B14" s="14">
        <v>9</v>
      </c>
      <c r="C14" s="14">
        <v>0</v>
      </c>
      <c r="D14" s="14">
        <v>1</v>
      </c>
      <c r="E14" s="14">
        <v>40</v>
      </c>
      <c r="F14" s="14">
        <v>3</v>
      </c>
      <c r="G14" s="14">
        <v>0</v>
      </c>
      <c r="H14" s="14">
        <v>0</v>
      </c>
      <c r="I14" s="14">
        <v>1</v>
      </c>
      <c r="J14" s="14">
        <v>4</v>
      </c>
      <c r="K14" s="14">
        <v>1</v>
      </c>
      <c r="L14" s="14">
        <v>60</v>
      </c>
    </row>
    <row r="15" spans="1:12" ht="15.75">
      <c r="A15" s="184" t="s">
        <v>138</v>
      </c>
      <c r="B15" s="14">
        <v>3</v>
      </c>
      <c r="C15" s="14">
        <v>1</v>
      </c>
      <c r="D15" s="14">
        <v>1</v>
      </c>
      <c r="E15" s="14">
        <v>34</v>
      </c>
      <c r="F15" s="14">
        <v>1</v>
      </c>
      <c r="G15" s="14">
        <v>2</v>
      </c>
      <c r="H15" s="14">
        <v>0</v>
      </c>
      <c r="I15" s="14">
        <v>4</v>
      </c>
      <c r="J15" s="14">
        <v>5</v>
      </c>
      <c r="K15" s="14">
        <v>2</v>
      </c>
      <c r="L15" s="14">
        <v>52</v>
      </c>
    </row>
    <row r="16" spans="1:12" ht="15.75">
      <c r="A16" s="184" t="s">
        <v>139</v>
      </c>
      <c r="B16" s="14">
        <v>2</v>
      </c>
      <c r="C16" s="14">
        <v>1</v>
      </c>
      <c r="D16" s="14">
        <v>4</v>
      </c>
      <c r="E16" s="14">
        <v>50</v>
      </c>
      <c r="F16" s="14">
        <v>2</v>
      </c>
      <c r="G16" s="14">
        <v>1</v>
      </c>
      <c r="H16" s="14">
        <v>0</v>
      </c>
      <c r="I16" s="14">
        <v>6</v>
      </c>
      <c r="J16" s="14">
        <v>6</v>
      </c>
      <c r="K16" s="14">
        <v>0</v>
      </c>
      <c r="L16" s="14">
        <v>72</v>
      </c>
    </row>
    <row r="17" spans="1:12" ht="15.75">
      <c r="A17" s="184" t="s">
        <v>140</v>
      </c>
      <c r="B17" s="14">
        <v>7</v>
      </c>
      <c r="C17" s="14">
        <v>10</v>
      </c>
      <c r="D17" s="14">
        <v>12</v>
      </c>
      <c r="E17" s="14">
        <v>118</v>
      </c>
      <c r="F17" s="14">
        <v>3</v>
      </c>
      <c r="G17" s="14">
        <v>1</v>
      </c>
      <c r="H17" s="14">
        <v>2</v>
      </c>
      <c r="I17" s="14">
        <v>11</v>
      </c>
      <c r="J17" s="14">
        <v>13</v>
      </c>
      <c r="K17" s="14">
        <v>2</v>
      </c>
      <c r="L17" s="14">
        <v>179</v>
      </c>
    </row>
    <row r="18" spans="1:12" ht="15.75">
      <c r="A18" s="184" t="s">
        <v>141</v>
      </c>
      <c r="B18" s="14">
        <v>27</v>
      </c>
      <c r="C18" s="14">
        <v>36</v>
      </c>
      <c r="D18" s="14">
        <v>42</v>
      </c>
      <c r="E18" s="14">
        <v>356</v>
      </c>
      <c r="F18" s="14">
        <v>4</v>
      </c>
      <c r="G18" s="14">
        <v>6</v>
      </c>
      <c r="H18" s="14">
        <v>9</v>
      </c>
      <c r="I18" s="14">
        <v>34</v>
      </c>
      <c r="J18" s="14">
        <v>16</v>
      </c>
      <c r="K18" s="14">
        <v>7</v>
      </c>
      <c r="L18" s="14">
        <v>537</v>
      </c>
    </row>
    <row r="19" spans="1:12" ht="15.75">
      <c r="A19" s="184" t="s">
        <v>142</v>
      </c>
      <c r="B19" s="14">
        <v>70</v>
      </c>
      <c r="C19" s="14">
        <v>51</v>
      </c>
      <c r="D19" s="14">
        <v>49</v>
      </c>
      <c r="E19" s="14">
        <v>568</v>
      </c>
      <c r="F19" s="14">
        <v>10</v>
      </c>
      <c r="G19" s="14">
        <v>5</v>
      </c>
      <c r="H19" s="14">
        <v>27</v>
      </c>
      <c r="I19" s="14">
        <v>32</v>
      </c>
      <c r="J19" s="14">
        <v>17</v>
      </c>
      <c r="K19" s="14">
        <v>9</v>
      </c>
      <c r="L19" s="14">
        <v>838</v>
      </c>
    </row>
    <row r="20" spans="1:12" ht="15.75">
      <c r="A20" s="184" t="s">
        <v>143</v>
      </c>
      <c r="B20" s="14">
        <v>80</v>
      </c>
      <c r="C20" s="14">
        <v>25</v>
      </c>
      <c r="D20" s="14">
        <v>24</v>
      </c>
      <c r="E20" s="14">
        <v>411</v>
      </c>
      <c r="F20" s="14">
        <v>10</v>
      </c>
      <c r="G20" s="14">
        <v>4</v>
      </c>
      <c r="H20" s="14">
        <v>35</v>
      </c>
      <c r="I20" s="14">
        <v>24</v>
      </c>
      <c r="J20" s="14">
        <v>16</v>
      </c>
      <c r="K20" s="14">
        <v>7</v>
      </c>
      <c r="L20" s="14">
        <v>636</v>
      </c>
    </row>
    <row r="21" spans="1:12" ht="15.75">
      <c r="A21" s="184" t="s">
        <v>144</v>
      </c>
      <c r="B21" s="14">
        <v>68</v>
      </c>
      <c r="C21" s="14">
        <v>18</v>
      </c>
      <c r="D21" s="14">
        <v>24</v>
      </c>
      <c r="E21" s="14">
        <v>331</v>
      </c>
      <c r="F21" s="14">
        <v>7</v>
      </c>
      <c r="G21" s="14">
        <v>2</v>
      </c>
      <c r="H21" s="14">
        <v>33</v>
      </c>
      <c r="I21" s="14">
        <v>25</v>
      </c>
      <c r="J21" s="14">
        <v>17</v>
      </c>
      <c r="K21" s="14">
        <v>10</v>
      </c>
      <c r="L21" s="14">
        <v>535</v>
      </c>
    </row>
    <row r="22" spans="1:12" ht="15.75">
      <c r="A22" s="184" t="s">
        <v>145</v>
      </c>
      <c r="B22" s="14">
        <v>86</v>
      </c>
      <c r="C22" s="14">
        <v>18</v>
      </c>
      <c r="D22" s="14">
        <v>32</v>
      </c>
      <c r="E22" s="14">
        <v>346</v>
      </c>
      <c r="F22" s="14">
        <v>6</v>
      </c>
      <c r="G22" s="14">
        <v>3</v>
      </c>
      <c r="H22" s="14">
        <v>48</v>
      </c>
      <c r="I22" s="14">
        <v>19</v>
      </c>
      <c r="J22" s="14">
        <v>20</v>
      </c>
      <c r="K22" s="14">
        <v>8</v>
      </c>
      <c r="L22" s="14">
        <v>585</v>
      </c>
    </row>
    <row r="23" spans="1:12" ht="15.75">
      <c r="A23" s="184" t="s">
        <v>146</v>
      </c>
      <c r="B23" s="14">
        <v>92</v>
      </c>
      <c r="C23" s="14">
        <v>21</v>
      </c>
      <c r="D23" s="14">
        <v>41</v>
      </c>
      <c r="E23" s="14">
        <v>422</v>
      </c>
      <c r="F23" s="14">
        <v>7</v>
      </c>
      <c r="G23" s="14">
        <v>3</v>
      </c>
      <c r="H23" s="14">
        <v>75</v>
      </c>
      <c r="I23" s="14">
        <v>15</v>
      </c>
      <c r="J23" s="14">
        <v>18</v>
      </c>
      <c r="K23" s="14">
        <v>8</v>
      </c>
      <c r="L23" s="14">
        <v>703</v>
      </c>
    </row>
    <row r="24" spans="1:12" ht="15.75">
      <c r="A24" s="184" t="s">
        <v>147</v>
      </c>
      <c r="B24" s="14">
        <v>84</v>
      </c>
      <c r="C24" s="14">
        <v>22</v>
      </c>
      <c r="D24" s="14">
        <v>47</v>
      </c>
      <c r="E24" s="14">
        <v>445</v>
      </c>
      <c r="F24" s="14">
        <v>11</v>
      </c>
      <c r="G24" s="14">
        <v>5</v>
      </c>
      <c r="H24" s="14">
        <v>66</v>
      </c>
      <c r="I24" s="14">
        <v>25</v>
      </c>
      <c r="J24" s="14">
        <v>19</v>
      </c>
      <c r="K24" s="14">
        <v>10</v>
      </c>
      <c r="L24" s="14">
        <v>736</v>
      </c>
    </row>
    <row r="25" spans="1:12" ht="15.75">
      <c r="A25" s="184" t="s">
        <v>148</v>
      </c>
      <c r="B25" s="14">
        <v>92</v>
      </c>
      <c r="C25" s="14">
        <v>19</v>
      </c>
      <c r="D25" s="14">
        <v>48</v>
      </c>
      <c r="E25" s="14">
        <v>472</v>
      </c>
      <c r="F25" s="14">
        <v>9</v>
      </c>
      <c r="G25" s="14">
        <v>3</v>
      </c>
      <c r="H25" s="14">
        <v>64</v>
      </c>
      <c r="I25" s="14">
        <v>18</v>
      </c>
      <c r="J25" s="14">
        <v>22</v>
      </c>
      <c r="K25" s="14">
        <v>8</v>
      </c>
      <c r="L25" s="14">
        <v>756</v>
      </c>
    </row>
    <row r="26" spans="1:12" ht="15.75">
      <c r="A26" s="184" t="s">
        <v>149</v>
      </c>
      <c r="B26" s="14">
        <v>98</v>
      </c>
      <c r="C26" s="14">
        <v>32</v>
      </c>
      <c r="D26" s="14">
        <v>52</v>
      </c>
      <c r="E26" s="14">
        <v>508</v>
      </c>
      <c r="F26" s="14">
        <v>9</v>
      </c>
      <c r="G26" s="14">
        <v>4</v>
      </c>
      <c r="H26" s="14">
        <v>71</v>
      </c>
      <c r="I26" s="14">
        <v>21</v>
      </c>
      <c r="J26" s="14">
        <v>16</v>
      </c>
      <c r="K26" s="14">
        <v>11</v>
      </c>
      <c r="L26" s="14">
        <v>821</v>
      </c>
    </row>
    <row r="27" spans="1:12" ht="15.75">
      <c r="A27" s="184" t="s">
        <v>150</v>
      </c>
      <c r="B27" s="14">
        <v>119</v>
      </c>
      <c r="C27" s="14">
        <v>39</v>
      </c>
      <c r="D27" s="14">
        <v>74</v>
      </c>
      <c r="E27" s="14">
        <v>653</v>
      </c>
      <c r="F27" s="14">
        <v>9</v>
      </c>
      <c r="G27" s="14">
        <v>6</v>
      </c>
      <c r="H27" s="14">
        <v>66</v>
      </c>
      <c r="I27" s="14">
        <v>25</v>
      </c>
      <c r="J27" s="14">
        <v>17</v>
      </c>
      <c r="K27" s="14">
        <v>9</v>
      </c>
      <c r="L27" s="14">
        <v>1017</v>
      </c>
    </row>
    <row r="28" spans="1:12" ht="15.75">
      <c r="A28" s="184" t="s">
        <v>151</v>
      </c>
      <c r="B28" s="14">
        <v>136</v>
      </c>
      <c r="C28" s="14">
        <v>54</v>
      </c>
      <c r="D28" s="14">
        <v>76</v>
      </c>
      <c r="E28" s="14">
        <v>691</v>
      </c>
      <c r="F28" s="14">
        <v>9</v>
      </c>
      <c r="G28" s="14">
        <v>2</v>
      </c>
      <c r="H28" s="14">
        <v>52</v>
      </c>
      <c r="I28" s="14">
        <v>25</v>
      </c>
      <c r="J28" s="14">
        <v>13</v>
      </c>
      <c r="K28" s="14">
        <v>6</v>
      </c>
      <c r="L28" s="14">
        <v>1064</v>
      </c>
    </row>
    <row r="29" spans="1:12" ht="15.75">
      <c r="A29" s="184" t="s">
        <v>152</v>
      </c>
      <c r="B29" s="14">
        <v>83</v>
      </c>
      <c r="C29" s="14">
        <v>34</v>
      </c>
      <c r="D29" s="14">
        <v>49</v>
      </c>
      <c r="E29" s="14">
        <v>506</v>
      </c>
      <c r="F29" s="14">
        <v>8</v>
      </c>
      <c r="G29" s="14">
        <v>1</v>
      </c>
      <c r="H29" s="14">
        <v>21</v>
      </c>
      <c r="I29" s="14">
        <v>9</v>
      </c>
      <c r="J29" s="14">
        <v>6</v>
      </c>
      <c r="K29" s="14">
        <v>4</v>
      </c>
      <c r="L29" s="14">
        <v>722</v>
      </c>
    </row>
    <row r="30" spans="1:12" ht="15.75">
      <c r="A30" s="184" t="s">
        <v>153</v>
      </c>
      <c r="B30" s="14">
        <v>72</v>
      </c>
      <c r="C30" s="14">
        <v>27</v>
      </c>
      <c r="D30" s="14">
        <v>45</v>
      </c>
      <c r="E30" s="14">
        <v>401</v>
      </c>
      <c r="F30" s="14">
        <v>9</v>
      </c>
      <c r="G30" s="14">
        <v>2</v>
      </c>
      <c r="H30" s="14">
        <v>15</v>
      </c>
      <c r="I30" s="14">
        <v>8</v>
      </c>
      <c r="J30" s="14">
        <v>7</v>
      </c>
      <c r="K30" s="14">
        <v>3</v>
      </c>
      <c r="L30" s="14">
        <v>589</v>
      </c>
    </row>
    <row r="31" spans="1:12" ht="15.75">
      <c r="A31" s="184" t="s">
        <v>154</v>
      </c>
      <c r="B31" s="14">
        <v>47</v>
      </c>
      <c r="C31" s="14">
        <v>15</v>
      </c>
      <c r="D31" s="14">
        <v>32</v>
      </c>
      <c r="E31" s="14">
        <v>332</v>
      </c>
      <c r="F31" s="14">
        <v>6</v>
      </c>
      <c r="G31" s="14">
        <v>2</v>
      </c>
      <c r="H31" s="14">
        <v>7</v>
      </c>
      <c r="I31" s="14">
        <v>6</v>
      </c>
      <c r="J31" s="14">
        <v>3</v>
      </c>
      <c r="K31" s="14">
        <v>2</v>
      </c>
      <c r="L31" s="14">
        <v>452</v>
      </c>
    </row>
    <row r="32" spans="1:12" ht="15.75">
      <c r="A32" s="184" t="s">
        <v>155</v>
      </c>
      <c r="B32" s="14">
        <v>57</v>
      </c>
      <c r="C32" s="14">
        <v>12</v>
      </c>
      <c r="D32" s="14">
        <v>29</v>
      </c>
      <c r="E32" s="14">
        <v>314</v>
      </c>
      <c r="F32" s="14">
        <v>6</v>
      </c>
      <c r="G32" s="14">
        <v>2</v>
      </c>
      <c r="H32" s="14">
        <v>9</v>
      </c>
      <c r="I32" s="14">
        <v>4</v>
      </c>
      <c r="J32" s="14">
        <v>2</v>
      </c>
      <c r="K32" s="14">
        <v>1</v>
      </c>
      <c r="L32" s="14">
        <v>436</v>
      </c>
    </row>
    <row r="33" spans="1:12" ht="15.75">
      <c r="A33" s="184" t="s">
        <v>156</v>
      </c>
      <c r="B33" s="14">
        <v>50</v>
      </c>
      <c r="C33" s="14">
        <v>8</v>
      </c>
      <c r="D33" s="14">
        <v>20</v>
      </c>
      <c r="E33" s="14">
        <v>268</v>
      </c>
      <c r="F33" s="14">
        <v>9</v>
      </c>
      <c r="G33" s="14">
        <v>1</v>
      </c>
      <c r="H33" s="14">
        <v>6</v>
      </c>
      <c r="I33" s="14">
        <v>3</v>
      </c>
      <c r="J33" s="14">
        <v>4</v>
      </c>
      <c r="K33" s="14">
        <v>2</v>
      </c>
      <c r="L33" s="14">
        <v>372</v>
      </c>
    </row>
    <row r="34" spans="1:12" ht="15.75">
      <c r="A34" s="184" t="s">
        <v>157</v>
      </c>
      <c r="B34" s="14">
        <v>45</v>
      </c>
      <c r="C34" s="14">
        <v>4</v>
      </c>
      <c r="D34" s="14">
        <v>11</v>
      </c>
      <c r="E34" s="14">
        <v>202</v>
      </c>
      <c r="F34" s="14">
        <v>10</v>
      </c>
      <c r="G34" s="14">
        <v>0</v>
      </c>
      <c r="H34" s="14">
        <v>4</v>
      </c>
      <c r="I34" s="14">
        <v>2</v>
      </c>
      <c r="J34" s="14">
        <v>2</v>
      </c>
      <c r="K34" s="14">
        <v>4</v>
      </c>
      <c r="L34" s="14">
        <v>284</v>
      </c>
    </row>
    <row r="35" spans="1:12" s="178" customFormat="1" ht="15.75">
      <c r="A35" s="185" t="s">
        <v>9</v>
      </c>
      <c r="B35" s="12">
        <v>1363</v>
      </c>
      <c r="C35" s="12">
        <v>451</v>
      </c>
      <c r="D35" s="12">
        <v>721</v>
      </c>
      <c r="E35" s="12">
        <v>7714</v>
      </c>
      <c r="F35" s="12">
        <v>162</v>
      </c>
      <c r="G35" s="12">
        <v>55</v>
      </c>
      <c r="H35" s="12">
        <v>613</v>
      </c>
      <c r="I35" s="12">
        <v>323</v>
      </c>
      <c r="J35" s="12">
        <v>254</v>
      </c>
      <c r="K35" s="12">
        <v>116</v>
      </c>
      <c r="L35" s="12">
        <v>11772</v>
      </c>
    </row>
    <row r="36" spans="2:12" s="178" customFormat="1" ht="15.7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ht="18.75">
      <c r="A37" s="173" t="s">
        <v>158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ht="15.75">
      <c r="A38" s="178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1:12" ht="15.75">
      <c r="A39" s="184" t="s">
        <v>134</v>
      </c>
      <c r="B39" s="14">
        <v>53</v>
      </c>
      <c r="C39" s="14">
        <v>1</v>
      </c>
      <c r="D39" s="14">
        <v>4</v>
      </c>
      <c r="E39" s="14">
        <v>111</v>
      </c>
      <c r="F39" s="14">
        <v>10</v>
      </c>
      <c r="G39" s="14">
        <v>0</v>
      </c>
      <c r="H39" s="14">
        <v>1</v>
      </c>
      <c r="I39" s="14">
        <v>2</v>
      </c>
      <c r="J39" s="14">
        <v>2</v>
      </c>
      <c r="K39" s="14">
        <v>1</v>
      </c>
      <c r="L39" s="14">
        <v>184</v>
      </c>
    </row>
    <row r="40" spans="1:12" ht="15.75">
      <c r="A40" s="184" t="s">
        <v>135</v>
      </c>
      <c r="B40" s="14">
        <v>45</v>
      </c>
      <c r="C40" s="14">
        <v>1</v>
      </c>
      <c r="D40" s="14">
        <v>2</v>
      </c>
      <c r="E40" s="14">
        <v>110</v>
      </c>
      <c r="F40" s="14">
        <v>7</v>
      </c>
      <c r="G40" s="14">
        <v>1</v>
      </c>
      <c r="H40" s="14">
        <v>2</v>
      </c>
      <c r="I40" s="14">
        <v>2</v>
      </c>
      <c r="J40" s="14">
        <v>0</v>
      </c>
      <c r="K40" s="14">
        <v>2</v>
      </c>
      <c r="L40" s="14">
        <v>171</v>
      </c>
    </row>
    <row r="41" spans="1:12" ht="15.75">
      <c r="A41" s="184" t="s">
        <v>136</v>
      </c>
      <c r="B41" s="14">
        <v>26</v>
      </c>
      <c r="C41" s="14">
        <v>1</v>
      </c>
      <c r="D41" s="14">
        <v>3</v>
      </c>
      <c r="E41" s="14">
        <v>85</v>
      </c>
      <c r="F41" s="14">
        <v>8</v>
      </c>
      <c r="G41" s="14">
        <v>1</v>
      </c>
      <c r="H41" s="14">
        <v>0</v>
      </c>
      <c r="I41" s="14">
        <v>1</v>
      </c>
      <c r="J41" s="14">
        <v>1</v>
      </c>
      <c r="K41" s="14">
        <v>1</v>
      </c>
      <c r="L41" s="14">
        <v>126</v>
      </c>
    </row>
    <row r="42" spans="1:12" ht="15.75">
      <c r="A42" s="184" t="s">
        <v>137</v>
      </c>
      <c r="B42" s="14">
        <v>30</v>
      </c>
      <c r="C42" s="14">
        <v>0</v>
      </c>
      <c r="D42" s="14">
        <v>2</v>
      </c>
      <c r="E42" s="14">
        <v>83</v>
      </c>
      <c r="F42" s="14">
        <v>10</v>
      </c>
      <c r="G42" s="14">
        <v>0</v>
      </c>
      <c r="H42" s="14">
        <v>0</v>
      </c>
      <c r="I42" s="14">
        <v>2</v>
      </c>
      <c r="J42" s="14">
        <v>1</v>
      </c>
      <c r="K42" s="14">
        <v>1</v>
      </c>
      <c r="L42" s="14">
        <v>131</v>
      </c>
    </row>
    <row r="43" spans="1:12" ht="15.75">
      <c r="A43" s="184" t="s">
        <v>138</v>
      </c>
      <c r="B43" s="14">
        <v>5</v>
      </c>
      <c r="C43" s="14">
        <v>0</v>
      </c>
      <c r="D43" s="14">
        <v>1</v>
      </c>
      <c r="E43" s="14">
        <v>51</v>
      </c>
      <c r="F43" s="14">
        <v>3</v>
      </c>
      <c r="G43" s="14">
        <v>3</v>
      </c>
      <c r="H43" s="14">
        <v>1</v>
      </c>
      <c r="I43" s="14">
        <v>1</v>
      </c>
      <c r="J43" s="14">
        <v>0</v>
      </c>
      <c r="K43" s="14">
        <v>1</v>
      </c>
      <c r="L43" s="14">
        <v>66</v>
      </c>
    </row>
    <row r="44" spans="1:12" ht="15.75">
      <c r="A44" s="184" t="s">
        <v>139</v>
      </c>
      <c r="B44" s="14">
        <v>3</v>
      </c>
      <c r="C44" s="14">
        <v>0</v>
      </c>
      <c r="D44" s="14">
        <v>1</v>
      </c>
      <c r="E44" s="14">
        <v>46</v>
      </c>
      <c r="F44" s="14">
        <v>2</v>
      </c>
      <c r="G44" s="14">
        <v>1</v>
      </c>
      <c r="H44" s="14">
        <v>0</v>
      </c>
      <c r="I44" s="14">
        <v>1</v>
      </c>
      <c r="J44" s="14">
        <v>1</v>
      </c>
      <c r="K44" s="14">
        <v>1</v>
      </c>
      <c r="L44" s="14">
        <v>57</v>
      </c>
    </row>
    <row r="45" spans="1:12" ht="15.75">
      <c r="A45" s="184" t="s">
        <v>140</v>
      </c>
      <c r="B45" s="14">
        <v>2</v>
      </c>
      <c r="C45" s="14">
        <v>0</v>
      </c>
      <c r="D45" s="14">
        <v>1</v>
      </c>
      <c r="E45" s="14">
        <v>39</v>
      </c>
      <c r="F45" s="14">
        <v>1</v>
      </c>
      <c r="G45" s="14">
        <v>1</v>
      </c>
      <c r="H45" s="14">
        <v>0</v>
      </c>
      <c r="I45" s="14">
        <v>3</v>
      </c>
      <c r="J45" s="14">
        <v>2</v>
      </c>
      <c r="K45" s="14">
        <v>1</v>
      </c>
      <c r="L45" s="14">
        <v>51</v>
      </c>
    </row>
    <row r="46" spans="1:12" ht="15.75">
      <c r="A46" s="184" t="s">
        <v>141</v>
      </c>
      <c r="B46" s="14">
        <v>3</v>
      </c>
      <c r="C46" s="14">
        <v>2</v>
      </c>
      <c r="D46" s="14">
        <v>2</v>
      </c>
      <c r="E46" s="14">
        <v>59</v>
      </c>
      <c r="F46" s="14">
        <v>1</v>
      </c>
      <c r="G46" s="14">
        <v>1</v>
      </c>
      <c r="H46" s="14">
        <v>2</v>
      </c>
      <c r="I46" s="14">
        <v>4</v>
      </c>
      <c r="J46" s="14">
        <v>3</v>
      </c>
      <c r="K46" s="14">
        <v>0</v>
      </c>
      <c r="L46" s="14">
        <v>77</v>
      </c>
    </row>
    <row r="47" spans="1:12" ht="15.75">
      <c r="A47" s="184" t="s">
        <v>142</v>
      </c>
      <c r="B47" s="14">
        <v>5</v>
      </c>
      <c r="C47" s="14">
        <v>2</v>
      </c>
      <c r="D47" s="14">
        <v>5</v>
      </c>
      <c r="E47" s="14">
        <v>73</v>
      </c>
      <c r="F47" s="14">
        <v>2</v>
      </c>
      <c r="G47" s="14">
        <v>0</v>
      </c>
      <c r="H47" s="14">
        <v>2</v>
      </c>
      <c r="I47" s="14">
        <v>2</v>
      </c>
      <c r="J47" s="14">
        <v>2</v>
      </c>
      <c r="K47" s="14">
        <v>1</v>
      </c>
      <c r="L47" s="14">
        <v>96</v>
      </c>
    </row>
    <row r="48" spans="1:12" ht="15.75">
      <c r="A48" s="184" t="s">
        <v>143</v>
      </c>
      <c r="B48" s="14">
        <v>9</v>
      </c>
      <c r="C48" s="14">
        <v>5</v>
      </c>
      <c r="D48" s="14">
        <v>8</v>
      </c>
      <c r="E48" s="14">
        <v>84</v>
      </c>
      <c r="F48" s="14">
        <v>2</v>
      </c>
      <c r="G48" s="14">
        <v>1</v>
      </c>
      <c r="H48" s="14">
        <v>5</v>
      </c>
      <c r="I48" s="14">
        <v>3</v>
      </c>
      <c r="J48" s="14">
        <v>3</v>
      </c>
      <c r="K48" s="14">
        <v>1</v>
      </c>
      <c r="L48" s="14">
        <v>120</v>
      </c>
    </row>
    <row r="49" spans="1:12" ht="15.75">
      <c r="A49" s="184" t="s">
        <v>144</v>
      </c>
      <c r="B49" s="14">
        <v>12</v>
      </c>
      <c r="C49" s="14">
        <v>8</v>
      </c>
      <c r="D49" s="14">
        <v>13</v>
      </c>
      <c r="E49" s="14">
        <v>128</v>
      </c>
      <c r="F49" s="14">
        <v>1</v>
      </c>
      <c r="G49" s="14">
        <v>1</v>
      </c>
      <c r="H49" s="14">
        <v>7</v>
      </c>
      <c r="I49" s="14">
        <v>4</v>
      </c>
      <c r="J49" s="14">
        <v>2</v>
      </c>
      <c r="K49" s="14">
        <v>4</v>
      </c>
      <c r="L49" s="14">
        <v>180</v>
      </c>
    </row>
    <row r="50" spans="1:12" ht="15.75">
      <c r="A50" s="184" t="s">
        <v>145</v>
      </c>
      <c r="B50" s="14">
        <v>22</v>
      </c>
      <c r="C50" s="14">
        <v>9</v>
      </c>
      <c r="D50" s="14">
        <v>29</v>
      </c>
      <c r="E50" s="14">
        <v>174</v>
      </c>
      <c r="F50" s="14">
        <v>3</v>
      </c>
      <c r="G50" s="14">
        <v>1</v>
      </c>
      <c r="H50" s="14">
        <v>9</v>
      </c>
      <c r="I50" s="14">
        <v>2</v>
      </c>
      <c r="J50" s="14">
        <v>1</v>
      </c>
      <c r="K50" s="14">
        <v>2</v>
      </c>
      <c r="L50" s="14">
        <v>252</v>
      </c>
    </row>
    <row r="51" spans="1:12" ht="15.75">
      <c r="A51" s="184" t="s">
        <v>146</v>
      </c>
      <c r="B51" s="14">
        <v>20</v>
      </c>
      <c r="C51" s="14">
        <v>9</v>
      </c>
      <c r="D51" s="14">
        <v>28</v>
      </c>
      <c r="E51" s="14">
        <v>194</v>
      </c>
      <c r="F51" s="14">
        <v>5</v>
      </c>
      <c r="G51" s="14">
        <v>0</v>
      </c>
      <c r="H51" s="14">
        <v>12</v>
      </c>
      <c r="I51" s="14">
        <v>6</v>
      </c>
      <c r="J51" s="14">
        <v>2</v>
      </c>
      <c r="K51" s="14">
        <v>3</v>
      </c>
      <c r="L51" s="14">
        <v>280</v>
      </c>
    </row>
    <row r="52" spans="1:12" ht="15.75">
      <c r="A52" s="184" t="s">
        <v>147</v>
      </c>
      <c r="B52" s="14">
        <v>21</v>
      </c>
      <c r="C52" s="14">
        <v>9</v>
      </c>
      <c r="D52" s="14">
        <v>34</v>
      </c>
      <c r="E52" s="14">
        <v>228</v>
      </c>
      <c r="F52" s="14">
        <v>3</v>
      </c>
      <c r="G52" s="14">
        <v>1</v>
      </c>
      <c r="H52" s="14">
        <v>12</v>
      </c>
      <c r="I52" s="14">
        <v>4</v>
      </c>
      <c r="J52" s="14">
        <v>2</v>
      </c>
      <c r="K52" s="14">
        <v>1</v>
      </c>
      <c r="L52" s="14">
        <v>315</v>
      </c>
    </row>
    <row r="53" spans="1:12" ht="15.75">
      <c r="A53" s="184" t="s">
        <v>148</v>
      </c>
      <c r="B53" s="14">
        <v>28</v>
      </c>
      <c r="C53" s="14">
        <v>8</v>
      </c>
      <c r="D53" s="14">
        <v>43</v>
      </c>
      <c r="E53" s="14">
        <v>230</v>
      </c>
      <c r="F53" s="14">
        <v>3</v>
      </c>
      <c r="G53" s="14">
        <v>1</v>
      </c>
      <c r="H53" s="14">
        <v>14</v>
      </c>
      <c r="I53" s="14">
        <v>2</v>
      </c>
      <c r="J53" s="14">
        <v>1</v>
      </c>
      <c r="K53" s="14">
        <v>4</v>
      </c>
      <c r="L53" s="14">
        <v>332</v>
      </c>
    </row>
    <row r="54" spans="1:12" ht="15.75">
      <c r="A54" s="184" t="s">
        <v>149</v>
      </c>
      <c r="B54" s="14">
        <v>29</v>
      </c>
      <c r="C54" s="14">
        <v>9</v>
      </c>
      <c r="D54" s="14">
        <v>40</v>
      </c>
      <c r="E54" s="14">
        <v>220</v>
      </c>
      <c r="F54" s="14">
        <v>3</v>
      </c>
      <c r="G54" s="14">
        <v>2</v>
      </c>
      <c r="H54" s="14">
        <v>16</v>
      </c>
      <c r="I54" s="14">
        <v>4</v>
      </c>
      <c r="J54" s="14">
        <v>1</v>
      </c>
      <c r="K54" s="14">
        <v>1</v>
      </c>
      <c r="L54" s="14">
        <v>325</v>
      </c>
    </row>
    <row r="55" spans="1:12" ht="15.75">
      <c r="A55" s="184" t="s">
        <v>150</v>
      </c>
      <c r="B55" s="14">
        <v>29</v>
      </c>
      <c r="C55" s="14">
        <v>6</v>
      </c>
      <c r="D55" s="14">
        <v>41</v>
      </c>
      <c r="E55" s="14">
        <v>209</v>
      </c>
      <c r="F55" s="14">
        <v>2</v>
      </c>
      <c r="G55" s="14">
        <v>1</v>
      </c>
      <c r="H55" s="14">
        <v>10</v>
      </c>
      <c r="I55" s="14">
        <v>1</v>
      </c>
      <c r="J55" s="14">
        <v>1</v>
      </c>
      <c r="K55" s="14">
        <v>3</v>
      </c>
      <c r="L55" s="14">
        <v>303</v>
      </c>
    </row>
    <row r="56" spans="1:12" ht="15.75">
      <c r="A56" s="184" t="s">
        <v>151</v>
      </c>
      <c r="B56" s="14">
        <v>33</v>
      </c>
      <c r="C56" s="14">
        <v>9</v>
      </c>
      <c r="D56" s="14">
        <v>33</v>
      </c>
      <c r="E56" s="14">
        <v>203</v>
      </c>
      <c r="F56" s="14">
        <v>3</v>
      </c>
      <c r="G56" s="14">
        <v>1</v>
      </c>
      <c r="H56" s="14">
        <v>11</v>
      </c>
      <c r="I56" s="14">
        <v>3</v>
      </c>
      <c r="J56" s="14">
        <v>1</v>
      </c>
      <c r="K56" s="14">
        <v>2</v>
      </c>
      <c r="L56" s="14">
        <v>298</v>
      </c>
    </row>
    <row r="57" spans="1:12" ht="15.75">
      <c r="A57" s="184" t="s">
        <v>152</v>
      </c>
      <c r="B57" s="14">
        <v>29</v>
      </c>
      <c r="C57" s="14">
        <v>5</v>
      </c>
      <c r="D57" s="14">
        <v>23</v>
      </c>
      <c r="E57" s="14">
        <v>188</v>
      </c>
      <c r="F57" s="14">
        <v>5</v>
      </c>
      <c r="G57" s="14">
        <v>1</v>
      </c>
      <c r="H57" s="14">
        <v>7</v>
      </c>
      <c r="I57" s="14">
        <v>3</v>
      </c>
      <c r="J57" s="14">
        <v>1</v>
      </c>
      <c r="K57" s="14">
        <v>3</v>
      </c>
      <c r="L57" s="14">
        <v>263</v>
      </c>
    </row>
    <row r="58" spans="1:12" ht="15.75">
      <c r="A58" s="184" t="s">
        <v>153</v>
      </c>
      <c r="B58" s="14">
        <v>25</v>
      </c>
      <c r="C58" s="14">
        <v>3</v>
      </c>
      <c r="D58" s="14">
        <v>17</v>
      </c>
      <c r="E58" s="14">
        <v>146</v>
      </c>
      <c r="F58" s="14">
        <v>4</v>
      </c>
      <c r="G58" s="14">
        <v>0</v>
      </c>
      <c r="H58" s="14">
        <v>7</v>
      </c>
      <c r="I58" s="14">
        <v>2</v>
      </c>
      <c r="J58" s="14">
        <v>1</v>
      </c>
      <c r="K58" s="14">
        <v>2</v>
      </c>
      <c r="L58" s="14">
        <v>208</v>
      </c>
    </row>
    <row r="59" spans="1:12" ht="15.75">
      <c r="A59" s="184" t="s">
        <v>154</v>
      </c>
      <c r="B59" s="14">
        <v>28</v>
      </c>
      <c r="C59" s="14">
        <v>3</v>
      </c>
      <c r="D59" s="14">
        <v>13</v>
      </c>
      <c r="E59" s="14">
        <v>140</v>
      </c>
      <c r="F59" s="14">
        <v>5</v>
      </c>
      <c r="G59" s="14">
        <v>0</v>
      </c>
      <c r="H59" s="14">
        <v>5</v>
      </c>
      <c r="I59" s="14">
        <v>1</v>
      </c>
      <c r="J59" s="14">
        <v>2</v>
      </c>
      <c r="K59" s="14">
        <v>2</v>
      </c>
      <c r="L59" s="14">
        <v>198</v>
      </c>
    </row>
    <row r="60" spans="1:12" ht="15.75">
      <c r="A60" s="184" t="s">
        <v>155</v>
      </c>
      <c r="B60" s="14">
        <v>23</v>
      </c>
      <c r="C60" s="14">
        <v>3</v>
      </c>
      <c r="D60" s="14">
        <v>7</v>
      </c>
      <c r="E60" s="14">
        <v>116</v>
      </c>
      <c r="F60" s="14">
        <v>3</v>
      </c>
      <c r="G60" s="14">
        <v>0</v>
      </c>
      <c r="H60" s="14">
        <v>2</v>
      </c>
      <c r="I60" s="14">
        <v>1</v>
      </c>
      <c r="J60" s="14">
        <v>2</v>
      </c>
      <c r="K60" s="14">
        <v>1</v>
      </c>
      <c r="L60" s="14">
        <v>158</v>
      </c>
    </row>
    <row r="61" spans="1:12" ht="15.75">
      <c r="A61" s="184" t="s">
        <v>156</v>
      </c>
      <c r="B61" s="14">
        <v>29</v>
      </c>
      <c r="C61" s="14">
        <v>1</v>
      </c>
      <c r="D61" s="14">
        <v>6</v>
      </c>
      <c r="E61" s="14">
        <v>106</v>
      </c>
      <c r="F61" s="14">
        <v>3</v>
      </c>
      <c r="G61" s="14">
        <v>0</v>
      </c>
      <c r="H61" s="14">
        <v>3</v>
      </c>
      <c r="I61" s="14">
        <v>1</v>
      </c>
      <c r="J61" s="14">
        <v>0</v>
      </c>
      <c r="K61" s="14">
        <v>1</v>
      </c>
      <c r="L61" s="14">
        <v>151</v>
      </c>
    </row>
    <row r="62" spans="1:12" ht="15.75">
      <c r="A62" s="184" t="s">
        <v>157</v>
      </c>
      <c r="B62" s="14">
        <v>27</v>
      </c>
      <c r="C62" s="14">
        <v>2</v>
      </c>
      <c r="D62" s="14">
        <v>4</v>
      </c>
      <c r="E62" s="14">
        <v>89</v>
      </c>
      <c r="F62" s="14">
        <v>5</v>
      </c>
      <c r="G62" s="14">
        <v>1</v>
      </c>
      <c r="H62" s="14">
        <v>2</v>
      </c>
      <c r="I62" s="14">
        <v>2</v>
      </c>
      <c r="J62" s="14">
        <v>0</v>
      </c>
      <c r="K62" s="14">
        <v>0</v>
      </c>
      <c r="L62" s="14">
        <v>133</v>
      </c>
    </row>
    <row r="63" spans="1:12" s="178" customFormat="1" ht="16.5" thickBot="1">
      <c r="A63" s="186" t="s">
        <v>9</v>
      </c>
      <c r="B63" s="21">
        <v>538</v>
      </c>
      <c r="C63" s="21">
        <v>97</v>
      </c>
      <c r="D63" s="21">
        <v>360</v>
      </c>
      <c r="E63" s="21">
        <v>3113</v>
      </c>
      <c r="F63" s="21">
        <v>95</v>
      </c>
      <c r="G63" s="21">
        <v>19</v>
      </c>
      <c r="H63" s="21">
        <v>131</v>
      </c>
      <c r="I63" s="21">
        <v>55</v>
      </c>
      <c r="J63" s="21">
        <v>34</v>
      </c>
      <c r="K63" s="21">
        <v>37</v>
      </c>
      <c r="L63" s="21">
        <v>4477</v>
      </c>
    </row>
    <row r="64" ht="10.5" customHeight="1"/>
    <row r="65" ht="15.75">
      <c r="A65" s="184" t="s">
        <v>27</v>
      </c>
    </row>
    <row r="66" ht="15.75">
      <c r="A66" s="15"/>
    </row>
  </sheetData>
  <printOptions/>
  <pageMargins left="0.7480314960629921" right="0.7480314960629921" top="0.3937007874015748" bottom="0.984251968503937" header="0.31496062992125984" footer="0.5118110236220472"/>
  <pageSetup horizontalDpi="300" verticalDpi="3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32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4" width="9.140625" style="64" customWidth="1"/>
    <col min="5" max="5" width="7.7109375" style="64" customWidth="1"/>
    <col min="6" max="9" width="9.140625" style="64" customWidth="1"/>
    <col min="10" max="10" width="7.7109375" style="64" customWidth="1"/>
    <col min="11" max="15" width="9.140625" style="64" customWidth="1"/>
    <col min="16" max="16" width="11.140625" style="64" bestFit="1" customWidth="1"/>
    <col min="17" max="16384" width="9.140625" style="64" customWidth="1"/>
  </cols>
  <sheetData>
    <row r="1" spans="1:15" ht="12.75">
      <c r="A1" s="71" t="s">
        <v>161</v>
      </c>
      <c r="F1" s="71" t="s">
        <v>162</v>
      </c>
      <c r="K1" s="71"/>
      <c r="O1" s="71"/>
    </row>
    <row r="2" spans="2:17" ht="12.75">
      <c r="B2" s="168" t="s">
        <v>163</v>
      </c>
      <c r="C2" s="168" t="s">
        <v>164</v>
      </c>
      <c r="D2" s="168"/>
      <c r="G2" s="168" t="s">
        <v>184</v>
      </c>
      <c r="H2" s="168" t="s">
        <v>12</v>
      </c>
      <c r="I2" s="168"/>
      <c r="L2" s="168"/>
      <c r="M2" s="168"/>
      <c r="P2" s="168"/>
      <c r="Q2" s="168"/>
    </row>
    <row r="3" spans="1:17" ht="15.75">
      <c r="A3" s="169" t="s">
        <v>166</v>
      </c>
      <c r="B3">
        <v>41</v>
      </c>
      <c r="C3" s="187">
        <f>Table28!L11</f>
        <v>165</v>
      </c>
      <c r="D3" s="168"/>
      <c r="F3" s="169" t="s">
        <v>166</v>
      </c>
      <c r="G3">
        <v>42</v>
      </c>
      <c r="H3" s="187">
        <f>Table28!L39</f>
        <v>184</v>
      </c>
      <c r="I3" s="168"/>
      <c r="L3" s="168"/>
      <c r="M3" s="168"/>
      <c r="P3" s="168"/>
      <c r="Q3" s="168"/>
    </row>
    <row r="4" spans="1:17" ht="15.75">
      <c r="A4" s="169" t="s">
        <v>167</v>
      </c>
      <c r="B4">
        <v>23</v>
      </c>
      <c r="C4" s="187">
        <f>Table28!L12</f>
        <v>90</v>
      </c>
      <c r="D4" s="168"/>
      <c r="F4" s="169" t="s">
        <v>167</v>
      </c>
      <c r="G4">
        <v>46</v>
      </c>
      <c r="H4" s="187">
        <f>Table28!L40</f>
        <v>171</v>
      </c>
      <c r="I4" s="168"/>
      <c r="L4" s="168"/>
      <c r="M4" s="168"/>
      <c r="P4" s="168"/>
      <c r="Q4" s="168"/>
    </row>
    <row r="5" spans="1:17" ht="15.75">
      <c r="A5" s="169" t="s">
        <v>168</v>
      </c>
      <c r="B5">
        <v>17</v>
      </c>
      <c r="C5" s="187">
        <f>Table28!L13</f>
        <v>73</v>
      </c>
      <c r="D5" s="168"/>
      <c r="F5" s="169" t="s">
        <v>168</v>
      </c>
      <c r="G5">
        <v>29</v>
      </c>
      <c r="H5" s="187">
        <f>Table28!L41</f>
        <v>126</v>
      </c>
      <c r="I5" s="168"/>
      <c r="L5" s="168"/>
      <c r="M5" s="168"/>
      <c r="P5" s="168"/>
      <c r="Q5" s="168"/>
    </row>
    <row r="6" spans="1:17" ht="15.75">
      <c r="A6" s="169" t="s">
        <v>169</v>
      </c>
      <c r="B6">
        <v>14</v>
      </c>
      <c r="C6" s="187">
        <f>Table28!L14</f>
        <v>60</v>
      </c>
      <c r="D6" s="168"/>
      <c r="F6" s="169" t="s">
        <v>169</v>
      </c>
      <c r="G6">
        <v>35</v>
      </c>
      <c r="H6" s="187">
        <f>Table28!L42</f>
        <v>131</v>
      </c>
      <c r="I6" s="168"/>
      <c r="L6" s="168"/>
      <c r="M6" s="168"/>
      <c r="P6" s="168"/>
      <c r="Q6" s="168"/>
    </row>
    <row r="7" spans="1:17" ht="15.75">
      <c r="A7" s="169" t="s">
        <v>170</v>
      </c>
      <c r="B7">
        <v>13</v>
      </c>
      <c r="C7" s="187">
        <f>Table28!L15</f>
        <v>52</v>
      </c>
      <c r="D7" s="168"/>
      <c r="F7" s="169" t="s">
        <v>170</v>
      </c>
      <c r="G7">
        <v>18</v>
      </c>
      <c r="H7" s="187">
        <f>Table28!L43</f>
        <v>66</v>
      </c>
      <c r="I7" s="168"/>
      <c r="L7" s="168"/>
      <c r="M7" s="168"/>
      <c r="P7" s="168"/>
      <c r="Q7" s="168"/>
    </row>
    <row r="8" spans="1:17" ht="15.75">
      <c r="A8" s="169" t="s">
        <v>171</v>
      </c>
      <c r="B8">
        <v>15</v>
      </c>
      <c r="C8" s="187">
        <f>Table28!L16</f>
        <v>72</v>
      </c>
      <c r="D8" s="168"/>
      <c r="F8" s="169" t="s">
        <v>171</v>
      </c>
      <c r="G8">
        <v>15</v>
      </c>
      <c r="H8" s="187">
        <f>Table28!L44</f>
        <v>57</v>
      </c>
      <c r="I8" s="168"/>
      <c r="L8" s="168"/>
      <c r="M8" s="168"/>
      <c r="P8" s="168"/>
      <c r="Q8" s="168"/>
    </row>
    <row r="9" spans="1:17" ht="15.75">
      <c r="A9" s="169" t="s">
        <v>172</v>
      </c>
      <c r="B9">
        <v>36</v>
      </c>
      <c r="C9" s="187">
        <f>Table28!L17</f>
        <v>179</v>
      </c>
      <c r="D9" s="168"/>
      <c r="F9" s="169" t="s">
        <v>172</v>
      </c>
      <c r="G9">
        <v>14</v>
      </c>
      <c r="H9" s="187">
        <f>Table28!L45</f>
        <v>51</v>
      </c>
      <c r="I9" s="168"/>
      <c r="L9" s="168"/>
      <c r="M9" s="168"/>
      <c r="P9" s="168"/>
      <c r="Q9" s="168"/>
    </row>
    <row r="10" spans="1:17" ht="15.75">
      <c r="A10" s="169" t="s">
        <v>173</v>
      </c>
      <c r="B10">
        <v>92</v>
      </c>
      <c r="C10" s="187">
        <f>Table28!L18</f>
        <v>537</v>
      </c>
      <c r="D10" s="168"/>
      <c r="F10" s="169" t="s">
        <v>173</v>
      </c>
      <c r="G10">
        <v>16</v>
      </c>
      <c r="H10" s="187">
        <f>Table28!L46</f>
        <v>77</v>
      </c>
      <c r="I10" s="168"/>
      <c r="L10" s="168"/>
      <c r="M10" s="168"/>
      <c r="P10" s="168"/>
      <c r="Q10" s="168"/>
    </row>
    <row r="11" spans="1:17" ht="15.75">
      <c r="A11" s="169" t="s">
        <v>174</v>
      </c>
      <c r="B11">
        <v>103</v>
      </c>
      <c r="C11" s="187">
        <f>Table28!L19</f>
        <v>838</v>
      </c>
      <c r="D11" s="168"/>
      <c r="F11" s="169" t="s">
        <v>174</v>
      </c>
      <c r="G11">
        <v>22</v>
      </c>
      <c r="H11" s="187">
        <f>Table28!L47</f>
        <v>96</v>
      </c>
      <c r="I11" s="168"/>
      <c r="L11" s="168"/>
      <c r="M11" s="168"/>
      <c r="P11" s="168"/>
      <c r="Q11" s="168"/>
    </row>
    <row r="12" spans="1:17" ht="15.75">
      <c r="A12" s="169" t="s">
        <v>175</v>
      </c>
      <c r="B12">
        <v>84</v>
      </c>
      <c r="C12" s="187">
        <f>Table28!L20</f>
        <v>636</v>
      </c>
      <c r="D12" s="168"/>
      <c r="F12" s="169" t="s">
        <v>175</v>
      </c>
      <c r="G12">
        <v>22</v>
      </c>
      <c r="H12" s="187">
        <f>Table28!L48</f>
        <v>120</v>
      </c>
      <c r="I12" s="168"/>
      <c r="L12" s="168"/>
      <c r="M12" s="168"/>
      <c r="P12" s="168"/>
      <c r="Q12" s="168"/>
    </row>
    <row r="13" spans="1:17" ht="15.75">
      <c r="A13" s="169" t="s">
        <v>176</v>
      </c>
      <c r="B13">
        <v>85</v>
      </c>
      <c r="C13" s="187">
        <f>Table28!L21</f>
        <v>535</v>
      </c>
      <c r="D13" s="168"/>
      <c r="F13" s="169" t="s">
        <v>176</v>
      </c>
      <c r="G13">
        <v>36</v>
      </c>
      <c r="H13" s="187">
        <f>Table28!L49</f>
        <v>180</v>
      </c>
      <c r="I13" s="168"/>
      <c r="L13" s="168"/>
      <c r="M13" s="168"/>
      <c r="P13" s="168"/>
      <c r="Q13" s="168"/>
    </row>
    <row r="14" spans="1:17" ht="15.75">
      <c r="A14" s="169" t="s">
        <v>177</v>
      </c>
      <c r="B14">
        <v>99</v>
      </c>
      <c r="C14" s="187">
        <f>Table28!L22</f>
        <v>585</v>
      </c>
      <c r="D14" s="168"/>
      <c r="F14" s="169" t="s">
        <v>177</v>
      </c>
      <c r="G14">
        <v>50</v>
      </c>
      <c r="H14" s="187">
        <f>Table28!L50</f>
        <v>252</v>
      </c>
      <c r="I14" s="168"/>
      <c r="L14" s="168"/>
      <c r="M14" s="168"/>
      <c r="P14" s="168"/>
      <c r="Q14" s="168"/>
    </row>
    <row r="15" spans="1:17" ht="15.75">
      <c r="A15" s="169" t="s">
        <v>178</v>
      </c>
      <c r="B15">
        <v>108</v>
      </c>
      <c r="C15" s="187">
        <f>Table28!L23</f>
        <v>703</v>
      </c>
      <c r="D15" s="35"/>
      <c r="F15" s="169" t="s">
        <v>178</v>
      </c>
      <c r="G15">
        <v>48</v>
      </c>
      <c r="H15" s="187">
        <f>Table28!L51</f>
        <v>280</v>
      </c>
      <c r="I15" s="35"/>
      <c r="K15" s="171"/>
      <c r="L15" s="32"/>
      <c r="M15" s="35"/>
      <c r="O15" s="171"/>
      <c r="P15" s="35"/>
      <c r="Q15" s="35"/>
    </row>
    <row r="16" spans="1:17" ht="15.75">
      <c r="A16" s="171">
        <v>13</v>
      </c>
      <c r="B16">
        <v>102</v>
      </c>
      <c r="C16" s="187">
        <f>Table28!L24</f>
        <v>736</v>
      </c>
      <c r="D16" s="35"/>
      <c r="F16" s="171">
        <v>13</v>
      </c>
      <c r="G16">
        <v>48</v>
      </c>
      <c r="H16" s="187">
        <f>Table28!L52</f>
        <v>315</v>
      </c>
      <c r="I16" s="35"/>
      <c r="K16" s="171"/>
      <c r="L16" s="32"/>
      <c r="M16" s="35"/>
      <c r="O16" s="171"/>
      <c r="P16" s="35"/>
      <c r="Q16" s="35"/>
    </row>
    <row r="17" spans="1:17" ht="15.75">
      <c r="A17" s="171">
        <v>14</v>
      </c>
      <c r="B17">
        <v>121</v>
      </c>
      <c r="C17" s="187">
        <f>Table28!L25</f>
        <v>756</v>
      </c>
      <c r="D17" s="35"/>
      <c r="F17" s="171">
        <v>14</v>
      </c>
      <c r="G17">
        <v>55</v>
      </c>
      <c r="H17" s="187">
        <f>Table28!L53</f>
        <v>332</v>
      </c>
      <c r="I17" s="35"/>
      <c r="K17" s="171"/>
      <c r="L17" s="35"/>
      <c r="M17" s="35"/>
      <c r="O17" s="171"/>
      <c r="P17" s="35"/>
      <c r="Q17" s="35"/>
    </row>
    <row r="18" spans="1:17" ht="15.75">
      <c r="A18" s="171">
        <v>15</v>
      </c>
      <c r="B18">
        <v>126</v>
      </c>
      <c r="C18" s="187">
        <f>Table28!L26</f>
        <v>821</v>
      </c>
      <c r="D18" s="35"/>
      <c r="F18" s="171">
        <v>15</v>
      </c>
      <c r="G18">
        <v>61</v>
      </c>
      <c r="H18" s="187">
        <f>Table28!L54</f>
        <v>325</v>
      </c>
      <c r="I18" s="35"/>
      <c r="K18" s="171"/>
      <c r="L18" s="35"/>
      <c r="M18" s="35"/>
      <c r="O18" s="171"/>
      <c r="P18" s="35"/>
      <c r="Q18" s="35"/>
    </row>
    <row r="19" spans="1:17" ht="15.75">
      <c r="A19" s="171">
        <v>16</v>
      </c>
      <c r="B19">
        <v>170</v>
      </c>
      <c r="C19" s="187">
        <f>Table28!L27</f>
        <v>1017</v>
      </c>
      <c r="D19" s="35"/>
      <c r="F19" s="171">
        <v>16</v>
      </c>
      <c r="G19">
        <v>63</v>
      </c>
      <c r="H19" s="187">
        <f>Table28!L55</f>
        <v>303</v>
      </c>
      <c r="I19" s="35"/>
      <c r="K19" s="171"/>
      <c r="L19" s="35"/>
      <c r="M19" s="35"/>
      <c r="O19" s="171"/>
      <c r="P19" s="35"/>
      <c r="Q19" s="35"/>
    </row>
    <row r="20" spans="1:17" ht="15.75">
      <c r="A20" s="171">
        <v>17</v>
      </c>
      <c r="B20">
        <v>166</v>
      </c>
      <c r="C20" s="187">
        <f>Table28!L28</f>
        <v>1064</v>
      </c>
      <c r="D20" s="35"/>
      <c r="F20" s="171">
        <v>17</v>
      </c>
      <c r="G20">
        <v>57</v>
      </c>
      <c r="H20" s="187">
        <f>Table28!L56</f>
        <v>298</v>
      </c>
      <c r="I20" s="35"/>
      <c r="K20" s="171"/>
      <c r="L20" s="35"/>
      <c r="M20" s="35"/>
      <c r="O20" s="171"/>
      <c r="P20" s="35"/>
      <c r="Q20" s="35"/>
    </row>
    <row r="21" spans="1:17" ht="15.75">
      <c r="A21" s="171">
        <v>18</v>
      </c>
      <c r="B21">
        <v>123</v>
      </c>
      <c r="C21" s="187">
        <f>Table28!L29</f>
        <v>722</v>
      </c>
      <c r="D21" s="35"/>
      <c r="F21" s="171">
        <v>18</v>
      </c>
      <c r="G21">
        <v>51</v>
      </c>
      <c r="H21" s="187">
        <f>Table28!L57</f>
        <v>263</v>
      </c>
      <c r="I21" s="35"/>
      <c r="K21" s="171"/>
      <c r="L21" s="35"/>
      <c r="M21" s="35"/>
      <c r="O21" s="171"/>
      <c r="P21" s="35"/>
      <c r="Q21" s="35"/>
    </row>
    <row r="22" spans="1:17" ht="15.75">
      <c r="A22" s="171">
        <v>19</v>
      </c>
      <c r="B22">
        <v>112</v>
      </c>
      <c r="C22" s="187">
        <f>Table28!L30</f>
        <v>589</v>
      </c>
      <c r="D22" s="35"/>
      <c r="F22" s="171">
        <v>19</v>
      </c>
      <c r="G22">
        <v>38</v>
      </c>
      <c r="H22" s="187">
        <f>Table28!L58</f>
        <v>208</v>
      </c>
      <c r="I22" s="35"/>
      <c r="K22" s="171"/>
      <c r="L22" s="35"/>
      <c r="M22" s="35"/>
      <c r="O22" s="171"/>
      <c r="P22" s="35"/>
      <c r="Q22" s="35"/>
    </row>
    <row r="23" spans="1:17" ht="15.75">
      <c r="A23" s="171">
        <v>20</v>
      </c>
      <c r="B23">
        <v>84</v>
      </c>
      <c r="C23" s="187">
        <f>Table28!L31</f>
        <v>452</v>
      </c>
      <c r="D23" s="35"/>
      <c r="F23" s="171">
        <v>20</v>
      </c>
      <c r="G23">
        <v>42</v>
      </c>
      <c r="H23" s="187">
        <f>Table28!L59</f>
        <v>198</v>
      </c>
      <c r="I23" s="35"/>
      <c r="K23" s="171"/>
      <c r="L23" s="35"/>
      <c r="M23" s="35"/>
      <c r="O23" s="171"/>
      <c r="P23" s="35"/>
      <c r="Q23" s="35"/>
    </row>
    <row r="24" spans="1:17" ht="15.75">
      <c r="A24" s="171">
        <v>21</v>
      </c>
      <c r="B24">
        <v>85</v>
      </c>
      <c r="C24" s="187">
        <f>Table28!L32</f>
        <v>436</v>
      </c>
      <c r="D24" s="35"/>
      <c r="F24" s="171">
        <v>21</v>
      </c>
      <c r="G24">
        <v>36</v>
      </c>
      <c r="H24" s="187">
        <f>Table28!L60</f>
        <v>158</v>
      </c>
      <c r="I24" s="35"/>
      <c r="K24" s="171"/>
      <c r="L24" s="35"/>
      <c r="M24" s="35"/>
      <c r="O24" s="171"/>
      <c r="P24" s="35"/>
      <c r="Q24" s="35"/>
    </row>
    <row r="25" spans="1:17" ht="15.75">
      <c r="A25" s="171">
        <v>22</v>
      </c>
      <c r="B25">
        <v>76</v>
      </c>
      <c r="C25" s="187">
        <f>Table28!L33</f>
        <v>372</v>
      </c>
      <c r="D25" s="35"/>
      <c r="F25" s="171">
        <v>22</v>
      </c>
      <c r="G25">
        <v>32</v>
      </c>
      <c r="H25" s="187">
        <f>Table28!L61</f>
        <v>151</v>
      </c>
      <c r="I25" s="35"/>
      <c r="K25" s="171"/>
      <c r="L25" s="35"/>
      <c r="M25" s="35"/>
      <c r="O25" s="171"/>
      <c r="P25" s="35"/>
      <c r="Q25" s="35"/>
    </row>
    <row r="26" spans="1:17" ht="15.75">
      <c r="A26" s="171">
        <v>23</v>
      </c>
      <c r="B26">
        <v>57</v>
      </c>
      <c r="C26" s="187">
        <f>Table28!L34</f>
        <v>284</v>
      </c>
      <c r="D26" s="35"/>
      <c r="F26" s="171">
        <v>23</v>
      </c>
      <c r="G26">
        <v>31</v>
      </c>
      <c r="H26" s="187">
        <f>Table28!L62</f>
        <v>133</v>
      </c>
      <c r="I26" s="35"/>
      <c r="K26" s="171"/>
      <c r="L26" s="35"/>
      <c r="M26" s="35"/>
      <c r="O26" s="171"/>
      <c r="P26" s="35"/>
      <c r="Q26" s="35"/>
    </row>
    <row r="27" spans="2:7" ht="15.75">
      <c r="B27" s="188"/>
      <c r="C27" s="172"/>
      <c r="G27" s="35"/>
    </row>
    <row r="29" spans="1:14" s="1" customFormat="1" ht="21">
      <c r="A29" s="189" t="s">
        <v>182</v>
      </c>
      <c r="M29" s="189"/>
      <c r="N29" s="190" t="s">
        <v>1</v>
      </c>
    </row>
    <row r="30" s="1" customFormat="1" ht="21">
      <c r="A30" s="189"/>
    </row>
    <row r="31" s="1" customFormat="1" ht="21">
      <c r="A31" s="189" t="s">
        <v>185</v>
      </c>
    </row>
    <row r="32" spans="1:14" s="1" customFormat="1" ht="21">
      <c r="A32" s="189" t="s">
        <v>121</v>
      </c>
      <c r="N32" s="173"/>
    </row>
  </sheetData>
  <printOptions/>
  <pageMargins left="0.7480314960629921" right="0.7480314960629921" top="0.3937007874015748" bottom="0.5905511811023623" header="0.31496062992125984" footer="0.31496062992125984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75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3.8515625" style="184" customWidth="1"/>
    <col min="2" max="2" width="15.140625" style="184" customWidth="1"/>
    <col min="3" max="3" width="9.00390625" style="184" customWidth="1"/>
    <col min="4" max="5" width="9.140625" style="184" customWidth="1"/>
    <col min="6" max="6" width="9.57421875" style="184" customWidth="1"/>
    <col min="7" max="7" width="9.140625" style="184" customWidth="1"/>
    <col min="8" max="8" width="10.28125" style="184" customWidth="1"/>
    <col min="9" max="12" width="9.140625" style="184" customWidth="1"/>
    <col min="13" max="13" width="10.8515625" style="184" customWidth="1"/>
    <col min="14" max="16384" width="9.140625" style="184" customWidth="1"/>
  </cols>
  <sheetData>
    <row r="1" spans="1:13" s="174" customFormat="1" ht="18.75">
      <c r="A1" s="173" t="s">
        <v>187</v>
      </c>
      <c r="M1" s="175" t="s">
        <v>1</v>
      </c>
    </row>
    <row r="2" s="174" customFormat="1" ht="18.75">
      <c r="B2" s="173"/>
    </row>
    <row r="3" s="174" customFormat="1" ht="21.75">
      <c r="A3" s="173" t="s">
        <v>212</v>
      </c>
    </row>
    <row r="4" s="174" customFormat="1" ht="18.75">
      <c r="A4" s="173" t="s">
        <v>121</v>
      </c>
    </row>
    <row r="5" spans="1:13" s="174" customFormat="1" ht="19.5" thickBot="1">
      <c r="A5" s="176" t="s">
        <v>188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</row>
    <row r="6" spans="1:14" s="178" customFormat="1" ht="16.5" thickTop="1">
      <c r="A6" s="181" t="s">
        <v>189</v>
      </c>
      <c r="B6" s="181"/>
      <c r="C6" s="180" t="s">
        <v>123</v>
      </c>
      <c r="D6" s="180" t="s">
        <v>124</v>
      </c>
      <c r="E6" s="180" t="s">
        <v>125</v>
      </c>
      <c r="F6" s="180" t="s">
        <v>21</v>
      </c>
      <c r="G6" s="180" t="s">
        <v>23</v>
      </c>
      <c r="H6" s="180" t="s">
        <v>32</v>
      </c>
      <c r="I6" s="180" t="s">
        <v>126</v>
      </c>
      <c r="J6" s="180" t="s">
        <v>127</v>
      </c>
      <c r="K6" s="180" t="s">
        <v>128</v>
      </c>
      <c r="L6" s="180" t="s">
        <v>33</v>
      </c>
      <c r="M6" s="180" t="s">
        <v>9</v>
      </c>
      <c r="N6" s="181"/>
    </row>
    <row r="7" spans="1:14" s="178" customFormat="1" ht="18.75">
      <c r="A7" s="181" t="s">
        <v>190</v>
      </c>
      <c r="B7" s="181"/>
      <c r="C7" s="180" t="s">
        <v>129</v>
      </c>
      <c r="D7" s="180" t="s">
        <v>130</v>
      </c>
      <c r="E7" s="180" t="s">
        <v>181</v>
      </c>
      <c r="I7" s="180" t="s">
        <v>131</v>
      </c>
      <c r="J7" s="180" t="s">
        <v>132</v>
      </c>
      <c r="K7" s="180" t="s">
        <v>132</v>
      </c>
      <c r="N7" s="181"/>
    </row>
    <row r="8" spans="1:14" s="178" customFormat="1" ht="16.5" thickBot="1">
      <c r="A8" s="182" t="s">
        <v>191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1"/>
    </row>
    <row r="9" spans="1:14" s="178" customFormat="1" ht="12" customHeight="1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</row>
    <row r="10" spans="1:14" s="178" customFormat="1" ht="18.75">
      <c r="A10" s="191" t="s">
        <v>192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</row>
    <row r="11" spans="1:14" s="178" customFormat="1" ht="15.75">
      <c r="A11" s="181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</row>
    <row r="12" spans="1:14" ht="15.75">
      <c r="A12" s="192"/>
      <c r="B12" s="193" t="s">
        <v>193</v>
      </c>
      <c r="C12" s="14">
        <v>90</v>
      </c>
      <c r="D12" s="14">
        <v>8</v>
      </c>
      <c r="E12" s="14">
        <v>1</v>
      </c>
      <c r="F12" s="14">
        <v>57</v>
      </c>
      <c r="G12" s="14">
        <v>1</v>
      </c>
      <c r="H12" s="14">
        <v>1</v>
      </c>
      <c r="I12" s="14">
        <v>7</v>
      </c>
      <c r="J12" s="14">
        <v>1</v>
      </c>
      <c r="K12" s="14">
        <v>1</v>
      </c>
      <c r="L12" s="14">
        <v>1</v>
      </c>
      <c r="M12" s="14">
        <v>166</v>
      </c>
      <c r="N12" s="192"/>
    </row>
    <row r="13" spans="1:14" ht="15.75">
      <c r="A13" s="192"/>
      <c r="B13" s="193" t="s">
        <v>194</v>
      </c>
      <c r="C13" s="14">
        <v>116</v>
      </c>
      <c r="D13" s="14">
        <v>9</v>
      </c>
      <c r="E13" s="14">
        <v>2</v>
      </c>
      <c r="F13" s="14">
        <v>72</v>
      </c>
      <c r="G13" s="14">
        <v>1</v>
      </c>
      <c r="H13" s="14">
        <v>0</v>
      </c>
      <c r="I13" s="14">
        <v>10</v>
      </c>
      <c r="J13" s="14">
        <v>0</v>
      </c>
      <c r="K13" s="14">
        <v>0</v>
      </c>
      <c r="L13" s="14">
        <v>0</v>
      </c>
      <c r="M13" s="14">
        <v>211</v>
      </c>
      <c r="N13" s="192"/>
    </row>
    <row r="14" spans="2:13" ht="15.75">
      <c r="B14" s="171" t="s">
        <v>195</v>
      </c>
      <c r="C14" s="14">
        <v>112</v>
      </c>
      <c r="D14" s="14">
        <v>12</v>
      </c>
      <c r="E14" s="14">
        <v>1</v>
      </c>
      <c r="F14" s="14">
        <v>56</v>
      </c>
      <c r="G14" s="14">
        <v>1</v>
      </c>
      <c r="H14" s="14">
        <v>2</v>
      </c>
      <c r="I14" s="14">
        <v>13</v>
      </c>
      <c r="J14" s="14">
        <v>1</v>
      </c>
      <c r="K14" s="14">
        <v>0</v>
      </c>
      <c r="L14" s="14">
        <v>1</v>
      </c>
      <c r="M14" s="14">
        <v>199</v>
      </c>
    </row>
    <row r="15" spans="2:13" ht="15.75">
      <c r="B15" s="171" t="s">
        <v>196</v>
      </c>
      <c r="C15" s="14">
        <v>100</v>
      </c>
      <c r="D15" s="14">
        <v>23</v>
      </c>
      <c r="E15" s="14">
        <v>2</v>
      </c>
      <c r="F15" s="14">
        <v>66</v>
      </c>
      <c r="G15" s="14">
        <v>1</v>
      </c>
      <c r="H15" s="14">
        <v>2</v>
      </c>
      <c r="I15" s="14">
        <v>7</v>
      </c>
      <c r="J15" s="14">
        <v>1</v>
      </c>
      <c r="K15" s="14">
        <v>1</v>
      </c>
      <c r="L15" s="14">
        <v>1</v>
      </c>
      <c r="M15" s="14">
        <v>204</v>
      </c>
    </row>
    <row r="16" spans="2:13" ht="15.75">
      <c r="B16" s="171" t="s">
        <v>197</v>
      </c>
      <c r="C16" s="14">
        <v>112</v>
      </c>
      <c r="D16" s="14">
        <v>35</v>
      </c>
      <c r="E16" s="14">
        <v>1</v>
      </c>
      <c r="F16" s="14">
        <v>56</v>
      </c>
      <c r="G16" s="14">
        <v>1</v>
      </c>
      <c r="H16" s="14">
        <v>0</v>
      </c>
      <c r="I16" s="14">
        <v>7</v>
      </c>
      <c r="J16" s="14">
        <v>1</v>
      </c>
      <c r="K16" s="14">
        <v>0</v>
      </c>
      <c r="L16" s="14">
        <v>2</v>
      </c>
      <c r="M16" s="14">
        <v>215</v>
      </c>
    </row>
    <row r="17" spans="2:13" ht="15.75">
      <c r="B17" s="171" t="s">
        <v>198</v>
      </c>
      <c r="C17" s="14">
        <v>110</v>
      </c>
      <c r="D17" s="14">
        <v>36</v>
      </c>
      <c r="E17" s="14">
        <v>3</v>
      </c>
      <c r="F17" s="14">
        <v>63</v>
      </c>
      <c r="G17" s="14">
        <v>1</v>
      </c>
      <c r="H17" s="14">
        <v>1</v>
      </c>
      <c r="I17" s="14">
        <v>17</v>
      </c>
      <c r="J17" s="14">
        <v>1</v>
      </c>
      <c r="K17" s="14">
        <v>0</v>
      </c>
      <c r="L17" s="14">
        <v>1</v>
      </c>
      <c r="M17" s="14">
        <v>233</v>
      </c>
    </row>
    <row r="18" spans="2:13" ht="15.75">
      <c r="B18" s="171" t="s">
        <v>199</v>
      </c>
      <c r="C18" s="14">
        <v>73</v>
      </c>
      <c r="D18" s="14">
        <v>38</v>
      </c>
      <c r="E18" s="14">
        <v>3</v>
      </c>
      <c r="F18" s="14">
        <v>82</v>
      </c>
      <c r="G18" s="14">
        <v>0</v>
      </c>
      <c r="H18" s="14">
        <v>3</v>
      </c>
      <c r="I18" s="14">
        <v>7</v>
      </c>
      <c r="J18" s="14">
        <v>1</v>
      </c>
      <c r="K18" s="14">
        <v>0</v>
      </c>
      <c r="L18" s="14">
        <v>1</v>
      </c>
      <c r="M18" s="14">
        <v>208</v>
      </c>
    </row>
    <row r="19" spans="2:13" ht="15.75">
      <c r="B19" s="171" t="s">
        <v>200</v>
      </c>
      <c r="C19" s="14">
        <v>115</v>
      </c>
      <c r="D19" s="14">
        <v>42</v>
      </c>
      <c r="E19" s="14">
        <v>4</v>
      </c>
      <c r="F19" s="14">
        <v>90</v>
      </c>
      <c r="G19" s="14">
        <v>2</v>
      </c>
      <c r="H19" s="14">
        <v>2</v>
      </c>
      <c r="I19" s="14">
        <v>9</v>
      </c>
      <c r="J19" s="14">
        <v>1</v>
      </c>
      <c r="K19" s="14">
        <v>1</v>
      </c>
      <c r="L19" s="14">
        <v>2</v>
      </c>
      <c r="M19" s="14">
        <v>267</v>
      </c>
    </row>
    <row r="20" spans="2:13" ht="15.75">
      <c r="B20" s="171" t="s">
        <v>201</v>
      </c>
      <c r="C20" s="14">
        <v>123</v>
      </c>
      <c r="D20" s="14">
        <v>31</v>
      </c>
      <c r="E20" s="14">
        <v>1</v>
      </c>
      <c r="F20" s="14">
        <v>65</v>
      </c>
      <c r="G20" s="14">
        <v>1</v>
      </c>
      <c r="H20" s="14">
        <v>0</v>
      </c>
      <c r="I20" s="14">
        <v>10</v>
      </c>
      <c r="J20" s="14">
        <v>0</v>
      </c>
      <c r="K20" s="14">
        <v>1</v>
      </c>
      <c r="L20" s="14">
        <v>1</v>
      </c>
      <c r="M20" s="14">
        <v>233</v>
      </c>
    </row>
    <row r="21" spans="2:13" ht="15.75">
      <c r="B21" s="171" t="s">
        <v>202</v>
      </c>
      <c r="C21" s="14">
        <v>95</v>
      </c>
      <c r="D21" s="14">
        <v>18</v>
      </c>
      <c r="E21" s="14">
        <v>1</v>
      </c>
      <c r="F21" s="14">
        <v>74</v>
      </c>
      <c r="G21" s="14">
        <v>1</v>
      </c>
      <c r="H21" s="14">
        <v>1</v>
      </c>
      <c r="I21" s="14">
        <v>8</v>
      </c>
      <c r="J21" s="14">
        <v>1</v>
      </c>
      <c r="K21" s="14">
        <v>0</v>
      </c>
      <c r="L21" s="14">
        <v>0</v>
      </c>
      <c r="M21" s="14">
        <v>199</v>
      </c>
    </row>
    <row r="22" spans="2:13" ht="15.75">
      <c r="B22" s="171" t="s">
        <v>203</v>
      </c>
      <c r="C22" s="14">
        <v>102</v>
      </c>
      <c r="D22" s="14">
        <v>7</v>
      </c>
      <c r="E22" s="14">
        <v>2</v>
      </c>
      <c r="F22" s="14">
        <v>71</v>
      </c>
      <c r="G22" s="14">
        <v>1</v>
      </c>
      <c r="H22" s="14">
        <v>2</v>
      </c>
      <c r="I22" s="14">
        <v>6</v>
      </c>
      <c r="J22" s="14">
        <v>0</v>
      </c>
      <c r="K22" s="14">
        <v>0</v>
      </c>
      <c r="L22" s="14">
        <v>2</v>
      </c>
      <c r="M22" s="14">
        <v>194</v>
      </c>
    </row>
    <row r="23" spans="2:13" ht="15.75">
      <c r="B23" s="171" t="s">
        <v>204</v>
      </c>
      <c r="C23" s="14">
        <v>86</v>
      </c>
      <c r="D23" s="14">
        <v>5</v>
      </c>
      <c r="E23" s="14">
        <v>1</v>
      </c>
      <c r="F23" s="14">
        <v>73</v>
      </c>
      <c r="G23" s="14">
        <v>2</v>
      </c>
      <c r="H23" s="14">
        <v>2</v>
      </c>
      <c r="I23" s="14">
        <v>7</v>
      </c>
      <c r="J23" s="14">
        <v>0</v>
      </c>
      <c r="K23" s="14">
        <v>0</v>
      </c>
      <c r="L23" s="14">
        <v>0</v>
      </c>
      <c r="M23" s="14">
        <v>176</v>
      </c>
    </row>
    <row r="24" spans="2:13" s="178" customFormat="1" ht="15.75">
      <c r="B24" s="185" t="s">
        <v>205</v>
      </c>
      <c r="C24" s="12">
        <v>1233</v>
      </c>
      <c r="D24" s="12">
        <v>264</v>
      </c>
      <c r="E24" s="12">
        <v>22</v>
      </c>
      <c r="F24" s="12">
        <v>826</v>
      </c>
      <c r="G24" s="12">
        <v>13</v>
      </c>
      <c r="H24" s="12">
        <v>15</v>
      </c>
      <c r="I24" s="12">
        <v>109</v>
      </c>
      <c r="J24" s="12">
        <v>8</v>
      </c>
      <c r="K24" s="12">
        <v>5</v>
      </c>
      <c r="L24" s="12">
        <v>12</v>
      </c>
      <c r="M24" s="12">
        <v>2507</v>
      </c>
    </row>
    <row r="25" spans="2:13" s="178" customFormat="1" ht="15.75">
      <c r="B25" s="185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s="178" customFormat="1" ht="18.75">
      <c r="A26" s="173" t="s">
        <v>206</v>
      </c>
      <c r="B26" s="185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2:13" s="178" customFormat="1" ht="15.75">
      <c r="B27" s="185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2:13" ht="15.75">
      <c r="B28" s="171" t="s">
        <v>193</v>
      </c>
      <c r="C28" s="14">
        <v>174</v>
      </c>
      <c r="D28" s="14">
        <v>39</v>
      </c>
      <c r="E28" s="14">
        <v>37</v>
      </c>
      <c r="F28" s="14">
        <v>899</v>
      </c>
      <c r="G28" s="14">
        <v>22</v>
      </c>
      <c r="H28" s="14">
        <v>6</v>
      </c>
      <c r="I28" s="14">
        <v>45</v>
      </c>
      <c r="J28" s="14">
        <v>32</v>
      </c>
      <c r="K28" s="14">
        <v>29</v>
      </c>
      <c r="L28" s="14">
        <v>13</v>
      </c>
      <c r="M28" s="14">
        <v>1295</v>
      </c>
    </row>
    <row r="29" spans="2:13" ht="15.75">
      <c r="B29" s="171" t="s">
        <v>194</v>
      </c>
      <c r="C29" s="14">
        <v>173</v>
      </c>
      <c r="D29" s="14">
        <v>36</v>
      </c>
      <c r="E29" s="14">
        <v>41</v>
      </c>
      <c r="F29" s="14">
        <v>897</v>
      </c>
      <c r="G29" s="14">
        <v>19</v>
      </c>
      <c r="H29" s="14">
        <v>8</v>
      </c>
      <c r="I29" s="14">
        <v>54</v>
      </c>
      <c r="J29" s="14">
        <v>30</v>
      </c>
      <c r="K29" s="14">
        <v>32</v>
      </c>
      <c r="L29" s="14">
        <v>11</v>
      </c>
      <c r="M29" s="14">
        <v>1302</v>
      </c>
    </row>
    <row r="30" spans="2:13" ht="15.75">
      <c r="B30" s="171" t="s">
        <v>195</v>
      </c>
      <c r="C30" s="14">
        <v>157</v>
      </c>
      <c r="D30" s="14">
        <v>38</v>
      </c>
      <c r="E30" s="14">
        <v>63</v>
      </c>
      <c r="F30" s="14">
        <v>751</v>
      </c>
      <c r="G30" s="14">
        <v>21</v>
      </c>
      <c r="H30" s="14">
        <v>4</v>
      </c>
      <c r="I30" s="14">
        <v>64</v>
      </c>
      <c r="J30" s="14">
        <v>32</v>
      </c>
      <c r="K30" s="14">
        <v>20</v>
      </c>
      <c r="L30" s="14">
        <v>9</v>
      </c>
      <c r="M30" s="14">
        <v>1158</v>
      </c>
    </row>
    <row r="31" spans="2:13" ht="15.75">
      <c r="B31" s="171" t="s">
        <v>196</v>
      </c>
      <c r="C31" s="14">
        <v>135</v>
      </c>
      <c r="D31" s="14">
        <v>34</v>
      </c>
      <c r="E31" s="14">
        <v>99</v>
      </c>
      <c r="F31" s="14">
        <v>802</v>
      </c>
      <c r="G31" s="14">
        <v>23</v>
      </c>
      <c r="H31" s="14">
        <v>6</v>
      </c>
      <c r="I31" s="14">
        <v>69</v>
      </c>
      <c r="J31" s="14">
        <v>26</v>
      </c>
      <c r="K31" s="14">
        <v>22</v>
      </c>
      <c r="L31" s="14">
        <v>8</v>
      </c>
      <c r="M31" s="14">
        <v>1225</v>
      </c>
    </row>
    <row r="32" spans="2:13" ht="15.75">
      <c r="B32" s="171" t="s">
        <v>197</v>
      </c>
      <c r="C32" s="14">
        <v>144</v>
      </c>
      <c r="D32" s="14">
        <v>52</v>
      </c>
      <c r="E32" s="14">
        <v>123</v>
      </c>
      <c r="F32" s="14">
        <v>812</v>
      </c>
      <c r="G32" s="14">
        <v>20</v>
      </c>
      <c r="H32" s="14">
        <v>6</v>
      </c>
      <c r="I32" s="14">
        <v>60</v>
      </c>
      <c r="J32" s="14">
        <v>31</v>
      </c>
      <c r="K32" s="14">
        <v>17</v>
      </c>
      <c r="L32" s="14">
        <v>7</v>
      </c>
      <c r="M32" s="14">
        <v>1272</v>
      </c>
    </row>
    <row r="33" spans="2:13" ht="15.75">
      <c r="B33" s="171" t="s">
        <v>198</v>
      </c>
      <c r="C33" s="14">
        <v>141</v>
      </c>
      <c r="D33" s="14">
        <v>49</v>
      </c>
      <c r="E33" s="14">
        <v>133</v>
      </c>
      <c r="F33" s="14">
        <v>878</v>
      </c>
      <c r="G33" s="14">
        <v>19</v>
      </c>
      <c r="H33" s="14">
        <v>7</v>
      </c>
      <c r="I33" s="14">
        <v>68</v>
      </c>
      <c r="J33" s="14">
        <v>31</v>
      </c>
      <c r="K33" s="14">
        <v>23</v>
      </c>
      <c r="L33" s="14">
        <v>14</v>
      </c>
      <c r="M33" s="14">
        <v>1363</v>
      </c>
    </row>
    <row r="34" spans="2:13" ht="15.75">
      <c r="B34" s="171" t="s">
        <v>199</v>
      </c>
      <c r="C34" s="14">
        <v>116</v>
      </c>
      <c r="D34" s="14">
        <v>48</v>
      </c>
      <c r="E34" s="14">
        <v>114</v>
      </c>
      <c r="F34" s="14">
        <v>876</v>
      </c>
      <c r="G34" s="14">
        <v>16</v>
      </c>
      <c r="H34" s="14">
        <v>8</v>
      </c>
      <c r="I34" s="14">
        <v>56</v>
      </c>
      <c r="J34" s="14">
        <v>27</v>
      </c>
      <c r="K34" s="14">
        <v>23</v>
      </c>
      <c r="L34" s="14">
        <v>15</v>
      </c>
      <c r="M34" s="14">
        <v>1298</v>
      </c>
    </row>
    <row r="35" spans="2:13" ht="15.75">
      <c r="B35" s="171" t="s">
        <v>200</v>
      </c>
      <c r="C35" s="14">
        <v>141</v>
      </c>
      <c r="D35" s="14">
        <v>58</v>
      </c>
      <c r="E35" s="14">
        <v>140</v>
      </c>
      <c r="F35" s="14">
        <v>941</v>
      </c>
      <c r="G35" s="14">
        <v>21</v>
      </c>
      <c r="H35" s="14">
        <v>8</v>
      </c>
      <c r="I35" s="14">
        <v>60</v>
      </c>
      <c r="J35" s="14">
        <v>29</v>
      </c>
      <c r="K35" s="14">
        <v>24</v>
      </c>
      <c r="L35" s="14">
        <v>18</v>
      </c>
      <c r="M35" s="14">
        <v>1441</v>
      </c>
    </row>
    <row r="36" spans="2:13" ht="15.75">
      <c r="B36" s="171" t="s">
        <v>201</v>
      </c>
      <c r="C36" s="14">
        <v>144</v>
      </c>
      <c r="D36" s="14">
        <v>50</v>
      </c>
      <c r="E36" s="14">
        <v>118</v>
      </c>
      <c r="F36" s="14">
        <v>863</v>
      </c>
      <c r="G36" s="14">
        <v>19</v>
      </c>
      <c r="H36" s="14">
        <v>3</v>
      </c>
      <c r="I36" s="14">
        <v>77</v>
      </c>
      <c r="J36" s="14">
        <v>30</v>
      </c>
      <c r="K36" s="14">
        <v>23</v>
      </c>
      <c r="L36" s="14">
        <v>14</v>
      </c>
      <c r="M36" s="14">
        <v>1340</v>
      </c>
    </row>
    <row r="37" spans="2:13" ht="15.75">
      <c r="B37" s="171" t="s">
        <v>202</v>
      </c>
      <c r="C37" s="14">
        <v>163</v>
      </c>
      <c r="D37" s="14">
        <v>48</v>
      </c>
      <c r="E37" s="14">
        <v>83</v>
      </c>
      <c r="F37" s="14">
        <v>966</v>
      </c>
      <c r="G37" s="14">
        <v>22</v>
      </c>
      <c r="H37" s="14">
        <v>4</v>
      </c>
      <c r="I37" s="14">
        <v>65</v>
      </c>
      <c r="J37" s="14">
        <v>36</v>
      </c>
      <c r="K37" s="14">
        <v>26</v>
      </c>
      <c r="L37" s="14">
        <v>16</v>
      </c>
      <c r="M37" s="14">
        <v>1428</v>
      </c>
    </row>
    <row r="38" spans="2:13" ht="15.75">
      <c r="B38" s="171" t="s">
        <v>203</v>
      </c>
      <c r="C38" s="14">
        <v>189</v>
      </c>
      <c r="D38" s="14">
        <v>51</v>
      </c>
      <c r="E38" s="14">
        <v>69</v>
      </c>
      <c r="F38" s="14">
        <v>985</v>
      </c>
      <c r="G38" s="14">
        <v>25</v>
      </c>
      <c r="H38" s="14">
        <v>7</v>
      </c>
      <c r="I38" s="14">
        <v>63</v>
      </c>
      <c r="J38" s="14">
        <v>35</v>
      </c>
      <c r="K38" s="14">
        <v>21</v>
      </c>
      <c r="L38" s="14">
        <v>14</v>
      </c>
      <c r="M38" s="14">
        <v>1458</v>
      </c>
    </row>
    <row r="39" spans="1:13" ht="15.75">
      <c r="A39" s="178"/>
      <c r="B39" s="171" t="s">
        <v>204</v>
      </c>
      <c r="C39" s="14">
        <v>197</v>
      </c>
      <c r="D39" s="14">
        <v>37</v>
      </c>
      <c r="E39" s="14">
        <v>44</v>
      </c>
      <c r="F39" s="14">
        <v>1005</v>
      </c>
      <c r="G39" s="14">
        <v>25</v>
      </c>
      <c r="H39" s="14">
        <v>6</v>
      </c>
      <c r="I39" s="14">
        <v>53</v>
      </c>
      <c r="J39" s="14">
        <v>33</v>
      </c>
      <c r="K39" s="14">
        <v>26</v>
      </c>
      <c r="L39" s="14">
        <v>12</v>
      </c>
      <c r="M39" s="14">
        <v>1437</v>
      </c>
    </row>
    <row r="40" spans="2:13" s="178" customFormat="1" ht="15.75">
      <c r="B40" s="185" t="s">
        <v>205</v>
      </c>
      <c r="C40" s="12">
        <v>1875</v>
      </c>
      <c r="D40" s="12">
        <v>539</v>
      </c>
      <c r="E40" s="12">
        <v>1064</v>
      </c>
      <c r="F40" s="12">
        <v>10673</v>
      </c>
      <c r="G40" s="12">
        <v>253</v>
      </c>
      <c r="H40" s="12">
        <v>73</v>
      </c>
      <c r="I40" s="12">
        <v>733</v>
      </c>
      <c r="J40" s="12">
        <v>372</v>
      </c>
      <c r="K40" s="12">
        <v>285</v>
      </c>
      <c r="L40" s="12">
        <v>150</v>
      </c>
      <c r="M40" s="12">
        <v>16017</v>
      </c>
    </row>
    <row r="41" spans="2:13" s="178" customFormat="1" ht="15.75">
      <c r="B41" s="185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1:13" s="178" customFormat="1" ht="21.75">
      <c r="A42" s="173" t="s">
        <v>213</v>
      </c>
      <c r="B42" s="185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2:13" s="178" customFormat="1" ht="15.75">
      <c r="B43" s="185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spans="1:13" ht="15.75">
      <c r="A44" s="178"/>
      <c r="B44" s="171" t="s">
        <v>193</v>
      </c>
      <c r="C44" s="14">
        <v>265</v>
      </c>
      <c r="D44" s="14">
        <v>47</v>
      </c>
      <c r="E44" s="14">
        <v>38</v>
      </c>
      <c r="F44" s="14">
        <v>958</v>
      </c>
      <c r="G44" s="14">
        <v>22</v>
      </c>
      <c r="H44" s="14">
        <v>7</v>
      </c>
      <c r="I44" s="14">
        <v>52</v>
      </c>
      <c r="J44" s="14">
        <v>32</v>
      </c>
      <c r="K44" s="14">
        <v>30</v>
      </c>
      <c r="L44" s="14">
        <v>13</v>
      </c>
      <c r="M44" s="14">
        <v>1464</v>
      </c>
    </row>
    <row r="45" spans="2:13" ht="15.75">
      <c r="B45" s="171" t="s">
        <v>194</v>
      </c>
      <c r="C45" s="14">
        <v>290</v>
      </c>
      <c r="D45" s="14">
        <v>46</v>
      </c>
      <c r="E45" s="14">
        <v>43</v>
      </c>
      <c r="F45" s="14">
        <v>970</v>
      </c>
      <c r="G45" s="14">
        <v>20</v>
      </c>
      <c r="H45" s="14">
        <v>8</v>
      </c>
      <c r="I45" s="14">
        <v>66</v>
      </c>
      <c r="J45" s="14">
        <v>31</v>
      </c>
      <c r="K45" s="14">
        <v>32</v>
      </c>
      <c r="L45" s="14">
        <v>11</v>
      </c>
      <c r="M45" s="14">
        <v>1517</v>
      </c>
    </row>
    <row r="46" spans="2:13" ht="15.75">
      <c r="B46" s="171" t="s">
        <v>195</v>
      </c>
      <c r="C46" s="14">
        <v>270</v>
      </c>
      <c r="D46" s="14">
        <v>50</v>
      </c>
      <c r="E46" s="14">
        <v>64</v>
      </c>
      <c r="F46" s="14">
        <v>808</v>
      </c>
      <c r="G46" s="14">
        <v>22</v>
      </c>
      <c r="H46" s="14">
        <v>6</v>
      </c>
      <c r="I46" s="14">
        <v>79</v>
      </c>
      <c r="J46" s="14">
        <v>33</v>
      </c>
      <c r="K46" s="14">
        <v>20</v>
      </c>
      <c r="L46" s="14">
        <v>9</v>
      </c>
      <c r="M46" s="14">
        <v>1360</v>
      </c>
    </row>
    <row r="47" spans="2:13" ht="15.75">
      <c r="B47" s="171" t="s">
        <v>196</v>
      </c>
      <c r="C47" s="14">
        <v>237</v>
      </c>
      <c r="D47" s="14">
        <v>58</v>
      </c>
      <c r="E47" s="14">
        <v>101</v>
      </c>
      <c r="F47" s="14">
        <v>869</v>
      </c>
      <c r="G47" s="14">
        <v>24</v>
      </c>
      <c r="H47" s="14">
        <v>8</v>
      </c>
      <c r="I47" s="14">
        <v>77</v>
      </c>
      <c r="J47" s="14">
        <v>26</v>
      </c>
      <c r="K47" s="14">
        <v>23</v>
      </c>
      <c r="L47" s="14">
        <v>9</v>
      </c>
      <c r="M47" s="14">
        <v>1432</v>
      </c>
    </row>
    <row r="48" spans="2:13" ht="15.75">
      <c r="B48" s="171" t="s">
        <v>197</v>
      </c>
      <c r="C48" s="14">
        <v>256</v>
      </c>
      <c r="D48" s="14">
        <v>87</v>
      </c>
      <c r="E48" s="14">
        <v>125</v>
      </c>
      <c r="F48" s="14">
        <v>870</v>
      </c>
      <c r="G48" s="14">
        <v>21</v>
      </c>
      <c r="H48" s="14">
        <v>7</v>
      </c>
      <c r="I48" s="14">
        <v>68</v>
      </c>
      <c r="J48" s="14">
        <v>32</v>
      </c>
      <c r="K48" s="14">
        <v>18</v>
      </c>
      <c r="L48" s="14">
        <v>8</v>
      </c>
      <c r="M48" s="14">
        <v>1492</v>
      </c>
    </row>
    <row r="49" spans="2:13" ht="15.75">
      <c r="B49" s="171" t="s">
        <v>198</v>
      </c>
      <c r="C49" s="14">
        <v>252</v>
      </c>
      <c r="D49" s="14">
        <v>85</v>
      </c>
      <c r="E49" s="14">
        <v>136</v>
      </c>
      <c r="F49" s="14">
        <v>943</v>
      </c>
      <c r="G49" s="14">
        <v>21</v>
      </c>
      <c r="H49" s="14">
        <v>8</v>
      </c>
      <c r="I49" s="14">
        <v>87</v>
      </c>
      <c r="J49" s="14">
        <v>32</v>
      </c>
      <c r="K49" s="14">
        <v>23</v>
      </c>
      <c r="L49" s="14">
        <v>15</v>
      </c>
      <c r="M49" s="14">
        <v>1601</v>
      </c>
    </row>
    <row r="50" spans="2:13" ht="15.75">
      <c r="B50" s="171" t="s">
        <v>199</v>
      </c>
      <c r="C50" s="14">
        <v>189</v>
      </c>
      <c r="D50" s="14">
        <v>87</v>
      </c>
      <c r="E50" s="14">
        <v>117</v>
      </c>
      <c r="F50" s="14">
        <v>960</v>
      </c>
      <c r="G50" s="14">
        <v>16</v>
      </c>
      <c r="H50" s="14">
        <v>11</v>
      </c>
      <c r="I50" s="14">
        <v>64</v>
      </c>
      <c r="J50" s="14">
        <v>28</v>
      </c>
      <c r="K50" s="14">
        <v>23</v>
      </c>
      <c r="L50" s="14">
        <v>16</v>
      </c>
      <c r="M50" s="14">
        <v>1510</v>
      </c>
    </row>
    <row r="51" spans="2:13" ht="15.75">
      <c r="B51" s="171" t="s">
        <v>200</v>
      </c>
      <c r="C51" s="14">
        <v>257</v>
      </c>
      <c r="D51" s="14">
        <v>101</v>
      </c>
      <c r="E51" s="14">
        <v>144</v>
      </c>
      <c r="F51" s="14">
        <v>1032</v>
      </c>
      <c r="G51" s="14">
        <v>23</v>
      </c>
      <c r="H51" s="14">
        <v>10</v>
      </c>
      <c r="I51" s="14">
        <v>70</v>
      </c>
      <c r="J51" s="14">
        <v>30</v>
      </c>
      <c r="K51" s="14">
        <v>25</v>
      </c>
      <c r="L51" s="14">
        <v>20</v>
      </c>
      <c r="M51" s="14">
        <v>1712</v>
      </c>
    </row>
    <row r="52" spans="2:13" ht="15.75">
      <c r="B52" s="171" t="s">
        <v>201</v>
      </c>
      <c r="C52" s="14">
        <v>269</v>
      </c>
      <c r="D52" s="14">
        <v>81</v>
      </c>
      <c r="E52" s="14">
        <v>119</v>
      </c>
      <c r="F52" s="14">
        <v>928</v>
      </c>
      <c r="G52" s="14">
        <v>20</v>
      </c>
      <c r="H52" s="14">
        <v>4</v>
      </c>
      <c r="I52" s="14">
        <v>88</v>
      </c>
      <c r="J52" s="14">
        <v>30</v>
      </c>
      <c r="K52" s="14">
        <v>23</v>
      </c>
      <c r="L52" s="14">
        <v>15</v>
      </c>
      <c r="M52" s="14">
        <v>1578</v>
      </c>
    </row>
    <row r="53" spans="2:13" ht="15.75">
      <c r="B53" s="171" t="s">
        <v>202</v>
      </c>
      <c r="C53" s="14">
        <v>261</v>
      </c>
      <c r="D53" s="14">
        <v>65</v>
      </c>
      <c r="E53" s="14">
        <v>83</v>
      </c>
      <c r="F53" s="14">
        <v>1041</v>
      </c>
      <c r="G53" s="14">
        <v>24</v>
      </c>
      <c r="H53" s="14">
        <v>5</v>
      </c>
      <c r="I53" s="14">
        <v>74</v>
      </c>
      <c r="J53" s="14">
        <v>37</v>
      </c>
      <c r="K53" s="14">
        <v>26</v>
      </c>
      <c r="L53" s="14">
        <v>16</v>
      </c>
      <c r="M53" s="14">
        <v>1632</v>
      </c>
    </row>
    <row r="54" spans="2:13" ht="15.75">
      <c r="B54" s="171" t="s">
        <v>203</v>
      </c>
      <c r="C54" s="14">
        <v>292</v>
      </c>
      <c r="D54" s="14">
        <v>58</v>
      </c>
      <c r="E54" s="14">
        <v>71</v>
      </c>
      <c r="F54" s="14">
        <v>1058</v>
      </c>
      <c r="G54" s="14">
        <v>26</v>
      </c>
      <c r="H54" s="14">
        <v>9</v>
      </c>
      <c r="I54" s="14">
        <v>70</v>
      </c>
      <c r="J54" s="14">
        <v>35</v>
      </c>
      <c r="K54" s="14">
        <v>22</v>
      </c>
      <c r="L54" s="14">
        <v>15</v>
      </c>
      <c r="M54" s="14">
        <v>1657</v>
      </c>
    </row>
    <row r="55" spans="2:13" ht="15.75">
      <c r="B55" s="171" t="s">
        <v>204</v>
      </c>
      <c r="C55" s="14">
        <v>284</v>
      </c>
      <c r="D55" s="14">
        <v>42</v>
      </c>
      <c r="E55" s="14">
        <v>46</v>
      </c>
      <c r="F55" s="14">
        <v>1079</v>
      </c>
      <c r="G55" s="14">
        <v>27</v>
      </c>
      <c r="H55" s="14">
        <v>7</v>
      </c>
      <c r="I55" s="14">
        <v>61</v>
      </c>
      <c r="J55" s="14">
        <v>34</v>
      </c>
      <c r="K55" s="14">
        <v>26</v>
      </c>
      <c r="L55" s="14">
        <v>12</v>
      </c>
      <c r="M55" s="14">
        <v>1618</v>
      </c>
    </row>
    <row r="56" spans="1:13" s="178" customFormat="1" ht="16.5" thickBot="1">
      <c r="A56" s="182"/>
      <c r="B56" s="186" t="s">
        <v>205</v>
      </c>
      <c r="C56" s="21">
        <v>3121</v>
      </c>
      <c r="D56" s="21">
        <v>807</v>
      </c>
      <c r="E56" s="21">
        <v>1087</v>
      </c>
      <c r="F56" s="21">
        <v>11514</v>
      </c>
      <c r="G56" s="21">
        <v>266</v>
      </c>
      <c r="H56" s="21">
        <v>89</v>
      </c>
      <c r="I56" s="21">
        <v>855</v>
      </c>
      <c r="J56" s="21">
        <v>381</v>
      </c>
      <c r="K56" s="21">
        <v>289</v>
      </c>
      <c r="L56" s="21">
        <v>162</v>
      </c>
      <c r="M56" s="21">
        <v>18572</v>
      </c>
    </row>
    <row r="57" spans="2:14" ht="15.75">
      <c r="B57" s="169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194"/>
    </row>
    <row r="58" spans="1:14" ht="15.75">
      <c r="A58" s="184" t="s">
        <v>207</v>
      </c>
      <c r="B58" s="171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194"/>
    </row>
    <row r="59" spans="1:14" ht="15.75">
      <c r="A59" s="184" t="s">
        <v>208</v>
      </c>
      <c r="B59" s="171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194"/>
    </row>
    <row r="60" spans="1:14" ht="15.75">
      <c r="A60" s="184" t="s">
        <v>209</v>
      </c>
      <c r="B60" s="171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194"/>
    </row>
    <row r="61" spans="1:14" ht="15.75">
      <c r="A61" s="1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194"/>
    </row>
    <row r="62" spans="1:14" ht="15.75">
      <c r="A62" s="184" t="s">
        <v>210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194"/>
    </row>
    <row r="63" spans="1:14" ht="15.75">
      <c r="A63" s="184" t="s">
        <v>211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194"/>
    </row>
    <row r="64" spans="3:14" ht="15.75"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194"/>
    </row>
    <row r="65" spans="3:14" ht="15.75"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194"/>
    </row>
    <row r="66" spans="3:14" ht="15.75"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194"/>
    </row>
    <row r="67" spans="3:14" ht="15.75"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194"/>
    </row>
    <row r="68" spans="3:14" ht="15.75"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194"/>
    </row>
    <row r="69" spans="3:14" s="178" customFormat="1" ht="15.75"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95"/>
    </row>
    <row r="70" spans="3:14" ht="15.75"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</row>
    <row r="71" spans="3:14" ht="15.75"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</row>
    <row r="72" spans="3:14" ht="15.75"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</row>
    <row r="73" spans="3:14" ht="15.75"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</row>
    <row r="74" spans="3:14" ht="15.75"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</row>
    <row r="75" spans="3:14" ht="15.75"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</row>
  </sheetData>
  <printOptions/>
  <pageMargins left="0.7480314960629921" right="0.7480314960629921" top="0.3937007874015748" bottom="0.984251968503937" header="0.31496062992125984" footer="0.5118110236220472"/>
  <pageSetup horizontalDpi="300" verticalDpi="3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"/>
  <dimension ref="A1:V54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7.7109375" style="184" customWidth="1"/>
    <col min="2" max="2" width="14.140625" style="184" customWidth="1"/>
    <col min="3" max="3" width="9.00390625" style="184" customWidth="1"/>
    <col min="4" max="5" width="9.140625" style="184" customWidth="1"/>
    <col min="6" max="6" width="9.57421875" style="184" customWidth="1"/>
    <col min="7" max="7" width="9.140625" style="184" customWidth="1"/>
    <col min="8" max="8" width="10.7109375" style="184" customWidth="1"/>
    <col min="9" max="12" width="9.140625" style="184" customWidth="1"/>
    <col min="13" max="13" width="9.57421875" style="184" customWidth="1"/>
    <col min="14" max="16384" width="9.140625" style="184" customWidth="1"/>
  </cols>
  <sheetData>
    <row r="1" spans="1:13" s="174" customFormat="1" ht="18.75">
      <c r="A1" s="173" t="s">
        <v>214</v>
      </c>
      <c r="M1" s="175" t="s">
        <v>1</v>
      </c>
    </row>
    <row r="2" s="174" customFormat="1" ht="18.75">
      <c r="B2" s="173"/>
    </row>
    <row r="3" s="174" customFormat="1" ht="21.75">
      <c r="A3" s="173" t="s">
        <v>234</v>
      </c>
    </row>
    <row r="4" spans="1:13" s="174" customFormat="1" ht="19.5" thickBot="1">
      <c r="A4" s="176" t="s">
        <v>121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</row>
    <row r="5" spans="1:22" s="178" customFormat="1" ht="16.5" thickTop="1">
      <c r="A5" s="181" t="s">
        <v>215</v>
      </c>
      <c r="B5" s="181"/>
      <c r="C5" s="180" t="s">
        <v>123</v>
      </c>
      <c r="D5" s="180" t="s">
        <v>124</v>
      </c>
      <c r="E5" s="180" t="s">
        <v>125</v>
      </c>
      <c r="F5" s="180" t="s">
        <v>21</v>
      </c>
      <c r="G5" s="180" t="s">
        <v>23</v>
      </c>
      <c r="H5" s="180" t="s">
        <v>32</v>
      </c>
      <c r="I5" s="180" t="s">
        <v>126</v>
      </c>
      <c r="J5" s="180" t="s">
        <v>127</v>
      </c>
      <c r="K5" s="180" t="s">
        <v>128</v>
      </c>
      <c r="L5" s="180" t="s">
        <v>33</v>
      </c>
      <c r="M5" s="180" t="s">
        <v>9</v>
      </c>
      <c r="N5" s="181"/>
      <c r="O5" s="181"/>
      <c r="P5" s="181"/>
      <c r="Q5" s="181"/>
      <c r="R5" s="181"/>
      <c r="S5" s="181"/>
      <c r="T5" s="181"/>
      <c r="U5" s="181"/>
      <c r="V5" s="181"/>
    </row>
    <row r="6" spans="1:22" s="178" customFormat="1" ht="19.5" thickBot="1">
      <c r="A6" s="196" t="s">
        <v>216</v>
      </c>
      <c r="B6" s="196"/>
      <c r="C6" s="197" t="s">
        <v>129</v>
      </c>
      <c r="D6" s="197" t="s">
        <v>130</v>
      </c>
      <c r="E6" s="197" t="s">
        <v>181</v>
      </c>
      <c r="F6" s="196"/>
      <c r="G6" s="196"/>
      <c r="H6" s="196"/>
      <c r="I6" s="197" t="s">
        <v>131</v>
      </c>
      <c r="J6" s="197" t="s">
        <v>132</v>
      </c>
      <c r="K6" s="197" t="s">
        <v>132</v>
      </c>
      <c r="L6" s="196"/>
      <c r="M6" s="196"/>
      <c r="N6" s="181"/>
      <c r="O6" s="181"/>
      <c r="P6" s="181"/>
      <c r="Q6" s="181"/>
      <c r="R6" s="181"/>
      <c r="S6" s="181"/>
      <c r="T6" s="181"/>
      <c r="U6" s="181"/>
      <c r="V6" s="181"/>
    </row>
    <row r="7" spans="1:22" s="178" customFormat="1" ht="12" customHeight="1" thickTop="1">
      <c r="A7" s="181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</row>
    <row r="8" s="178" customFormat="1" ht="18.75">
      <c r="A8" s="173" t="s">
        <v>192</v>
      </c>
    </row>
    <row r="9" s="178" customFormat="1" ht="15.75"/>
    <row r="10" spans="2:13" ht="15.75">
      <c r="B10" s="171" t="s">
        <v>217</v>
      </c>
      <c r="C10" s="14">
        <v>170</v>
      </c>
      <c r="D10" s="14">
        <v>38</v>
      </c>
      <c r="E10" s="14">
        <v>2</v>
      </c>
      <c r="F10" s="14">
        <v>101</v>
      </c>
      <c r="G10" s="14">
        <v>2</v>
      </c>
      <c r="H10" s="14">
        <v>4</v>
      </c>
      <c r="I10" s="14">
        <v>15</v>
      </c>
      <c r="J10" s="14">
        <v>1</v>
      </c>
      <c r="K10" s="14">
        <v>1</v>
      </c>
      <c r="L10" s="14">
        <v>3</v>
      </c>
      <c r="M10" s="14">
        <v>336</v>
      </c>
    </row>
    <row r="11" spans="2:13" ht="15.75">
      <c r="B11" s="171" t="s">
        <v>218</v>
      </c>
      <c r="C11" s="14">
        <v>201</v>
      </c>
      <c r="D11" s="14">
        <v>38</v>
      </c>
      <c r="E11" s="14">
        <v>3</v>
      </c>
      <c r="F11" s="14">
        <v>104</v>
      </c>
      <c r="G11" s="14">
        <v>3</v>
      </c>
      <c r="H11" s="14">
        <v>1</v>
      </c>
      <c r="I11" s="14">
        <v>20</v>
      </c>
      <c r="J11" s="14">
        <v>1</v>
      </c>
      <c r="K11" s="14">
        <v>1</v>
      </c>
      <c r="L11" s="14">
        <v>1</v>
      </c>
      <c r="M11" s="14">
        <v>373</v>
      </c>
    </row>
    <row r="12" spans="2:13" ht="15.75">
      <c r="B12" s="171" t="s">
        <v>219</v>
      </c>
      <c r="C12" s="14">
        <v>186</v>
      </c>
      <c r="D12" s="14">
        <v>40</v>
      </c>
      <c r="E12" s="14">
        <v>2</v>
      </c>
      <c r="F12" s="14">
        <v>97</v>
      </c>
      <c r="G12" s="14">
        <v>2</v>
      </c>
      <c r="H12" s="14">
        <v>3</v>
      </c>
      <c r="I12" s="14">
        <v>22</v>
      </c>
      <c r="J12" s="14">
        <v>1</v>
      </c>
      <c r="K12" s="14">
        <v>1</v>
      </c>
      <c r="L12" s="14">
        <v>1</v>
      </c>
      <c r="M12" s="14">
        <v>354</v>
      </c>
    </row>
    <row r="13" spans="2:13" ht="15.75">
      <c r="B13" s="171" t="s">
        <v>220</v>
      </c>
      <c r="C13" s="14">
        <v>210</v>
      </c>
      <c r="D13" s="14">
        <v>45</v>
      </c>
      <c r="E13" s="14">
        <v>3</v>
      </c>
      <c r="F13" s="14">
        <v>103</v>
      </c>
      <c r="G13" s="14">
        <v>1</v>
      </c>
      <c r="H13" s="14">
        <v>4</v>
      </c>
      <c r="I13" s="14">
        <v>17</v>
      </c>
      <c r="J13" s="14">
        <v>1</v>
      </c>
      <c r="K13" s="14">
        <v>0</v>
      </c>
      <c r="L13" s="14">
        <v>1</v>
      </c>
      <c r="M13" s="14">
        <v>385</v>
      </c>
    </row>
    <row r="14" spans="2:13" ht="15.75">
      <c r="B14" s="171" t="s">
        <v>221</v>
      </c>
      <c r="C14" s="14">
        <v>235</v>
      </c>
      <c r="D14" s="14">
        <v>33</v>
      </c>
      <c r="E14" s="14">
        <v>2</v>
      </c>
      <c r="F14" s="14">
        <v>130</v>
      </c>
      <c r="G14" s="14">
        <v>2</v>
      </c>
      <c r="H14" s="14">
        <v>2</v>
      </c>
      <c r="I14" s="14">
        <v>25</v>
      </c>
      <c r="J14" s="14">
        <v>1</v>
      </c>
      <c r="K14" s="14">
        <v>1</v>
      </c>
      <c r="L14" s="14">
        <v>1</v>
      </c>
      <c r="M14" s="14">
        <v>432</v>
      </c>
    </row>
    <row r="15" spans="2:13" ht="15.75">
      <c r="B15" s="171" t="s">
        <v>222</v>
      </c>
      <c r="C15" s="14">
        <v>151</v>
      </c>
      <c r="D15" s="14">
        <v>36</v>
      </c>
      <c r="E15" s="14">
        <v>4</v>
      </c>
      <c r="F15" s="14">
        <v>164</v>
      </c>
      <c r="G15" s="14">
        <v>1</v>
      </c>
      <c r="H15" s="14">
        <v>0</v>
      </c>
      <c r="I15" s="14">
        <v>9</v>
      </c>
      <c r="J15" s="14">
        <v>2</v>
      </c>
      <c r="K15" s="14">
        <v>1</v>
      </c>
      <c r="L15" s="14">
        <v>3</v>
      </c>
      <c r="M15" s="14">
        <v>372</v>
      </c>
    </row>
    <row r="16" spans="2:13" ht="15.75">
      <c r="B16" s="171" t="s">
        <v>223</v>
      </c>
      <c r="C16" s="14">
        <v>96</v>
      </c>
      <c r="D16" s="14">
        <v>38</v>
      </c>
      <c r="E16" s="14">
        <v>6</v>
      </c>
      <c r="F16" s="14">
        <v>140</v>
      </c>
      <c r="G16" s="14">
        <v>2</v>
      </c>
      <c r="H16" s="14">
        <v>1</v>
      </c>
      <c r="I16" s="14">
        <v>3</v>
      </c>
      <c r="J16" s="14">
        <v>2</v>
      </c>
      <c r="K16" s="14">
        <v>0</v>
      </c>
      <c r="L16" s="14">
        <v>1</v>
      </c>
      <c r="M16" s="14">
        <v>289</v>
      </c>
    </row>
    <row r="17" spans="2:13" s="178" customFormat="1" ht="15.75">
      <c r="B17" s="185" t="s">
        <v>9</v>
      </c>
      <c r="C17" s="12">
        <v>1249</v>
      </c>
      <c r="D17" s="12">
        <v>268</v>
      </c>
      <c r="E17" s="12">
        <v>23</v>
      </c>
      <c r="F17" s="12">
        <v>838</v>
      </c>
      <c r="G17" s="12">
        <v>13</v>
      </c>
      <c r="H17" s="12">
        <v>16</v>
      </c>
      <c r="I17" s="12">
        <v>110</v>
      </c>
      <c r="J17" s="12">
        <v>8</v>
      </c>
      <c r="K17" s="12">
        <v>5</v>
      </c>
      <c r="L17" s="12">
        <v>12</v>
      </c>
      <c r="M17" s="12">
        <v>2542</v>
      </c>
    </row>
    <row r="18" spans="2:13" s="178" customFormat="1" ht="15.75">
      <c r="B18" s="185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s="178" customFormat="1" ht="18.75">
      <c r="A19" s="173" t="s">
        <v>206</v>
      </c>
      <c r="B19" s="18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2:13" s="178" customFormat="1" ht="15.75">
      <c r="B20" s="18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2:13" ht="15.75">
      <c r="B21" s="171" t="s">
        <v>217</v>
      </c>
      <c r="C21" s="14">
        <v>251</v>
      </c>
      <c r="D21" s="14">
        <v>84</v>
      </c>
      <c r="E21" s="14">
        <v>131</v>
      </c>
      <c r="F21" s="14">
        <v>1473</v>
      </c>
      <c r="G21" s="14">
        <v>29</v>
      </c>
      <c r="H21" s="14">
        <v>12</v>
      </c>
      <c r="I21" s="14">
        <v>108</v>
      </c>
      <c r="J21" s="14">
        <v>70</v>
      </c>
      <c r="K21" s="14">
        <v>59</v>
      </c>
      <c r="L21" s="14">
        <v>27</v>
      </c>
      <c r="M21" s="14">
        <v>2245</v>
      </c>
    </row>
    <row r="22" spans="2:13" ht="15.75">
      <c r="B22" s="171" t="s">
        <v>218</v>
      </c>
      <c r="C22" s="14">
        <v>251</v>
      </c>
      <c r="D22" s="14">
        <v>92</v>
      </c>
      <c r="E22" s="14">
        <v>141</v>
      </c>
      <c r="F22" s="14">
        <v>1469</v>
      </c>
      <c r="G22" s="14">
        <v>32</v>
      </c>
      <c r="H22" s="14">
        <v>8</v>
      </c>
      <c r="I22" s="14">
        <v>127</v>
      </c>
      <c r="J22" s="14">
        <v>68</v>
      </c>
      <c r="K22" s="14">
        <v>55</v>
      </c>
      <c r="L22" s="14">
        <v>21</v>
      </c>
      <c r="M22" s="14">
        <v>2264</v>
      </c>
    </row>
    <row r="23" spans="2:13" ht="15.75">
      <c r="B23" s="171" t="s">
        <v>219</v>
      </c>
      <c r="C23" s="14">
        <v>262</v>
      </c>
      <c r="D23" s="14">
        <v>100</v>
      </c>
      <c r="E23" s="14">
        <v>141</v>
      </c>
      <c r="F23" s="14">
        <v>1475</v>
      </c>
      <c r="G23" s="14">
        <v>32</v>
      </c>
      <c r="H23" s="14">
        <v>14</v>
      </c>
      <c r="I23" s="14">
        <v>125</v>
      </c>
      <c r="J23" s="14">
        <v>62</v>
      </c>
      <c r="K23" s="14">
        <v>48</v>
      </c>
      <c r="L23" s="14">
        <v>21</v>
      </c>
      <c r="M23" s="14">
        <v>2280</v>
      </c>
    </row>
    <row r="24" spans="2:13" ht="15.75">
      <c r="B24" s="171" t="s">
        <v>220</v>
      </c>
      <c r="C24" s="14">
        <v>271</v>
      </c>
      <c r="D24" s="14">
        <v>95</v>
      </c>
      <c r="E24" s="14">
        <v>150</v>
      </c>
      <c r="F24" s="14">
        <v>1499</v>
      </c>
      <c r="G24" s="14">
        <v>31</v>
      </c>
      <c r="H24" s="14">
        <v>11</v>
      </c>
      <c r="I24" s="14">
        <v>115</v>
      </c>
      <c r="J24" s="14">
        <v>60</v>
      </c>
      <c r="K24" s="14">
        <v>46</v>
      </c>
      <c r="L24" s="14">
        <v>23</v>
      </c>
      <c r="M24" s="14">
        <v>2303</v>
      </c>
    </row>
    <row r="25" spans="2:13" ht="15.75">
      <c r="B25" s="171" t="s">
        <v>221</v>
      </c>
      <c r="C25" s="14">
        <v>329</v>
      </c>
      <c r="D25" s="14">
        <v>79</v>
      </c>
      <c r="E25" s="14">
        <v>158</v>
      </c>
      <c r="F25" s="14">
        <v>1797</v>
      </c>
      <c r="G25" s="14">
        <v>37</v>
      </c>
      <c r="H25" s="14">
        <v>11</v>
      </c>
      <c r="I25" s="14">
        <v>137</v>
      </c>
      <c r="J25" s="14">
        <v>63</v>
      </c>
      <c r="K25" s="14">
        <v>45</v>
      </c>
      <c r="L25" s="14">
        <v>23</v>
      </c>
      <c r="M25" s="14">
        <v>2680</v>
      </c>
    </row>
    <row r="26" spans="2:13" ht="15.75">
      <c r="B26" s="171" t="s">
        <v>222</v>
      </c>
      <c r="C26" s="14">
        <v>326</v>
      </c>
      <c r="D26" s="14">
        <v>45</v>
      </c>
      <c r="E26" s="14">
        <v>171</v>
      </c>
      <c r="F26" s="14">
        <v>1674</v>
      </c>
      <c r="G26" s="14">
        <v>46</v>
      </c>
      <c r="H26" s="14">
        <v>9</v>
      </c>
      <c r="I26" s="14">
        <v>95</v>
      </c>
      <c r="J26" s="14">
        <v>31</v>
      </c>
      <c r="K26" s="14">
        <v>19</v>
      </c>
      <c r="L26" s="14">
        <v>21</v>
      </c>
      <c r="M26" s="14">
        <v>2437</v>
      </c>
    </row>
    <row r="27" spans="1:13" ht="15.75">
      <c r="A27" s="178"/>
      <c r="B27" s="171" t="s">
        <v>223</v>
      </c>
      <c r="C27" s="14">
        <v>212</v>
      </c>
      <c r="D27" s="14">
        <v>52</v>
      </c>
      <c r="E27" s="14">
        <v>189</v>
      </c>
      <c r="F27" s="14">
        <v>1440</v>
      </c>
      <c r="G27" s="14">
        <v>49</v>
      </c>
      <c r="H27" s="14">
        <v>9</v>
      </c>
      <c r="I27" s="14">
        <v>35</v>
      </c>
      <c r="J27" s="14">
        <v>25</v>
      </c>
      <c r="K27" s="14">
        <v>14</v>
      </c>
      <c r="L27" s="14">
        <v>16</v>
      </c>
      <c r="M27" s="14">
        <v>2040</v>
      </c>
    </row>
    <row r="28" spans="1:13" s="178" customFormat="1" ht="18.75">
      <c r="A28" s="173"/>
      <c r="B28" s="185" t="s">
        <v>9</v>
      </c>
      <c r="C28" s="12">
        <v>1901</v>
      </c>
      <c r="D28" s="12">
        <v>547</v>
      </c>
      <c r="E28" s="12">
        <v>1081</v>
      </c>
      <c r="F28" s="12">
        <v>10827</v>
      </c>
      <c r="G28" s="12">
        <v>257</v>
      </c>
      <c r="H28" s="12">
        <v>74</v>
      </c>
      <c r="I28" s="12">
        <v>744</v>
      </c>
      <c r="J28" s="12">
        <v>378</v>
      </c>
      <c r="K28" s="12">
        <v>288</v>
      </c>
      <c r="L28" s="12">
        <v>152</v>
      </c>
      <c r="M28" s="12">
        <v>16249</v>
      </c>
    </row>
    <row r="29" spans="1:13" s="178" customFormat="1" ht="15.75" customHeight="1">
      <c r="A29" s="173"/>
      <c r="B29" s="185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1:13" s="178" customFormat="1" ht="21.75">
      <c r="A30" s="173" t="s">
        <v>213</v>
      </c>
      <c r="B30" s="185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3" s="178" customFormat="1" ht="15.75" customHeight="1">
      <c r="A31" s="173"/>
      <c r="B31" s="185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3" ht="15.75">
      <c r="A32" s="178"/>
      <c r="B32" s="171" t="s">
        <v>217</v>
      </c>
      <c r="C32" s="14">
        <v>422</v>
      </c>
      <c r="D32" s="14">
        <v>123</v>
      </c>
      <c r="E32" s="14">
        <v>134</v>
      </c>
      <c r="F32" s="14">
        <v>1576</v>
      </c>
      <c r="G32" s="14">
        <v>31</v>
      </c>
      <c r="H32" s="14">
        <v>15</v>
      </c>
      <c r="I32" s="14">
        <v>124</v>
      </c>
      <c r="J32" s="14">
        <v>72</v>
      </c>
      <c r="K32" s="14">
        <v>60</v>
      </c>
      <c r="L32" s="14">
        <v>30</v>
      </c>
      <c r="M32" s="14">
        <v>2586</v>
      </c>
    </row>
    <row r="33" spans="2:13" ht="15.75">
      <c r="B33" s="171" t="s">
        <v>218</v>
      </c>
      <c r="C33" s="14">
        <v>453</v>
      </c>
      <c r="D33" s="14">
        <v>131</v>
      </c>
      <c r="E33" s="14">
        <v>144</v>
      </c>
      <c r="F33" s="14">
        <v>1575</v>
      </c>
      <c r="G33" s="14">
        <v>35</v>
      </c>
      <c r="H33" s="14">
        <v>9</v>
      </c>
      <c r="I33" s="14">
        <v>150</v>
      </c>
      <c r="J33" s="14">
        <v>69</v>
      </c>
      <c r="K33" s="14">
        <v>56</v>
      </c>
      <c r="L33" s="14">
        <v>22</v>
      </c>
      <c r="M33" s="14">
        <v>2644</v>
      </c>
    </row>
    <row r="34" spans="2:13" ht="15.75">
      <c r="B34" s="171" t="s">
        <v>219</v>
      </c>
      <c r="C34" s="14">
        <v>449</v>
      </c>
      <c r="D34" s="14">
        <v>140</v>
      </c>
      <c r="E34" s="14">
        <v>144</v>
      </c>
      <c r="F34" s="14">
        <v>1574</v>
      </c>
      <c r="G34" s="14">
        <v>34</v>
      </c>
      <c r="H34" s="14">
        <v>17</v>
      </c>
      <c r="I34" s="14">
        <v>149</v>
      </c>
      <c r="J34" s="14">
        <v>63</v>
      </c>
      <c r="K34" s="14">
        <v>49</v>
      </c>
      <c r="L34" s="14">
        <v>22</v>
      </c>
      <c r="M34" s="14">
        <v>2641</v>
      </c>
    </row>
    <row r="35" spans="2:13" ht="15.75">
      <c r="B35" s="171" t="s">
        <v>220</v>
      </c>
      <c r="C35" s="14">
        <v>484</v>
      </c>
      <c r="D35" s="14">
        <v>141</v>
      </c>
      <c r="E35" s="14">
        <v>153</v>
      </c>
      <c r="F35" s="14">
        <v>1603</v>
      </c>
      <c r="G35" s="14">
        <v>32</v>
      </c>
      <c r="H35" s="14">
        <v>15</v>
      </c>
      <c r="I35" s="14">
        <v>134</v>
      </c>
      <c r="J35" s="14">
        <v>60</v>
      </c>
      <c r="K35" s="14">
        <v>47</v>
      </c>
      <c r="L35" s="14">
        <v>24</v>
      </c>
      <c r="M35" s="14">
        <v>2695</v>
      </c>
    </row>
    <row r="36" spans="2:13" ht="15.75">
      <c r="B36" s="171" t="s">
        <v>221</v>
      </c>
      <c r="C36" s="14">
        <v>566</v>
      </c>
      <c r="D36" s="14">
        <v>113</v>
      </c>
      <c r="E36" s="14">
        <v>161</v>
      </c>
      <c r="F36" s="14">
        <v>1930</v>
      </c>
      <c r="G36" s="14">
        <v>40</v>
      </c>
      <c r="H36" s="14">
        <v>13</v>
      </c>
      <c r="I36" s="14">
        <v>165</v>
      </c>
      <c r="J36" s="14">
        <v>64</v>
      </c>
      <c r="K36" s="14">
        <v>47</v>
      </c>
      <c r="L36" s="14">
        <v>24</v>
      </c>
      <c r="M36" s="14">
        <v>3122</v>
      </c>
    </row>
    <row r="37" spans="2:13" ht="15.75">
      <c r="B37" s="171" t="s">
        <v>222</v>
      </c>
      <c r="C37" s="14">
        <v>479</v>
      </c>
      <c r="D37" s="14">
        <v>81</v>
      </c>
      <c r="E37" s="14">
        <v>175</v>
      </c>
      <c r="F37" s="14">
        <v>1840</v>
      </c>
      <c r="G37" s="14">
        <v>47</v>
      </c>
      <c r="H37" s="14">
        <v>10</v>
      </c>
      <c r="I37" s="14">
        <v>106</v>
      </c>
      <c r="J37" s="14">
        <v>32</v>
      </c>
      <c r="K37" s="14">
        <v>20</v>
      </c>
      <c r="L37" s="14">
        <v>25</v>
      </c>
      <c r="M37" s="14">
        <v>2816</v>
      </c>
    </row>
    <row r="38" spans="2:13" ht="15.75">
      <c r="B38" s="171" t="s">
        <v>223</v>
      </c>
      <c r="C38" s="14">
        <v>310</v>
      </c>
      <c r="D38" s="14">
        <v>91</v>
      </c>
      <c r="E38" s="14">
        <v>195</v>
      </c>
      <c r="F38" s="14">
        <v>1582</v>
      </c>
      <c r="G38" s="14">
        <v>51</v>
      </c>
      <c r="H38" s="14">
        <v>11</v>
      </c>
      <c r="I38" s="14">
        <v>39</v>
      </c>
      <c r="J38" s="14">
        <v>26</v>
      </c>
      <c r="K38" s="14">
        <v>14</v>
      </c>
      <c r="L38" s="14">
        <v>17</v>
      </c>
      <c r="M38" s="14">
        <v>2335</v>
      </c>
    </row>
    <row r="39" spans="1:13" s="178" customFormat="1" ht="16.5" thickBot="1">
      <c r="A39" s="182"/>
      <c r="B39" s="186" t="s">
        <v>9</v>
      </c>
      <c r="C39" s="21">
        <v>3163</v>
      </c>
      <c r="D39" s="21">
        <v>820</v>
      </c>
      <c r="E39" s="21">
        <v>1105</v>
      </c>
      <c r="F39" s="21">
        <v>11680</v>
      </c>
      <c r="G39" s="21">
        <v>270</v>
      </c>
      <c r="H39" s="21">
        <v>90</v>
      </c>
      <c r="I39" s="21">
        <v>867</v>
      </c>
      <c r="J39" s="21">
        <v>386</v>
      </c>
      <c r="K39" s="21">
        <v>293</v>
      </c>
      <c r="L39" s="21">
        <v>164</v>
      </c>
      <c r="M39" s="21">
        <v>18840</v>
      </c>
    </row>
    <row r="40" spans="2:13" ht="7.5" customHeight="1">
      <c r="B40" s="169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</row>
    <row r="41" spans="1:13" ht="15.75">
      <c r="A41" s="184" t="s">
        <v>207</v>
      </c>
      <c r="B41" s="171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1:13" ht="15.75">
      <c r="A42" s="184" t="s">
        <v>224</v>
      </c>
      <c r="B42" s="171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</row>
    <row r="43" spans="1:13" ht="15.75">
      <c r="A43" s="184" t="s">
        <v>225</v>
      </c>
      <c r="B43" s="171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</row>
    <row r="44" spans="3:13" ht="15.75"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</row>
    <row r="45" spans="1:13" ht="15.75">
      <c r="A45" s="1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</row>
    <row r="46" spans="3:13" ht="15.75"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3:13" ht="15.75"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</row>
    <row r="48" spans="3:13" ht="15.75"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</row>
    <row r="49" spans="3:13" ht="15.75"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</row>
    <row r="50" spans="3:13" ht="15.75"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</row>
    <row r="51" spans="3:13" ht="15.75"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3:13" ht="15.75"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</row>
    <row r="53" spans="3:13" s="178" customFormat="1" ht="15.75"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</row>
    <row r="54" spans="3:13" ht="15.75"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</row>
  </sheetData>
  <printOptions/>
  <pageMargins left="0.7480314960629921" right="0.7480314960629921" top="0.3937007874015748" bottom="0.984251968503937" header="0.31496062992125984" footer="0.5118110236220472"/>
  <pageSetup horizontalDpi="300" verticalDpi="3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"/>
  <dimension ref="A1:Q15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4" width="9.140625" style="64" customWidth="1"/>
    <col min="5" max="5" width="7.7109375" style="64" customWidth="1"/>
    <col min="6" max="9" width="9.140625" style="64" customWidth="1"/>
    <col min="10" max="10" width="7.7109375" style="64" customWidth="1"/>
    <col min="11" max="16384" width="9.140625" style="64" customWidth="1"/>
  </cols>
  <sheetData>
    <row r="1" spans="1:15" ht="12.75">
      <c r="A1" s="71" t="s">
        <v>17</v>
      </c>
      <c r="F1" s="71" t="s">
        <v>226</v>
      </c>
      <c r="K1" s="71" t="s">
        <v>21</v>
      </c>
      <c r="O1" s="71" t="s">
        <v>227</v>
      </c>
    </row>
    <row r="2" spans="2:17" ht="12.75">
      <c r="B2" s="168" t="s">
        <v>192</v>
      </c>
      <c r="C2" s="168" t="s">
        <v>206</v>
      </c>
      <c r="D2" s="168"/>
      <c r="G2" s="168" t="s">
        <v>192</v>
      </c>
      <c r="H2" s="168" t="s">
        <v>206</v>
      </c>
      <c r="I2" s="168"/>
      <c r="L2" s="168" t="s">
        <v>192</v>
      </c>
      <c r="M2" s="168" t="s">
        <v>206</v>
      </c>
      <c r="P2" s="168" t="s">
        <v>192</v>
      </c>
      <c r="Q2" s="168" t="s">
        <v>206</v>
      </c>
    </row>
    <row r="3" spans="1:17" ht="15.75">
      <c r="A3" s="171" t="s">
        <v>228</v>
      </c>
      <c r="B3" s="198">
        <f>Table30!C10</f>
        <v>170</v>
      </c>
      <c r="C3" s="198">
        <f>Table30!C21</f>
        <v>251</v>
      </c>
      <c r="D3" s="35"/>
      <c r="F3" s="171" t="s">
        <v>228</v>
      </c>
      <c r="G3" s="198">
        <f>Table30!D10</f>
        <v>38</v>
      </c>
      <c r="H3" s="198">
        <f>Table30!D21</f>
        <v>84</v>
      </c>
      <c r="I3" s="35"/>
      <c r="K3" s="171" t="s">
        <v>228</v>
      </c>
      <c r="L3" s="198">
        <f>Table30!F10</f>
        <v>101</v>
      </c>
      <c r="M3" s="198">
        <f>Table30!F21</f>
        <v>1473</v>
      </c>
      <c r="O3" s="171" t="s">
        <v>228</v>
      </c>
      <c r="P3" s="198">
        <f>Table30!E10+Table30!G10+Table30!H10+Table30!I10+Table30!J10+Table30!K10+Table30!L10</f>
        <v>28</v>
      </c>
      <c r="Q3" s="198">
        <f>Table30!E21+Table30!G21+Table30!H21+Table30!I21+Table30!J21+Table30!K21+Table30!L21</f>
        <v>436</v>
      </c>
    </row>
    <row r="4" spans="1:17" ht="15.75">
      <c r="A4" s="171" t="s">
        <v>229</v>
      </c>
      <c r="B4" s="198">
        <f>Table30!C11</f>
        <v>201</v>
      </c>
      <c r="C4" s="198">
        <f>Table30!C22</f>
        <v>251</v>
      </c>
      <c r="D4" s="35"/>
      <c r="F4" s="171" t="s">
        <v>229</v>
      </c>
      <c r="G4" s="198">
        <f>Table30!D11</f>
        <v>38</v>
      </c>
      <c r="H4" s="198">
        <f>Table30!D22</f>
        <v>92</v>
      </c>
      <c r="I4" s="35"/>
      <c r="K4" s="171" t="s">
        <v>229</v>
      </c>
      <c r="L4" s="198">
        <f>Table30!F11</f>
        <v>104</v>
      </c>
      <c r="M4" s="198">
        <f>Table30!F22</f>
        <v>1469</v>
      </c>
      <c r="O4" s="171" t="s">
        <v>229</v>
      </c>
      <c r="P4" s="198">
        <f>Table30!E11+Table30!G11+Table30!H11+Table30!I11+Table30!J11+Table30!K11+Table30!L11</f>
        <v>30</v>
      </c>
      <c r="Q4" s="198">
        <f>Table30!E22+Table30!G22+Table30!H22+Table30!I22+Table30!J22+Table30!K22+Table30!L22</f>
        <v>452</v>
      </c>
    </row>
    <row r="5" spans="1:17" ht="15.75">
      <c r="A5" s="171" t="s">
        <v>230</v>
      </c>
      <c r="B5" s="198">
        <f>Table30!C12</f>
        <v>186</v>
      </c>
      <c r="C5" s="198">
        <f>Table30!C23</f>
        <v>262</v>
      </c>
      <c r="D5" s="35"/>
      <c r="F5" s="171" t="s">
        <v>230</v>
      </c>
      <c r="G5" s="198">
        <f>Table30!D12</f>
        <v>40</v>
      </c>
      <c r="H5" s="198">
        <f>Table30!D23</f>
        <v>100</v>
      </c>
      <c r="I5" s="35"/>
      <c r="K5" s="171" t="s">
        <v>230</v>
      </c>
      <c r="L5" s="198">
        <f>Table30!F12</f>
        <v>97</v>
      </c>
      <c r="M5" s="198">
        <f>Table30!F23</f>
        <v>1475</v>
      </c>
      <c r="O5" s="171" t="s">
        <v>230</v>
      </c>
      <c r="P5" s="198">
        <f>Table30!E12+Table30!G12+Table30!H12+Table30!I12+Table30!J12+Table30!K12+Table30!L12</f>
        <v>32</v>
      </c>
      <c r="Q5" s="198">
        <f>Table30!E23+Table30!G23+Table30!H23+Table30!I23+Table30!J23+Table30!K23+Table30!L23</f>
        <v>443</v>
      </c>
    </row>
    <row r="6" spans="1:17" ht="15.75">
      <c r="A6" s="171" t="s">
        <v>229</v>
      </c>
      <c r="B6" s="198">
        <f>Table30!C13</f>
        <v>210</v>
      </c>
      <c r="C6" s="198">
        <f>Table30!C24</f>
        <v>271</v>
      </c>
      <c r="D6" s="35"/>
      <c r="F6" s="171" t="s">
        <v>229</v>
      </c>
      <c r="G6" s="198">
        <f>Table30!D13</f>
        <v>45</v>
      </c>
      <c r="H6" s="198">
        <f>Table30!D24</f>
        <v>95</v>
      </c>
      <c r="I6" s="35"/>
      <c r="K6" s="171" t="s">
        <v>229</v>
      </c>
      <c r="L6" s="198">
        <f>Table30!F13</f>
        <v>103</v>
      </c>
      <c r="M6" s="198">
        <f>Table30!F24</f>
        <v>1499</v>
      </c>
      <c r="O6" s="171" t="s">
        <v>229</v>
      </c>
      <c r="P6" s="198">
        <f>Table30!E13+Table30!G13+Table30!H13+Table30!I13+Table30!J13+Table30!K13+Table30!L13</f>
        <v>27</v>
      </c>
      <c r="Q6" s="198">
        <f>Table30!E24+Table30!G24+Table30!H24+Table30!I24+Table30!J24+Table30!K24+Table30!L24</f>
        <v>436</v>
      </c>
    </row>
    <row r="7" spans="1:17" ht="15.75">
      <c r="A7" s="171" t="s">
        <v>231</v>
      </c>
      <c r="B7" s="198">
        <f>Table30!C14</f>
        <v>235</v>
      </c>
      <c r="C7" s="198">
        <f>Table30!C25</f>
        <v>329</v>
      </c>
      <c r="D7" s="35"/>
      <c r="F7" s="171" t="s">
        <v>231</v>
      </c>
      <c r="G7" s="198">
        <f>Table30!D14</f>
        <v>33</v>
      </c>
      <c r="H7" s="198">
        <f>Table30!D25</f>
        <v>79</v>
      </c>
      <c r="I7" s="35"/>
      <c r="K7" s="171" t="s">
        <v>231</v>
      </c>
      <c r="L7" s="198">
        <f>Table30!F14</f>
        <v>130</v>
      </c>
      <c r="M7" s="198">
        <f>Table30!F25</f>
        <v>1797</v>
      </c>
      <c r="O7" s="171" t="s">
        <v>231</v>
      </c>
      <c r="P7" s="198">
        <f>Table30!E14+Table30!G14+Table30!H14+Table30!I14+Table30!J14+Table30!K14+Table30!L14</f>
        <v>34</v>
      </c>
      <c r="Q7" s="198">
        <f>Table30!E25+Table30!G25+Table30!H25+Table30!I25+Table30!J25+Table30!K25+Table30!L25</f>
        <v>474</v>
      </c>
    </row>
    <row r="8" spans="1:17" ht="15.75">
      <c r="A8" s="171" t="s">
        <v>232</v>
      </c>
      <c r="B8" s="198">
        <f>Table30!C15</f>
        <v>151</v>
      </c>
      <c r="C8" s="198">
        <f>Table30!C26</f>
        <v>326</v>
      </c>
      <c r="D8" s="35"/>
      <c r="F8" s="171" t="s">
        <v>232</v>
      </c>
      <c r="G8" s="198">
        <f>Table30!D15</f>
        <v>36</v>
      </c>
      <c r="H8" s="198">
        <f>Table30!D26</f>
        <v>45</v>
      </c>
      <c r="I8" s="35"/>
      <c r="K8" s="171" t="s">
        <v>232</v>
      </c>
      <c r="L8" s="198">
        <f>Table30!F15</f>
        <v>164</v>
      </c>
      <c r="M8" s="198">
        <f>Table30!F26</f>
        <v>1674</v>
      </c>
      <c r="O8" s="171" t="s">
        <v>232</v>
      </c>
      <c r="P8" s="198">
        <f>Table30!E15+Table30!G15+Table30!H15+Table30!I15+Table30!J15+Table30!K15+Table30!L15</f>
        <v>20</v>
      </c>
      <c r="Q8" s="198">
        <f>Table30!E26+Table30!G26+Table30!H26+Table30!I26+Table30!J26+Table30!K26+Table30!L26</f>
        <v>392</v>
      </c>
    </row>
    <row r="9" spans="1:17" ht="15.75">
      <c r="A9" s="171" t="s">
        <v>232</v>
      </c>
      <c r="B9" s="198">
        <f>Table30!C16</f>
        <v>96</v>
      </c>
      <c r="C9" s="198">
        <f>Table30!C27</f>
        <v>212</v>
      </c>
      <c r="D9" s="35"/>
      <c r="F9" s="171" t="s">
        <v>232</v>
      </c>
      <c r="G9" s="198">
        <f>Table30!D16</f>
        <v>38</v>
      </c>
      <c r="H9" s="198">
        <f>Table30!D27</f>
        <v>52</v>
      </c>
      <c r="I9" s="35"/>
      <c r="K9" s="171" t="s">
        <v>232</v>
      </c>
      <c r="L9" s="198">
        <f>Table30!F16</f>
        <v>140</v>
      </c>
      <c r="M9" s="198">
        <f>Table30!F27</f>
        <v>1440</v>
      </c>
      <c r="O9" s="171" t="s">
        <v>232</v>
      </c>
      <c r="P9" s="198">
        <f>Table30!E16+Table30!G16+Table30!H16+Table30!I16+Table30!J16+Table30!K16+Table30!L16</f>
        <v>15</v>
      </c>
      <c r="Q9" s="198">
        <f>Table30!E27+Table30!G27+Table30!H27+Table30!I27+Table30!J27+Table30!K27+Table30!L27</f>
        <v>337</v>
      </c>
    </row>
    <row r="12" spans="1:14" s="1" customFormat="1" ht="18.75">
      <c r="A12" s="1" t="s">
        <v>214</v>
      </c>
      <c r="N12" s="2" t="s">
        <v>1</v>
      </c>
    </row>
    <row r="13" s="1" customFormat="1" ht="18.75"/>
    <row r="14" s="1" customFormat="1" ht="18.75">
      <c r="A14" s="1" t="s">
        <v>233</v>
      </c>
    </row>
    <row r="15" spans="1:14" s="1" customFormat="1" ht="18.75">
      <c r="A15" s="1" t="s">
        <v>121</v>
      </c>
      <c r="N15" s="173"/>
    </row>
  </sheetData>
  <printOptions/>
  <pageMargins left="0.7480314960629921" right="0.7480314960629921" top="0.3937007874015748" bottom="0.5905511811023623" header="0.31496062992125984" footer="0.31496062992125984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4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6.00390625" style="7" customWidth="1"/>
    <col min="2" max="2" width="18.8515625" style="15" customWidth="1"/>
    <col min="3" max="3" width="7.7109375" style="15" customWidth="1"/>
    <col min="4" max="4" width="9.140625" style="15" customWidth="1"/>
    <col min="5" max="5" width="11.140625" style="15" customWidth="1"/>
    <col min="6" max="6" width="2.7109375" style="15" customWidth="1"/>
    <col min="7" max="7" width="7.7109375" style="15" customWidth="1"/>
    <col min="8" max="8" width="9.140625" style="15" customWidth="1"/>
    <col min="9" max="9" width="11.421875" style="15" customWidth="1"/>
    <col min="10" max="10" width="2.57421875" style="15" customWidth="1"/>
    <col min="11" max="11" width="7.7109375" style="15" customWidth="1"/>
    <col min="12" max="12" width="9.140625" style="15" customWidth="1"/>
    <col min="13" max="13" width="10.7109375" style="15" customWidth="1"/>
    <col min="14" max="16384" width="9.140625" style="15" customWidth="1"/>
  </cols>
  <sheetData>
    <row r="1" spans="1:13" s="1" customFormat="1" ht="18.75">
      <c r="A1" s="1" t="s">
        <v>22</v>
      </c>
      <c r="M1" s="2" t="s">
        <v>1</v>
      </c>
    </row>
    <row r="2" spans="2:13" ht="15.75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="1" customFormat="1" ht="18.75">
      <c r="A3" s="1" t="s">
        <v>2</v>
      </c>
    </row>
    <row r="4" s="1" customFormat="1" ht="18.75">
      <c r="A4" s="1" t="s">
        <v>3</v>
      </c>
    </row>
    <row r="5" spans="1:13" s="1" customFormat="1" ht="19.5" thickBot="1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s="7" customFormat="1" ht="15.75">
      <c r="A6" s="4" t="s">
        <v>5</v>
      </c>
      <c r="B6" s="4" t="s">
        <v>6</v>
      </c>
      <c r="C6" s="5" t="s">
        <v>7</v>
      </c>
      <c r="D6" s="5"/>
      <c r="E6" s="5"/>
      <c r="F6" s="6"/>
      <c r="G6" s="5" t="s">
        <v>8</v>
      </c>
      <c r="H6" s="5"/>
      <c r="I6" s="5"/>
      <c r="J6" s="6"/>
      <c r="K6" s="5" t="s">
        <v>9</v>
      </c>
      <c r="L6" s="5"/>
      <c r="M6" s="5"/>
    </row>
    <row r="7" spans="1:13" s="7" customFormat="1" ht="15.75">
      <c r="A7" s="4" t="s">
        <v>10</v>
      </c>
      <c r="B7" s="4"/>
      <c r="C7" s="8"/>
      <c r="D7" s="8" t="s">
        <v>11</v>
      </c>
      <c r="E7" s="8" t="s">
        <v>12</v>
      </c>
      <c r="F7" s="8"/>
      <c r="G7" s="8"/>
      <c r="H7" s="8" t="s">
        <v>11</v>
      </c>
      <c r="I7" s="8" t="s">
        <v>12</v>
      </c>
      <c r="J7" s="8"/>
      <c r="K7" s="8"/>
      <c r="L7" s="8" t="s">
        <v>11</v>
      </c>
      <c r="M7" s="8" t="s">
        <v>12</v>
      </c>
    </row>
    <row r="8" spans="1:13" s="7" customFormat="1" ht="16.5" thickBot="1">
      <c r="A8" s="9"/>
      <c r="B8" s="9"/>
      <c r="C8" s="10" t="s">
        <v>13</v>
      </c>
      <c r="D8" s="10" t="s">
        <v>14</v>
      </c>
      <c r="E8" s="10" t="s">
        <v>15</v>
      </c>
      <c r="F8" s="10"/>
      <c r="G8" s="10" t="s">
        <v>13</v>
      </c>
      <c r="H8" s="10" t="s">
        <v>14</v>
      </c>
      <c r="I8" s="10" t="s">
        <v>15</v>
      </c>
      <c r="J8" s="10"/>
      <c r="K8" s="10" t="s">
        <v>13</v>
      </c>
      <c r="L8" s="10" t="s">
        <v>14</v>
      </c>
      <c r="M8" s="10" t="s">
        <v>15</v>
      </c>
    </row>
    <row r="9" spans="1:13" s="7" customFormat="1" ht="15.75">
      <c r="A9" s="4"/>
      <c r="B9" s="4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s="7" customFormat="1" ht="15.75">
      <c r="A10" s="7" t="s">
        <v>23</v>
      </c>
      <c r="B10" s="11" t="s">
        <v>18</v>
      </c>
      <c r="C10" s="12">
        <v>0.8</v>
      </c>
      <c r="D10" s="12">
        <v>24.8</v>
      </c>
      <c r="E10" s="12">
        <v>261.4</v>
      </c>
      <c r="F10" s="12"/>
      <c r="G10" s="12">
        <v>1.2</v>
      </c>
      <c r="H10" s="12">
        <v>9.6</v>
      </c>
      <c r="I10" s="12">
        <v>37.6</v>
      </c>
      <c r="J10" s="12"/>
      <c r="K10" s="12">
        <v>2</v>
      </c>
      <c r="L10" s="12">
        <v>34.4</v>
      </c>
      <c r="M10" s="12">
        <v>299</v>
      </c>
    </row>
    <row r="11" spans="2:13" ht="15.75">
      <c r="B11" s="13">
        <v>1995</v>
      </c>
      <c r="C11" s="14">
        <v>0</v>
      </c>
      <c r="D11" s="14">
        <v>29</v>
      </c>
      <c r="E11" s="14">
        <v>243</v>
      </c>
      <c r="F11" s="14"/>
      <c r="G11" s="14">
        <v>1</v>
      </c>
      <c r="H11" s="14">
        <v>11</v>
      </c>
      <c r="I11" s="14">
        <v>43</v>
      </c>
      <c r="J11" s="14"/>
      <c r="K11" s="14">
        <v>1</v>
      </c>
      <c r="L11" s="14">
        <v>40</v>
      </c>
      <c r="M11" s="14">
        <v>286</v>
      </c>
    </row>
    <row r="12" spans="2:13" ht="15.75">
      <c r="B12" s="13">
        <v>1996</v>
      </c>
      <c r="C12" s="14">
        <v>1</v>
      </c>
      <c r="D12" s="14">
        <v>25</v>
      </c>
      <c r="E12" s="14">
        <v>266</v>
      </c>
      <c r="F12" s="14"/>
      <c r="G12" s="14">
        <v>1</v>
      </c>
      <c r="H12" s="14">
        <v>8</v>
      </c>
      <c r="I12" s="14">
        <v>41</v>
      </c>
      <c r="J12" s="14"/>
      <c r="K12" s="14">
        <v>2</v>
      </c>
      <c r="L12" s="14">
        <v>33</v>
      </c>
      <c r="M12" s="14">
        <v>307</v>
      </c>
    </row>
    <row r="13" spans="2:13" ht="15.75">
      <c r="B13" s="13">
        <v>1997</v>
      </c>
      <c r="C13" s="14">
        <v>3</v>
      </c>
      <c r="D13" s="14">
        <v>21</v>
      </c>
      <c r="E13" s="14">
        <v>269</v>
      </c>
      <c r="F13" s="14"/>
      <c r="G13" s="14">
        <v>3</v>
      </c>
      <c r="H13" s="14">
        <v>14</v>
      </c>
      <c r="I13" s="14">
        <v>53</v>
      </c>
      <c r="J13" s="14"/>
      <c r="K13" s="14">
        <v>6</v>
      </c>
      <c r="L13" s="14">
        <v>35</v>
      </c>
      <c r="M13" s="14">
        <v>322</v>
      </c>
    </row>
    <row r="14" spans="2:13" ht="15.75">
      <c r="B14" s="13">
        <v>1998</v>
      </c>
      <c r="C14" s="14">
        <v>0</v>
      </c>
      <c r="D14" s="14">
        <v>29</v>
      </c>
      <c r="E14" s="14">
        <v>328</v>
      </c>
      <c r="F14" s="14"/>
      <c r="G14" s="14">
        <v>0</v>
      </c>
      <c r="H14" s="14">
        <v>6</v>
      </c>
      <c r="I14" s="14">
        <v>32</v>
      </c>
      <c r="J14" s="14"/>
      <c r="K14" s="14">
        <v>0</v>
      </c>
      <c r="L14" s="14">
        <v>35</v>
      </c>
      <c r="M14" s="14">
        <v>360</v>
      </c>
    </row>
    <row r="15" spans="2:13" ht="15.75">
      <c r="B15" s="13">
        <v>1999</v>
      </c>
      <c r="C15" s="14">
        <v>0</v>
      </c>
      <c r="D15" s="14">
        <v>21</v>
      </c>
      <c r="E15" s="14">
        <v>278</v>
      </c>
      <c r="F15" s="14"/>
      <c r="G15" s="14">
        <v>1</v>
      </c>
      <c r="H15" s="14">
        <v>12</v>
      </c>
      <c r="I15" s="14">
        <v>44</v>
      </c>
      <c r="J15" s="14"/>
      <c r="K15" s="14">
        <v>1</v>
      </c>
      <c r="L15" s="14">
        <v>33</v>
      </c>
      <c r="M15" s="14">
        <v>322</v>
      </c>
    </row>
    <row r="16" spans="2:13" ht="15.75">
      <c r="B16" s="13">
        <v>2000</v>
      </c>
      <c r="C16" s="14">
        <v>1</v>
      </c>
      <c r="D16" s="14">
        <v>21</v>
      </c>
      <c r="E16" s="14">
        <v>279</v>
      </c>
      <c r="F16" s="14"/>
      <c r="G16" s="14">
        <v>1</v>
      </c>
      <c r="H16" s="14">
        <v>4</v>
      </c>
      <c r="I16" s="14">
        <v>51</v>
      </c>
      <c r="J16" s="14"/>
      <c r="K16" s="14">
        <v>2</v>
      </c>
      <c r="L16" s="14">
        <v>25</v>
      </c>
      <c r="M16" s="14">
        <v>330</v>
      </c>
    </row>
    <row r="17" spans="2:13" ht="15.75">
      <c r="B17" s="13">
        <v>2001</v>
      </c>
      <c r="C17" s="14">
        <v>1</v>
      </c>
      <c r="D17" s="14">
        <v>15</v>
      </c>
      <c r="E17" s="14">
        <v>254</v>
      </c>
      <c r="F17" s="14"/>
      <c r="G17" s="14">
        <v>0</v>
      </c>
      <c r="H17" s="14">
        <v>8</v>
      </c>
      <c r="I17" s="14">
        <v>53</v>
      </c>
      <c r="J17" s="14"/>
      <c r="K17" s="14">
        <v>1</v>
      </c>
      <c r="L17" s="14">
        <v>23</v>
      </c>
      <c r="M17" s="14">
        <v>307</v>
      </c>
    </row>
    <row r="18" spans="2:13" ht="15.75">
      <c r="B18" s="13">
        <v>2002</v>
      </c>
      <c r="C18" s="14">
        <v>1</v>
      </c>
      <c r="D18" s="14">
        <v>17</v>
      </c>
      <c r="E18" s="14">
        <v>218</v>
      </c>
      <c r="F18" s="14"/>
      <c r="G18" s="14">
        <v>0</v>
      </c>
      <c r="H18" s="14">
        <v>2</v>
      </c>
      <c r="I18" s="14">
        <v>33</v>
      </c>
      <c r="J18" s="14"/>
      <c r="K18" s="14">
        <v>1</v>
      </c>
      <c r="L18" s="14">
        <v>19</v>
      </c>
      <c r="M18" s="14">
        <v>251</v>
      </c>
    </row>
    <row r="19" spans="2:13" ht="15.75">
      <c r="B19" s="13">
        <v>2003</v>
      </c>
      <c r="C19" s="14">
        <v>1</v>
      </c>
      <c r="D19" s="14">
        <v>29</v>
      </c>
      <c r="E19" s="14">
        <v>252</v>
      </c>
      <c r="F19" s="14"/>
      <c r="G19" s="14">
        <v>0</v>
      </c>
      <c r="H19" s="14">
        <v>2</v>
      </c>
      <c r="I19" s="14">
        <v>52</v>
      </c>
      <c r="J19" s="14"/>
      <c r="K19" s="14">
        <v>1</v>
      </c>
      <c r="L19" s="14">
        <v>31</v>
      </c>
      <c r="M19" s="14">
        <v>304</v>
      </c>
    </row>
    <row r="20" spans="2:13" ht="15.75">
      <c r="B20" s="13">
        <v>2004</v>
      </c>
      <c r="C20" s="14">
        <v>0</v>
      </c>
      <c r="D20" s="14">
        <v>11</v>
      </c>
      <c r="E20" s="14">
        <v>205</v>
      </c>
      <c r="F20" s="14"/>
      <c r="G20" s="14">
        <v>0</v>
      </c>
      <c r="H20" s="14">
        <v>10</v>
      </c>
      <c r="I20" s="14">
        <v>35</v>
      </c>
      <c r="J20" s="14"/>
      <c r="K20" s="14">
        <v>0</v>
      </c>
      <c r="L20" s="14">
        <v>21</v>
      </c>
      <c r="M20" s="14">
        <v>240</v>
      </c>
    </row>
    <row r="21" spans="2:13" ht="15.75">
      <c r="B21" s="13">
        <v>2005</v>
      </c>
      <c r="C21" s="14">
        <v>0</v>
      </c>
      <c r="D21" s="14">
        <v>9</v>
      </c>
      <c r="E21" s="14">
        <v>212</v>
      </c>
      <c r="F21" s="14"/>
      <c r="G21" s="14">
        <v>0</v>
      </c>
      <c r="H21" s="14">
        <v>2</v>
      </c>
      <c r="I21" s="14">
        <v>37</v>
      </c>
      <c r="J21" s="14"/>
      <c r="K21" s="14">
        <v>0</v>
      </c>
      <c r="L21" s="14">
        <v>11</v>
      </c>
      <c r="M21" s="14">
        <v>249</v>
      </c>
    </row>
    <row r="22" spans="2:13" s="7" customFormat="1" ht="15.75">
      <c r="B22" s="11" t="s">
        <v>19</v>
      </c>
      <c r="C22" s="12">
        <v>0.6</v>
      </c>
      <c r="D22" s="12">
        <v>16.2</v>
      </c>
      <c r="E22" s="12">
        <v>228.2</v>
      </c>
      <c r="F22" s="12"/>
      <c r="G22" s="12">
        <v>0</v>
      </c>
      <c r="H22" s="12">
        <v>4.8</v>
      </c>
      <c r="I22" s="12">
        <v>42</v>
      </c>
      <c r="J22" s="12"/>
      <c r="K22" s="12">
        <v>0.6</v>
      </c>
      <c r="L22" s="12">
        <v>21</v>
      </c>
      <c r="M22" s="12">
        <v>270.2</v>
      </c>
    </row>
    <row r="23" spans="2:13" ht="15.75"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s="7" customFormat="1" ht="18.75">
      <c r="A24" s="7" t="s">
        <v>44</v>
      </c>
      <c r="B24" s="11" t="s">
        <v>18</v>
      </c>
      <c r="C24" s="12">
        <v>0.4</v>
      </c>
      <c r="D24" s="12">
        <v>5</v>
      </c>
      <c r="E24" s="12">
        <v>45.6</v>
      </c>
      <c r="F24" s="12"/>
      <c r="G24" s="12">
        <v>1.4</v>
      </c>
      <c r="H24" s="12">
        <v>21.6</v>
      </c>
      <c r="I24" s="12">
        <v>110.2</v>
      </c>
      <c r="J24" s="12"/>
      <c r="K24" s="12">
        <v>1.8</v>
      </c>
      <c r="L24" s="12">
        <v>26.6</v>
      </c>
      <c r="M24" s="12">
        <v>155.8</v>
      </c>
    </row>
    <row r="25" spans="2:13" ht="15.75">
      <c r="B25" s="13">
        <v>1995</v>
      </c>
      <c r="C25" s="14">
        <v>1</v>
      </c>
      <c r="D25" s="14">
        <v>7</v>
      </c>
      <c r="E25" s="14">
        <v>42</v>
      </c>
      <c r="F25" s="14"/>
      <c r="G25" s="14">
        <v>1</v>
      </c>
      <c r="H25" s="14">
        <v>17</v>
      </c>
      <c r="I25" s="14">
        <v>132</v>
      </c>
      <c r="J25" s="14"/>
      <c r="K25" s="14">
        <v>2</v>
      </c>
      <c r="L25" s="14">
        <v>24</v>
      </c>
      <c r="M25" s="14">
        <v>174</v>
      </c>
    </row>
    <row r="26" spans="2:13" ht="15.75">
      <c r="B26" s="13">
        <v>1996</v>
      </c>
      <c r="C26" s="14">
        <v>0</v>
      </c>
      <c r="D26" s="14">
        <v>4</v>
      </c>
      <c r="E26" s="14">
        <v>40</v>
      </c>
      <c r="F26" s="14"/>
      <c r="G26" s="14">
        <v>1</v>
      </c>
      <c r="H26" s="14">
        <v>14</v>
      </c>
      <c r="I26" s="14">
        <v>94</v>
      </c>
      <c r="J26" s="14"/>
      <c r="K26" s="14">
        <v>1</v>
      </c>
      <c r="L26" s="14">
        <v>18</v>
      </c>
      <c r="M26" s="14">
        <v>134</v>
      </c>
    </row>
    <row r="27" spans="2:13" ht="15.75">
      <c r="B27" s="13">
        <v>1997</v>
      </c>
      <c r="C27" s="14">
        <v>0</v>
      </c>
      <c r="D27" s="14">
        <v>5</v>
      </c>
      <c r="E27" s="14">
        <v>61</v>
      </c>
      <c r="F27" s="14"/>
      <c r="G27" s="14">
        <v>0</v>
      </c>
      <c r="H27" s="14">
        <v>31</v>
      </c>
      <c r="I27" s="14">
        <v>118</v>
      </c>
      <c r="J27" s="14"/>
      <c r="K27" s="14">
        <v>0</v>
      </c>
      <c r="L27" s="14">
        <v>36</v>
      </c>
      <c r="M27" s="14">
        <v>179</v>
      </c>
    </row>
    <row r="28" spans="2:13" ht="15.75">
      <c r="B28" s="13">
        <v>1998</v>
      </c>
      <c r="C28" s="14">
        <v>1</v>
      </c>
      <c r="D28" s="14">
        <v>3</v>
      </c>
      <c r="E28" s="14">
        <v>52</v>
      </c>
      <c r="F28" s="14"/>
      <c r="G28" s="14">
        <v>4</v>
      </c>
      <c r="H28" s="14">
        <v>27</v>
      </c>
      <c r="I28" s="14">
        <v>110</v>
      </c>
      <c r="J28" s="14"/>
      <c r="K28" s="14">
        <v>5</v>
      </c>
      <c r="L28" s="14">
        <v>30</v>
      </c>
      <c r="M28" s="14">
        <v>162</v>
      </c>
    </row>
    <row r="29" spans="2:13" ht="15.75">
      <c r="B29" s="13">
        <v>1999</v>
      </c>
      <c r="C29" s="14">
        <v>0</v>
      </c>
      <c r="D29" s="14">
        <v>6</v>
      </c>
      <c r="E29" s="14">
        <v>43</v>
      </c>
      <c r="F29" s="14"/>
      <c r="G29" s="14">
        <v>1</v>
      </c>
      <c r="H29" s="14">
        <v>19</v>
      </c>
      <c r="I29" s="14">
        <v>86</v>
      </c>
      <c r="J29" s="14"/>
      <c r="K29" s="14">
        <v>1</v>
      </c>
      <c r="L29" s="14">
        <v>25</v>
      </c>
      <c r="M29" s="14">
        <v>129</v>
      </c>
    </row>
    <row r="30" spans="2:13" ht="15.75">
      <c r="B30" s="13">
        <v>2000</v>
      </c>
      <c r="C30" s="14">
        <v>1</v>
      </c>
      <c r="D30" s="14">
        <v>7</v>
      </c>
      <c r="E30" s="14">
        <v>43</v>
      </c>
      <c r="F30" s="14"/>
      <c r="G30" s="14">
        <v>1</v>
      </c>
      <c r="H30" s="14">
        <v>7</v>
      </c>
      <c r="I30" s="14">
        <v>76</v>
      </c>
      <c r="J30" s="14"/>
      <c r="K30" s="14">
        <v>2</v>
      </c>
      <c r="L30" s="14">
        <v>14</v>
      </c>
      <c r="M30" s="14">
        <v>119</v>
      </c>
    </row>
    <row r="31" spans="2:13" ht="15.75">
      <c r="B31" s="13">
        <v>2001</v>
      </c>
      <c r="C31" s="14">
        <v>0</v>
      </c>
      <c r="D31" s="14">
        <v>7</v>
      </c>
      <c r="E31" s="14">
        <v>37</v>
      </c>
      <c r="F31" s="14"/>
      <c r="G31" s="14">
        <v>4</v>
      </c>
      <c r="H31" s="14">
        <v>14</v>
      </c>
      <c r="I31" s="14">
        <v>57</v>
      </c>
      <c r="J31" s="14"/>
      <c r="K31" s="14">
        <v>4</v>
      </c>
      <c r="L31" s="14">
        <v>21</v>
      </c>
      <c r="M31" s="14">
        <v>94</v>
      </c>
    </row>
    <row r="32" spans="2:13" ht="15.75">
      <c r="B32" s="13">
        <v>2002</v>
      </c>
      <c r="C32" s="14">
        <v>0</v>
      </c>
      <c r="D32" s="14">
        <v>2</v>
      </c>
      <c r="E32" s="14">
        <v>38</v>
      </c>
      <c r="F32" s="14"/>
      <c r="G32" s="14">
        <v>0</v>
      </c>
      <c r="H32" s="14">
        <v>9</v>
      </c>
      <c r="I32" s="14">
        <v>76</v>
      </c>
      <c r="J32" s="14"/>
      <c r="K32" s="14">
        <v>0</v>
      </c>
      <c r="L32" s="14">
        <v>11</v>
      </c>
      <c r="M32" s="14">
        <v>114</v>
      </c>
    </row>
    <row r="33" spans="2:13" ht="15.75">
      <c r="B33" s="13">
        <v>2003</v>
      </c>
      <c r="C33" s="14">
        <v>0</v>
      </c>
      <c r="D33" s="14">
        <v>2</v>
      </c>
      <c r="E33" s="14">
        <v>32</v>
      </c>
      <c r="F33" s="14"/>
      <c r="G33" s="14">
        <v>1</v>
      </c>
      <c r="H33" s="14">
        <v>8</v>
      </c>
      <c r="I33" s="14">
        <v>62</v>
      </c>
      <c r="J33" s="14"/>
      <c r="K33" s="14">
        <v>1</v>
      </c>
      <c r="L33" s="14">
        <v>10</v>
      </c>
      <c r="M33" s="14">
        <v>94</v>
      </c>
    </row>
    <row r="34" spans="2:13" ht="15.75">
      <c r="B34" s="13">
        <v>2004</v>
      </c>
      <c r="C34" s="14">
        <v>0</v>
      </c>
      <c r="D34" s="14">
        <v>3</v>
      </c>
      <c r="E34" s="14">
        <v>32</v>
      </c>
      <c r="F34" s="14"/>
      <c r="G34" s="14">
        <v>0</v>
      </c>
      <c r="H34" s="14">
        <v>6</v>
      </c>
      <c r="I34" s="14">
        <v>48</v>
      </c>
      <c r="J34" s="14"/>
      <c r="K34" s="14">
        <v>0</v>
      </c>
      <c r="L34" s="14">
        <v>9</v>
      </c>
      <c r="M34" s="14">
        <v>80</v>
      </c>
    </row>
    <row r="35" spans="2:13" ht="15.75">
      <c r="B35" s="13">
        <v>2005</v>
      </c>
      <c r="C35" s="14">
        <v>0</v>
      </c>
      <c r="D35" s="14">
        <v>1</v>
      </c>
      <c r="E35" s="14">
        <v>25</v>
      </c>
      <c r="F35" s="14"/>
      <c r="G35" s="14">
        <v>1</v>
      </c>
      <c r="H35" s="14">
        <v>10</v>
      </c>
      <c r="I35" s="14">
        <v>44</v>
      </c>
      <c r="J35" s="14"/>
      <c r="K35" s="14">
        <v>1</v>
      </c>
      <c r="L35" s="14">
        <v>11</v>
      </c>
      <c r="M35" s="14">
        <v>69</v>
      </c>
    </row>
    <row r="36" spans="2:13" s="7" customFormat="1" ht="15.75">
      <c r="B36" s="11" t="s">
        <v>19</v>
      </c>
      <c r="C36" s="12">
        <v>0</v>
      </c>
      <c r="D36" s="12">
        <v>3</v>
      </c>
      <c r="E36" s="12">
        <v>32.8</v>
      </c>
      <c r="F36" s="12"/>
      <c r="G36" s="12">
        <v>1.2</v>
      </c>
      <c r="H36" s="12">
        <v>9.4</v>
      </c>
      <c r="I36" s="12">
        <v>57.4</v>
      </c>
      <c r="J36" s="12"/>
      <c r="K36" s="12">
        <v>1.2</v>
      </c>
      <c r="L36" s="12">
        <v>12.4</v>
      </c>
      <c r="M36" s="12">
        <v>90.2</v>
      </c>
    </row>
    <row r="37" spans="2:13" ht="15.75"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1:13" s="7" customFormat="1" ht="15.75">
      <c r="A38" s="7" t="s">
        <v>24</v>
      </c>
      <c r="B38" s="11" t="s">
        <v>18</v>
      </c>
      <c r="C38" s="12">
        <v>2.2</v>
      </c>
      <c r="D38" s="12">
        <v>75.2</v>
      </c>
      <c r="E38" s="12">
        <v>834.8</v>
      </c>
      <c r="F38" s="12"/>
      <c r="G38" s="12">
        <v>1</v>
      </c>
      <c r="H38" s="12">
        <v>21.2</v>
      </c>
      <c r="I38" s="12">
        <v>173.8</v>
      </c>
      <c r="J38" s="12"/>
      <c r="K38" s="12">
        <v>3.2</v>
      </c>
      <c r="L38" s="12">
        <v>96.4</v>
      </c>
      <c r="M38" s="12">
        <v>1008.6</v>
      </c>
    </row>
    <row r="39" spans="2:13" ht="15.75">
      <c r="B39" s="13">
        <v>1995</v>
      </c>
      <c r="C39" s="14">
        <v>1</v>
      </c>
      <c r="D39" s="14">
        <v>80</v>
      </c>
      <c r="E39" s="14">
        <v>761</v>
      </c>
      <c r="F39" s="14"/>
      <c r="G39" s="14">
        <v>0</v>
      </c>
      <c r="H39" s="14">
        <v>25</v>
      </c>
      <c r="I39" s="14">
        <v>146</v>
      </c>
      <c r="J39" s="14"/>
      <c r="K39" s="14">
        <v>1</v>
      </c>
      <c r="L39" s="14">
        <v>105</v>
      </c>
      <c r="M39" s="14">
        <v>907</v>
      </c>
    </row>
    <row r="40" spans="2:13" ht="15.75">
      <c r="B40" s="13">
        <v>1996</v>
      </c>
      <c r="C40" s="14">
        <v>3</v>
      </c>
      <c r="D40" s="14">
        <v>72</v>
      </c>
      <c r="E40" s="14">
        <v>792</v>
      </c>
      <c r="F40" s="14"/>
      <c r="G40" s="14">
        <v>0</v>
      </c>
      <c r="H40" s="14">
        <v>24</v>
      </c>
      <c r="I40" s="14">
        <v>206</v>
      </c>
      <c r="J40" s="14"/>
      <c r="K40" s="14">
        <v>3</v>
      </c>
      <c r="L40" s="14">
        <v>96</v>
      </c>
      <c r="M40" s="14">
        <v>998</v>
      </c>
    </row>
    <row r="41" spans="2:13" ht="15.75">
      <c r="B41" s="13">
        <v>1997</v>
      </c>
      <c r="C41" s="14">
        <v>0</v>
      </c>
      <c r="D41" s="14">
        <v>42</v>
      </c>
      <c r="E41" s="14">
        <v>749</v>
      </c>
      <c r="F41" s="14"/>
      <c r="G41" s="14">
        <v>2</v>
      </c>
      <c r="H41" s="14">
        <v>13</v>
      </c>
      <c r="I41" s="14">
        <v>192</v>
      </c>
      <c r="J41" s="14"/>
      <c r="K41" s="14">
        <v>2</v>
      </c>
      <c r="L41" s="14">
        <v>55</v>
      </c>
      <c r="M41" s="14">
        <v>941</v>
      </c>
    </row>
    <row r="42" spans="2:13" ht="15.75">
      <c r="B42" s="13">
        <v>1998</v>
      </c>
      <c r="C42" s="14">
        <v>1</v>
      </c>
      <c r="D42" s="14">
        <v>57</v>
      </c>
      <c r="E42" s="14">
        <v>824</v>
      </c>
      <c r="F42" s="14"/>
      <c r="G42" s="14">
        <v>0</v>
      </c>
      <c r="H42" s="14">
        <v>19</v>
      </c>
      <c r="I42" s="14">
        <v>139</v>
      </c>
      <c r="J42" s="14"/>
      <c r="K42" s="14">
        <v>1</v>
      </c>
      <c r="L42" s="14">
        <v>76</v>
      </c>
      <c r="M42" s="14">
        <v>963</v>
      </c>
    </row>
    <row r="43" spans="2:13" ht="15.75">
      <c r="B43" s="13">
        <v>1999</v>
      </c>
      <c r="C43" s="14">
        <v>1</v>
      </c>
      <c r="D43" s="14">
        <v>66</v>
      </c>
      <c r="E43" s="14">
        <v>726</v>
      </c>
      <c r="F43" s="14"/>
      <c r="G43" s="14">
        <v>0</v>
      </c>
      <c r="H43" s="14">
        <v>17</v>
      </c>
      <c r="I43" s="14">
        <v>198</v>
      </c>
      <c r="J43" s="14"/>
      <c r="K43" s="14">
        <v>1</v>
      </c>
      <c r="L43" s="14">
        <v>83</v>
      </c>
      <c r="M43" s="14">
        <v>924</v>
      </c>
    </row>
    <row r="44" spans="2:13" ht="15.75">
      <c r="B44" s="13">
        <v>2000</v>
      </c>
      <c r="C44" s="14">
        <v>1</v>
      </c>
      <c r="D44" s="14">
        <v>68</v>
      </c>
      <c r="E44" s="14">
        <v>810</v>
      </c>
      <c r="F44" s="14"/>
      <c r="G44" s="14">
        <v>0</v>
      </c>
      <c r="H44" s="14">
        <v>12</v>
      </c>
      <c r="I44" s="14">
        <v>124</v>
      </c>
      <c r="J44" s="14"/>
      <c r="K44" s="14">
        <v>1</v>
      </c>
      <c r="L44" s="14">
        <v>80</v>
      </c>
      <c r="M44" s="14">
        <v>934</v>
      </c>
    </row>
    <row r="45" spans="2:13" ht="15.75">
      <c r="B45" s="13">
        <v>2001</v>
      </c>
      <c r="C45" s="14">
        <v>0</v>
      </c>
      <c r="D45" s="14">
        <v>51</v>
      </c>
      <c r="E45" s="14">
        <v>707</v>
      </c>
      <c r="F45" s="14"/>
      <c r="G45" s="14">
        <v>0</v>
      </c>
      <c r="H45" s="14">
        <v>11</v>
      </c>
      <c r="I45" s="14">
        <v>116</v>
      </c>
      <c r="J45" s="14"/>
      <c r="K45" s="14">
        <v>0</v>
      </c>
      <c r="L45" s="14">
        <v>62</v>
      </c>
      <c r="M45" s="14">
        <v>823</v>
      </c>
    </row>
    <row r="46" spans="2:13" ht="15.75">
      <c r="B46" s="13">
        <v>2002</v>
      </c>
      <c r="C46" s="14">
        <v>0</v>
      </c>
      <c r="D46" s="14">
        <v>53</v>
      </c>
      <c r="E46" s="14">
        <v>782</v>
      </c>
      <c r="F46" s="14"/>
      <c r="G46" s="14">
        <v>0</v>
      </c>
      <c r="H46" s="14">
        <v>6</v>
      </c>
      <c r="I46" s="14">
        <v>78</v>
      </c>
      <c r="J46" s="14"/>
      <c r="K46" s="14">
        <v>0</v>
      </c>
      <c r="L46" s="14">
        <v>59</v>
      </c>
      <c r="M46" s="14">
        <v>860</v>
      </c>
    </row>
    <row r="47" spans="2:13" ht="15.75">
      <c r="B47" s="13">
        <v>2003</v>
      </c>
      <c r="C47" s="14">
        <v>1</v>
      </c>
      <c r="D47" s="14">
        <v>58</v>
      </c>
      <c r="E47" s="14">
        <v>731</v>
      </c>
      <c r="F47" s="14"/>
      <c r="G47" s="14">
        <v>0</v>
      </c>
      <c r="H47" s="14">
        <v>12</v>
      </c>
      <c r="I47" s="14">
        <v>161</v>
      </c>
      <c r="J47" s="14"/>
      <c r="K47" s="14">
        <v>1</v>
      </c>
      <c r="L47" s="14">
        <v>70</v>
      </c>
      <c r="M47" s="14">
        <v>892</v>
      </c>
    </row>
    <row r="48" spans="2:13" ht="15.75">
      <c r="B48" s="13">
        <v>2004</v>
      </c>
      <c r="C48" s="14">
        <v>1</v>
      </c>
      <c r="D48" s="14">
        <v>53</v>
      </c>
      <c r="E48" s="14">
        <v>794</v>
      </c>
      <c r="F48" s="14"/>
      <c r="G48" s="14">
        <v>2</v>
      </c>
      <c r="H48" s="14">
        <v>12</v>
      </c>
      <c r="I48" s="14">
        <v>120</v>
      </c>
      <c r="J48" s="14"/>
      <c r="K48" s="14">
        <v>3</v>
      </c>
      <c r="L48" s="14">
        <v>65</v>
      </c>
      <c r="M48" s="14">
        <v>914</v>
      </c>
    </row>
    <row r="49" spans="2:13" ht="15.75">
      <c r="B49" s="13">
        <v>2005</v>
      </c>
      <c r="C49" s="14">
        <v>0</v>
      </c>
      <c r="D49" s="14">
        <v>54</v>
      </c>
      <c r="E49" s="14">
        <v>772</v>
      </c>
      <c r="F49" s="14"/>
      <c r="G49" s="14">
        <v>0</v>
      </c>
      <c r="H49" s="14">
        <v>8</v>
      </c>
      <c r="I49" s="14">
        <v>73</v>
      </c>
      <c r="J49" s="14"/>
      <c r="K49" s="14">
        <v>0</v>
      </c>
      <c r="L49" s="14">
        <v>62</v>
      </c>
      <c r="M49" s="14">
        <v>845</v>
      </c>
    </row>
    <row r="50" spans="2:13" s="7" customFormat="1" ht="15.75">
      <c r="B50" s="11" t="s">
        <v>19</v>
      </c>
      <c r="C50" s="12">
        <v>0.4</v>
      </c>
      <c r="D50" s="12">
        <v>53.8</v>
      </c>
      <c r="E50" s="12">
        <v>757.2</v>
      </c>
      <c r="F50" s="12"/>
      <c r="G50" s="12">
        <v>0.4</v>
      </c>
      <c r="H50" s="12">
        <v>9.8</v>
      </c>
      <c r="I50" s="12">
        <v>109.6</v>
      </c>
      <c r="J50" s="12"/>
      <c r="K50" s="12">
        <v>0.8</v>
      </c>
      <c r="L50" s="12">
        <v>63.6</v>
      </c>
      <c r="M50" s="12">
        <v>866.8</v>
      </c>
    </row>
    <row r="51" spans="2:13" ht="15.75"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s="7" customFormat="1" ht="15.75">
      <c r="A52" s="7" t="s">
        <v>25</v>
      </c>
      <c r="B52" s="11" t="s">
        <v>18</v>
      </c>
      <c r="C52" s="12">
        <v>1</v>
      </c>
      <c r="D52" s="12">
        <v>27.2</v>
      </c>
      <c r="E52" s="12">
        <v>179.6</v>
      </c>
      <c r="F52" s="12"/>
      <c r="G52" s="12">
        <v>8.4</v>
      </c>
      <c r="H52" s="12">
        <v>83.6</v>
      </c>
      <c r="I52" s="12">
        <v>334.8</v>
      </c>
      <c r="J52" s="12"/>
      <c r="K52" s="12">
        <v>9.4</v>
      </c>
      <c r="L52" s="12">
        <v>110.8</v>
      </c>
      <c r="M52" s="12">
        <v>514.4</v>
      </c>
    </row>
    <row r="53" spans="2:13" ht="15.75">
      <c r="B53" s="13">
        <v>1995</v>
      </c>
      <c r="C53" s="14">
        <v>1</v>
      </c>
      <c r="D53" s="14">
        <v>41</v>
      </c>
      <c r="E53" s="14">
        <v>180</v>
      </c>
      <c r="F53" s="14"/>
      <c r="G53" s="14">
        <v>12</v>
      </c>
      <c r="H53" s="14">
        <v>90</v>
      </c>
      <c r="I53" s="14">
        <v>334</v>
      </c>
      <c r="J53" s="14"/>
      <c r="K53" s="14">
        <v>13</v>
      </c>
      <c r="L53" s="14">
        <v>131</v>
      </c>
      <c r="M53" s="14">
        <v>514</v>
      </c>
    </row>
    <row r="54" spans="2:13" ht="15.75">
      <c r="B54" s="13">
        <v>1996</v>
      </c>
      <c r="C54" s="14">
        <v>0</v>
      </c>
      <c r="D54" s="14">
        <v>18</v>
      </c>
      <c r="E54" s="14">
        <v>150</v>
      </c>
      <c r="F54" s="14"/>
      <c r="G54" s="14">
        <v>5</v>
      </c>
      <c r="H54" s="14">
        <v>65</v>
      </c>
      <c r="I54" s="14">
        <v>282</v>
      </c>
      <c r="J54" s="14"/>
      <c r="K54" s="14">
        <v>5</v>
      </c>
      <c r="L54" s="14">
        <v>83</v>
      </c>
      <c r="M54" s="14">
        <v>432</v>
      </c>
    </row>
    <row r="55" spans="2:13" ht="15.75">
      <c r="B55" s="13">
        <v>1997</v>
      </c>
      <c r="C55" s="14">
        <v>0</v>
      </c>
      <c r="D55" s="14">
        <v>20</v>
      </c>
      <c r="E55" s="14">
        <v>167</v>
      </c>
      <c r="F55" s="14"/>
      <c r="G55" s="14">
        <v>11</v>
      </c>
      <c r="H55" s="14">
        <v>70</v>
      </c>
      <c r="I55" s="14">
        <v>306</v>
      </c>
      <c r="J55" s="14"/>
      <c r="K55" s="14">
        <v>11</v>
      </c>
      <c r="L55" s="14">
        <v>90</v>
      </c>
      <c r="M55" s="14">
        <v>473</v>
      </c>
    </row>
    <row r="56" spans="2:13" ht="15.75">
      <c r="B56" s="13">
        <v>1998</v>
      </c>
      <c r="C56" s="14">
        <v>4</v>
      </c>
      <c r="D56" s="14">
        <v>25</v>
      </c>
      <c r="E56" s="14">
        <v>209</v>
      </c>
      <c r="F56" s="14"/>
      <c r="G56" s="14">
        <v>4</v>
      </c>
      <c r="H56" s="14">
        <v>85</v>
      </c>
      <c r="I56" s="14">
        <v>351</v>
      </c>
      <c r="J56" s="14"/>
      <c r="K56" s="14">
        <v>8</v>
      </c>
      <c r="L56" s="14">
        <v>110</v>
      </c>
      <c r="M56" s="14">
        <v>560</v>
      </c>
    </row>
    <row r="57" spans="2:13" ht="15.75">
      <c r="B57" s="13">
        <v>1999</v>
      </c>
      <c r="C57" s="14">
        <v>0</v>
      </c>
      <c r="D57" s="14">
        <v>19</v>
      </c>
      <c r="E57" s="14">
        <v>162</v>
      </c>
      <c r="F57" s="14"/>
      <c r="G57" s="14">
        <v>6</v>
      </c>
      <c r="H57" s="14">
        <v>67</v>
      </c>
      <c r="I57" s="14">
        <v>310</v>
      </c>
      <c r="J57" s="14"/>
      <c r="K57" s="14">
        <v>6</v>
      </c>
      <c r="L57" s="14">
        <v>86</v>
      </c>
      <c r="M57" s="14">
        <v>472</v>
      </c>
    </row>
    <row r="58" spans="2:13" ht="15.75">
      <c r="B58" s="13">
        <v>2000</v>
      </c>
      <c r="C58" s="14">
        <v>1</v>
      </c>
      <c r="D58" s="14">
        <v>11</v>
      </c>
      <c r="E58" s="14">
        <v>143</v>
      </c>
      <c r="F58" s="14"/>
      <c r="G58" s="14">
        <v>7</v>
      </c>
      <c r="H58" s="14">
        <v>55</v>
      </c>
      <c r="I58" s="14">
        <v>244</v>
      </c>
      <c r="J58" s="14"/>
      <c r="K58" s="14">
        <v>8</v>
      </c>
      <c r="L58" s="14">
        <v>66</v>
      </c>
      <c r="M58" s="14">
        <v>387</v>
      </c>
    </row>
    <row r="59" spans="2:13" ht="15.75">
      <c r="B59" s="13">
        <v>2001</v>
      </c>
      <c r="C59" s="14">
        <v>0</v>
      </c>
      <c r="D59" s="14">
        <v>9</v>
      </c>
      <c r="E59" s="14">
        <v>147</v>
      </c>
      <c r="F59" s="14"/>
      <c r="G59" s="14">
        <v>8</v>
      </c>
      <c r="H59" s="14">
        <v>58</v>
      </c>
      <c r="I59" s="14">
        <v>264</v>
      </c>
      <c r="J59" s="14"/>
      <c r="K59" s="14">
        <v>8</v>
      </c>
      <c r="L59" s="14">
        <v>67</v>
      </c>
      <c r="M59" s="14">
        <v>411</v>
      </c>
    </row>
    <row r="60" spans="2:13" ht="15.75">
      <c r="B60" s="13">
        <v>2002</v>
      </c>
      <c r="C60" s="14">
        <v>2</v>
      </c>
      <c r="D60" s="14">
        <v>14</v>
      </c>
      <c r="E60" s="14">
        <v>138</v>
      </c>
      <c r="F60" s="14"/>
      <c r="G60" s="14">
        <v>9</v>
      </c>
      <c r="H60" s="14">
        <v>66</v>
      </c>
      <c r="I60" s="14">
        <v>254</v>
      </c>
      <c r="J60" s="14"/>
      <c r="K60" s="14">
        <v>11</v>
      </c>
      <c r="L60" s="14">
        <v>80</v>
      </c>
      <c r="M60" s="14">
        <v>392</v>
      </c>
    </row>
    <row r="61" spans="2:13" ht="15.75">
      <c r="B61" s="13">
        <v>2003</v>
      </c>
      <c r="C61" s="14">
        <v>1</v>
      </c>
      <c r="D61" s="14">
        <v>14</v>
      </c>
      <c r="E61" s="14">
        <v>109</v>
      </c>
      <c r="F61" s="14"/>
      <c r="G61" s="14">
        <v>10</v>
      </c>
      <c r="H61" s="14">
        <v>50</v>
      </c>
      <c r="I61" s="14">
        <v>239</v>
      </c>
      <c r="J61" s="14"/>
      <c r="K61" s="14">
        <v>11</v>
      </c>
      <c r="L61" s="14">
        <v>64</v>
      </c>
      <c r="M61" s="14">
        <v>348</v>
      </c>
    </row>
    <row r="62" spans="2:13" ht="15.75">
      <c r="B62" s="13">
        <v>2004</v>
      </c>
      <c r="C62" s="14">
        <v>2</v>
      </c>
      <c r="D62" s="14">
        <v>12</v>
      </c>
      <c r="E62" s="14">
        <v>137</v>
      </c>
      <c r="F62" s="14"/>
      <c r="G62" s="14">
        <v>5</v>
      </c>
      <c r="H62" s="14">
        <v>40</v>
      </c>
      <c r="I62" s="14">
        <v>267</v>
      </c>
      <c r="J62" s="14"/>
      <c r="K62" s="14">
        <v>7</v>
      </c>
      <c r="L62" s="14">
        <v>52</v>
      </c>
      <c r="M62" s="14">
        <v>404</v>
      </c>
    </row>
    <row r="63" spans="2:13" ht="15.75">
      <c r="B63" s="13">
        <v>2005</v>
      </c>
      <c r="C63" s="14">
        <v>0</v>
      </c>
      <c r="D63" s="14">
        <v>17</v>
      </c>
      <c r="E63" s="14">
        <v>136</v>
      </c>
      <c r="F63" s="14"/>
      <c r="G63" s="14">
        <v>8</v>
      </c>
      <c r="H63" s="14">
        <v>44</v>
      </c>
      <c r="I63" s="14">
        <v>241</v>
      </c>
      <c r="J63" s="14"/>
      <c r="K63" s="14">
        <v>8</v>
      </c>
      <c r="L63" s="14">
        <v>61</v>
      </c>
      <c r="M63" s="14">
        <v>377</v>
      </c>
    </row>
    <row r="64" spans="2:13" s="7" customFormat="1" ht="15.75">
      <c r="B64" s="11" t="s">
        <v>19</v>
      </c>
      <c r="C64" s="12">
        <v>1</v>
      </c>
      <c r="D64" s="12">
        <v>13.2</v>
      </c>
      <c r="E64" s="12">
        <v>133.4</v>
      </c>
      <c r="F64" s="12"/>
      <c r="G64" s="12">
        <v>8</v>
      </c>
      <c r="H64" s="12">
        <v>51.6</v>
      </c>
      <c r="I64" s="12">
        <v>253</v>
      </c>
      <c r="J64" s="12"/>
      <c r="K64" s="12">
        <v>9</v>
      </c>
      <c r="L64" s="12">
        <v>64.8</v>
      </c>
      <c r="M64" s="12">
        <v>386.4</v>
      </c>
    </row>
    <row r="65" spans="2:13" ht="15.75">
      <c r="B65" s="13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9" s="7" customFormat="1" ht="15.75"/>
    <row r="71" s="17" customFormat="1" ht="18.75"/>
    <row r="83" s="7" customFormat="1" ht="15.75"/>
    <row r="96" s="7" customFormat="1" ht="15.75"/>
    <row r="100" spans="3:13" ht="15.75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</row>
    <row r="101" spans="3:13" ht="15.75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</row>
    <row r="102" spans="3:13" ht="15.75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</row>
    <row r="103" spans="3:13" ht="15.75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</row>
    <row r="104" spans="3:13" ht="15.75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</row>
    <row r="105" spans="3:13" ht="15.75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</row>
    <row r="106" spans="3:13" ht="15.75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</row>
    <row r="107" spans="3:13" ht="15.75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</row>
    <row r="108" spans="3:13" ht="15.75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</row>
    <row r="109" spans="3:13" ht="15.75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</row>
    <row r="110" spans="3:13" ht="15.75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</row>
    <row r="111" spans="3:13" ht="15.75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</row>
    <row r="112" spans="3:13" ht="15.75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</row>
    <row r="113" spans="3:13" ht="15.75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</row>
    <row r="144" ht="15.75">
      <c r="B144" s="16"/>
    </row>
  </sheetData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8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6.00390625" style="7" customWidth="1"/>
    <col min="2" max="2" width="19.140625" style="15" customWidth="1"/>
    <col min="3" max="3" width="7.7109375" style="15" customWidth="1"/>
    <col min="4" max="4" width="9.140625" style="15" customWidth="1"/>
    <col min="5" max="5" width="11.140625" style="15" customWidth="1"/>
    <col min="6" max="6" width="2.7109375" style="15" customWidth="1"/>
    <col min="7" max="7" width="7.7109375" style="15" customWidth="1"/>
    <col min="8" max="8" width="9.140625" style="15" customWidth="1"/>
    <col min="9" max="9" width="11.421875" style="15" customWidth="1"/>
    <col min="10" max="10" width="2.57421875" style="15" customWidth="1"/>
    <col min="11" max="11" width="7.7109375" style="15" customWidth="1"/>
    <col min="12" max="12" width="9.140625" style="15" customWidth="1"/>
    <col min="13" max="13" width="10.7109375" style="15" customWidth="1"/>
    <col min="14" max="16384" width="9.140625" style="15" customWidth="1"/>
  </cols>
  <sheetData>
    <row r="1" spans="1:13" s="1" customFormat="1" ht="18.75">
      <c r="A1" s="1" t="s">
        <v>22</v>
      </c>
      <c r="M1" s="2" t="s">
        <v>1</v>
      </c>
    </row>
    <row r="2" spans="2:13" ht="15.75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="1" customFormat="1" ht="18.75">
      <c r="A3" s="1" t="s">
        <v>2</v>
      </c>
    </row>
    <row r="4" s="1" customFormat="1" ht="18.75">
      <c r="A4" s="1" t="s">
        <v>3</v>
      </c>
    </row>
    <row r="5" spans="1:13" s="1" customFormat="1" ht="19.5" thickBot="1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s="7" customFormat="1" ht="15.75">
      <c r="A6" s="4" t="s">
        <v>5</v>
      </c>
      <c r="B6" s="4" t="s">
        <v>6</v>
      </c>
      <c r="C6" s="5" t="s">
        <v>7</v>
      </c>
      <c r="D6" s="5"/>
      <c r="E6" s="5"/>
      <c r="F6" s="6"/>
      <c r="G6" s="5" t="s">
        <v>8</v>
      </c>
      <c r="H6" s="5"/>
      <c r="I6" s="5"/>
      <c r="J6" s="6"/>
      <c r="K6" s="5" t="s">
        <v>9</v>
      </c>
      <c r="L6" s="5"/>
      <c r="M6" s="5"/>
    </row>
    <row r="7" spans="1:13" s="7" customFormat="1" ht="15.75">
      <c r="A7" s="4" t="s">
        <v>10</v>
      </c>
      <c r="B7" s="4"/>
      <c r="C7" s="8"/>
      <c r="D7" s="8" t="s">
        <v>11</v>
      </c>
      <c r="E7" s="8" t="s">
        <v>12</v>
      </c>
      <c r="F7" s="8"/>
      <c r="G7" s="8"/>
      <c r="H7" s="8" t="s">
        <v>11</v>
      </c>
      <c r="I7" s="8" t="s">
        <v>12</v>
      </c>
      <c r="J7" s="8"/>
      <c r="K7" s="8"/>
      <c r="L7" s="8" t="s">
        <v>11</v>
      </c>
      <c r="M7" s="8" t="s">
        <v>12</v>
      </c>
    </row>
    <row r="8" spans="1:13" s="7" customFormat="1" ht="16.5" thickBot="1">
      <c r="A8" s="9"/>
      <c r="B8" s="9"/>
      <c r="C8" s="10" t="s">
        <v>13</v>
      </c>
      <c r="D8" s="10" t="s">
        <v>14</v>
      </c>
      <c r="E8" s="10" t="s">
        <v>15</v>
      </c>
      <c r="F8" s="10"/>
      <c r="G8" s="10" t="s">
        <v>13</v>
      </c>
      <c r="H8" s="10" t="s">
        <v>14</v>
      </c>
      <c r="I8" s="10" t="s">
        <v>15</v>
      </c>
      <c r="J8" s="10"/>
      <c r="K8" s="10" t="s">
        <v>13</v>
      </c>
      <c r="L8" s="10" t="s">
        <v>14</v>
      </c>
      <c r="M8" s="10" t="s">
        <v>15</v>
      </c>
    </row>
    <row r="9" spans="1:13" s="7" customFormat="1" ht="15.75">
      <c r="A9" s="4"/>
      <c r="B9" s="4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s="7" customFormat="1" ht="15.75">
      <c r="A10" s="7" t="s">
        <v>26</v>
      </c>
      <c r="B10" s="11" t="s">
        <v>18</v>
      </c>
      <c r="C10" s="12">
        <v>1</v>
      </c>
      <c r="D10" s="12">
        <v>13</v>
      </c>
      <c r="E10" s="12">
        <v>59.2</v>
      </c>
      <c r="F10" s="12"/>
      <c r="G10" s="12">
        <v>4.8</v>
      </c>
      <c r="H10" s="12">
        <v>47.8</v>
      </c>
      <c r="I10" s="12">
        <v>181</v>
      </c>
      <c r="J10" s="12"/>
      <c r="K10" s="12">
        <v>5.8</v>
      </c>
      <c r="L10" s="12">
        <v>60.8</v>
      </c>
      <c r="M10" s="12">
        <v>240.2</v>
      </c>
    </row>
    <row r="11" spans="2:13" ht="15.75">
      <c r="B11" s="13">
        <v>1995</v>
      </c>
      <c r="C11" s="14">
        <v>1</v>
      </c>
      <c r="D11" s="14">
        <v>22</v>
      </c>
      <c r="E11" s="14">
        <v>73</v>
      </c>
      <c r="F11" s="14"/>
      <c r="G11" s="14">
        <v>5</v>
      </c>
      <c r="H11" s="14">
        <v>58</v>
      </c>
      <c r="I11" s="14">
        <v>203</v>
      </c>
      <c r="J11" s="14"/>
      <c r="K11" s="14">
        <v>6</v>
      </c>
      <c r="L11" s="14">
        <v>80</v>
      </c>
      <c r="M11" s="14">
        <v>276</v>
      </c>
    </row>
    <row r="12" spans="2:13" ht="15.75">
      <c r="B12" s="13">
        <v>1996</v>
      </c>
      <c r="C12" s="14">
        <v>2</v>
      </c>
      <c r="D12" s="14">
        <v>12</v>
      </c>
      <c r="E12" s="14">
        <v>59</v>
      </c>
      <c r="F12" s="14"/>
      <c r="G12" s="14">
        <v>7</v>
      </c>
      <c r="H12" s="14">
        <v>42</v>
      </c>
      <c r="I12" s="14">
        <v>145</v>
      </c>
      <c r="J12" s="14"/>
      <c r="K12" s="14">
        <v>9</v>
      </c>
      <c r="L12" s="14">
        <v>54</v>
      </c>
      <c r="M12" s="14">
        <v>204</v>
      </c>
    </row>
    <row r="13" spans="2:13" ht="15.75">
      <c r="B13" s="13">
        <v>1997</v>
      </c>
      <c r="C13" s="14">
        <v>1</v>
      </c>
      <c r="D13" s="14">
        <v>9</v>
      </c>
      <c r="E13" s="14">
        <v>45</v>
      </c>
      <c r="F13" s="14"/>
      <c r="G13" s="14">
        <v>4</v>
      </c>
      <c r="H13" s="14">
        <v>37</v>
      </c>
      <c r="I13" s="14">
        <v>143</v>
      </c>
      <c r="J13" s="14"/>
      <c r="K13" s="14">
        <v>5</v>
      </c>
      <c r="L13" s="14">
        <v>46</v>
      </c>
      <c r="M13" s="14">
        <v>188</v>
      </c>
    </row>
    <row r="14" spans="2:13" ht="15.75">
      <c r="B14" s="13">
        <v>1998</v>
      </c>
      <c r="C14" s="14">
        <v>0</v>
      </c>
      <c r="D14" s="14">
        <v>12</v>
      </c>
      <c r="E14" s="14">
        <v>60</v>
      </c>
      <c r="F14" s="14"/>
      <c r="G14" s="14">
        <v>5</v>
      </c>
      <c r="H14" s="14">
        <v>41</v>
      </c>
      <c r="I14" s="14">
        <v>186</v>
      </c>
      <c r="J14" s="14"/>
      <c r="K14" s="14">
        <v>5</v>
      </c>
      <c r="L14" s="14">
        <v>53</v>
      </c>
      <c r="M14" s="14">
        <v>246</v>
      </c>
    </row>
    <row r="15" spans="2:13" ht="15.75">
      <c r="B15" s="13">
        <v>1999</v>
      </c>
      <c r="C15" s="14">
        <v>2</v>
      </c>
      <c r="D15" s="14">
        <v>13</v>
      </c>
      <c r="E15" s="14">
        <v>84</v>
      </c>
      <c r="F15" s="14"/>
      <c r="G15" s="14">
        <v>3</v>
      </c>
      <c r="H15" s="14">
        <v>45</v>
      </c>
      <c r="I15" s="14">
        <v>197</v>
      </c>
      <c r="J15" s="14"/>
      <c r="K15" s="14">
        <v>5</v>
      </c>
      <c r="L15" s="14">
        <v>58</v>
      </c>
      <c r="M15" s="14">
        <v>281</v>
      </c>
    </row>
    <row r="16" spans="2:13" ht="15.75">
      <c r="B16" s="13">
        <v>2000</v>
      </c>
      <c r="C16" s="14">
        <v>0</v>
      </c>
      <c r="D16" s="14">
        <v>11</v>
      </c>
      <c r="E16" s="14">
        <v>88</v>
      </c>
      <c r="F16" s="14"/>
      <c r="G16" s="14">
        <v>7</v>
      </c>
      <c r="H16" s="14">
        <v>44</v>
      </c>
      <c r="I16" s="14">
        <v>188</v>
      </c>
      <c r="J16" s="14"/>
      <c r="K16" s="14">
        <v>7</v>
      </c>
      <c r="L16" s="14">
        <v>55</v>
      </c>
      <c r="M16" s="14">
        <v>276</v>
      </c>
    </row>
    <row r="17" spans="2:13" ht="15.75">
      <c r="B17" s="13">
        <v>2001</v>
      </c>
      <c r="C17" s="14">
        <v>1</v>
      </c>
      <c r="D17" s="14">
        <v>11</v>
      </c>
      <c r="E17" s="14">
        <v>82</v>
      </c>
      <c r="F17" s="14"/>
      <c r="G17" s="14">
        <v>5</v>
      </c>
      <c r="H17" s="14">
        <v>51</v>
      </c>
      <c r="I17" s="14">
        <v>231</v>
      </c>
      <c r="J17" s="14"/>
      <c r="K17" s="14">
        <v>6</v>
      </c>
      <c r="L17" s="14">
        <v>62</v>
      </c>
      <c r="M17" s="14">
        <v>313</v>
      </c>
    </row>
    <row r="18" spans="2:13" ht="15.75">
      <c r="B18" s="13">
        <v>2002</v>
      </c>
      <c r="C18" s="14">
        <v>0</v>
      </c>
      <c r="D18" s="14">
        <v>9</v>
      </c>
      <c r="E18" s="14">
        <v>116</v>
      </c>
      <c r="F18" s="14"/>
      <c r="G18" s="14">
        <v>10</v>
      </c>
      <c r="H18" s="14">
        <v>52</v>
      </c>
      <c r="I18" s="14">
        <v>254</v>
      </c>
      <c r="J18" s="14"/>
      <c r="K18" s="14">
        <v>10</v>
      </c>
      <c r="L18" s="14">
        <v>61</v>
      </c>
      <c r="M18" s="14">
        <v>370</v>
      </c>
    </row>
    <row r="19" spans="2:13" ht="15.75">
      <c r="B19" s="13">
        <v>2003</v>
      </c>
      <c r="C19" s="14">
        <v>0</v>
      </c>
      <c r="D19" s="14">
        <v>21</v>
      </c>
      <c r="E19" s="14">
        <v>100</v>
      </c>
      <c r="F19" s="14"/>
      <c r="G19" s="14">
        <v>3</v>
      </c>
      <c r="H19" s="14">
        <v>43</v>
      </c>
      <c r="I19" s="14">
        <v>217</v>
      </c>
      <c r="J19" s="14"/>
      <c r="K19" s="14">
        <v>3</v>
      </c>
      <c r="L19" s="14">
        <v>64</v>
      </c>
      <c r="M19" s="14">
        <v>317</v>
      </c>
    </row>
    <row r="20" spans="2:13" ht="15.75">
      <c r="B20" s="13">
        <v>2004</v>
      </c>
      <c r="C20" s="14">
        <v>2</v>
      </c>
      <c r="D20" s="14">
        <v>10</v>
      </c>
      <c r="E20" s="14">
        <v>70</v>
      </c>
      <c r="F20" s="14"/>
      <c r="G20" s="14">
        <v>3</v>
      </c>
      <c r="H20" s="14">
        <v>33</v>
      </c>
      <c r="I20" s="14">
        <v>180</v>
      </c>
      <c r="J20" s="14"/>
      <c r="K20" s="14">
        <v>5</v>
      </c>
      <c r="L20" s="14">
        <v>43</v>
      </c>
      <c r="M20" s="14">
        <v>250</v>
      </c>
    </row>
    <row r="21" spans="2:13" ht="15.75">
      <c r="B21" s="13">
        <v>2005</v>
      </c>
      <c r="C21" s="14">
        <v>2</v>
      </c>
      <c r="D21" s="14">
        <v>12</v>
      </c>
      <c r="E21" s="14">
        <v>63</v>
      </c>
      <c r="F21" s="14"/>
      <c r="G21" s="14">
        <v>5</v>
      </c>
      <c r="H21" s="14">
        <v>25</v>
      </c>
      <c r="I21" s="14">
        <v>152</v>
      </c>
      <c r="J21" s="14"/>
      <c r="K21" s="14">
        <v>7</v>
      </c>
      <c r="L21" s="14">
        <v>37</v>
      </c>
      <c r="M21" s="14">
        <v>215</v>
      </c>
    </row>
    <row r="22" spans="2:13" s="7" customFormat="1" ht="15.75">
      <c r="B22" s="11" t="s">
        <v>19</v>
      </c>
      <c r="C22" s="12">
        <v>1</v>
      </c>
      <c r="D22" s="12">
        <v>12.6</v>
      </c>
      <c r="E22" s="12">
        <v>86.2</v>
      </c>
      <c r="F22" s="12"/>
      <c r="G22" s="12">
        <v>5.2</v>
      </c>
      <c r="H22" s="12">
        <v>40.8</v>
      </c>
      <c r="I22" s="12">
        <v>206.8</v>
      </c>
      <c r="J22" s="12"/>
      <c r="K22" s="12">
        <v>6.2</v>
      </c>
      <c r="L22" s="12">
        <v>53.4</v>
      </c>
      <c r="M22" s="12">
        <v>293</v>
      </c>
    </row>
    <row r="23" spans="2:13" ht="15.75"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s="7" customFormat="1" ht="18.75">
      <c r="A24" s="7" t="s">
        <v>45</v>
      </c>
      <c r="B24" s="11" t="s">
        <v>18</v>
      </c>
      <c r="C24" s="12">
        <v>0</v>
      </c>
      <c r="D24" s="12">
        <v>10.8</v>
      </c>
      <c r="E24" s="12">
        <v>60.8</v>
      </c>
      <c r="F24" s="12"/>
      <c r="G24" s="12">
        <v>1</v>
      </c>
      <c r="H24" s="12">
        <v>16.8</v>
      </c>
      <c r="I24" s="12">
        <v>73.8</v>
      </c>
      <c r="J24" s="12"/>
      <c r="K24" s="12">
        <v>1</v>
      </c>
      <c r="L24" s="12">
        <v>27.6</v>
      </c>
      <c r="M24" s="12">
        <v>134.6</v>
      </c>
    </row>
    <row r="25" spans="2:13" ht="15.75">
      <c r="B25" s="13">
        <v>1995</v>
      </c>
      <c r="C25" s="14">
        <v>0</v>
      </c>
      <c r="D25" s="14">
        <v>15</v>
      </c>
      <c r="E25" s="14">
        <v>63</v>
      </c>
      <c r="F25" s="14"/>
      <c r="G25" s="14">
        <v>0</v>
      </c>
      <c r="H25" s="14">
        <v>17</v>
      </c>
      <c r="I25" s="14">
        <v>71</v>
      </c>
      <c r="J25" s="14"/>
      <c r="K25" s="14">
        <v>0</v>
      </c>
      <c r="L25" s="14">
        <v>32</v>
      </c>
      <c r="M25" s="14">
        <v>134</v>
      </c>
    </row>
    <row r="26" spans="2:13" ht="15.75">
      <c r="B26" s="13">
        <v>1996</v>
      </c>
      <c r="C26" s="14">
        <v>0</v>
      </c>
      <c r="D26" s="14">
        <v>6</v>
      </c>
      <c r="E26" s="14">
        <v>49</v>
      </c>
      <c r="F26" s="14"/>
      <c r="G26" s="14">
        <v>2</v>
      </c>
      <c r="H26" s="14">
        <v>20</v>
      </c>
      <c r="I26" s="14">
        <v>86</v>
      </c>
      <c r="J26" s="14"/>
      <c r="K26" s="14">
        <v>2</v>
      </c>
      <c r="L26" s="14">
        <v>26</v>
      </c>
      <c r="M26" s="14">
        <v>135</v>
      </c>
    </row>
    <row r="27" spans="2:13" ht="15.75">
      <c r="B27" s="13">
        <v>1997</v>
      </c>
      <c r="C27" s="14">
        <v>0</v>
      </c>
      <c r="D27" s="14">
        <v>8</v>
      </c>
      <c r="E27" s="14">
        <v>54</v>
      </c>
      <c r="F27" s="14"/>
      <c r="G27" s="14">
        <v>1</v>
      </c>
      <c r="H27" s="14">
        <v>10</v>
      </c>
      <c r="I27" s="14">
        <v>63</v>
      </c>
      <c r="J27" s="14"/>
      <c r="K27" s="14">
        <v>1</v>
      </c>
      <c r="L27" s="14">
        <v>18</v>
      </c>
      <c r="M27" s="14">
        <v>117</v>
      </c>
    </row>
    <row r="28" spans="2:13" ht="15.75">
      <c r="B28" s="13">
        <v>1998</v>
      </c>
      <c r="C28" s="14">
        <v>0</v>
      </c>
      <c r="D28" s="14">
        <v>9</v>
      </c>
      <c r="E28" s="14">
        <v>65</v>
      </c>
      <c r="F28" s="14"/>
      <c r="G28" s="14">
        <v>1</v>
      </c>
      <c r="H28" s="14">
        <v>17</v>
      </c>
      <c r="I28" s="14">
        <v>84</v>
      </c>
      <c r="J28" s="14"/>
      <c r="K28" s="14">
        <v>1</v>
      </c>
      <c r="L28" s="14">
        <v>26</v>
      </c>
      <c r="M28" s="14">
        <v>149</v>
      </c>
    </row>
    <row r="29" spans="2:13" ht="15.75">
      <c r="B29" s="13">
        <v>1999</v>
      </c>
      <c r="C29" s="14">
        <v>0</v>
      </c>
      <c r="D29" s="14">
        <v>10</v>
      </c>
      <c r="E29" s="14">
        <v>75</v>
      </c>
      <c r="F29" s="14"/>
      <c r="G29" s="14">
        <v>0</v>
      </c>
      <c r="H29" s="14">
        <v>13</v>
      </c>
      <c r="I29" s="14">
        <v>89</v>
      </c>
      <c r="J29" s="14"/>
      <c r="K29" s="14">
        <v>0</v>
      </c>
      <c r="L29" s="14">
        <v>23</v>
      </c>
      <c r="M29" s="14">
        <v>164</v>
      </c>
    </row>
    <row r="30" spans="2:13" ht="15.75">
      <c r="B30" s="13">
        <v>2000</v>
      </c>
      <c r="C30" s="14">
        <v>0</v>
      </c>
      <c r="D30" s="14">
        <v>8</v>
      </c>
      <c r="E30" s="14">
        <v>98</v>
      </c>
      <c r="F30" s="14"/>
      <c r="G30" s="14">
        <v>0</v>
      </c>
      <c r="H30" s="14">
        <v>20</v>
      </c>
      <c r="I30" s="14">
        <v>102</v>
      </c>
      <c r="J30" s="14"/>
      <c r="K30" s="14">
        <v>0</v>
      </c>
      <c r="L30" s="14">
        <v>28</v>
      </c>
      <c r="M30" s="14">
        <v>200</v>
      </c>
    </row>
    <row r="31" spans="2:13" ht="15.75">
      <c r="B31" s="13">
        <v>2001</v>
      </c>
      <c r="C31" s="14">
        <v>0</v>
      </c>
      <c r="D31" s="14">
        <v>10</v>
      </c>
      <c r="E31" s="14">
        <v>87</v>
      </c>
      <c r="F31" s="14"/>
      <c r="G31" s="14">
        <v>0</v>
      </c>
      <c r="H31" s="14">
        <v>18</v>
      </c>
      <c r="I31" s="14">
        <v>83</v>
      </c>
      <c r="J31" s="14"/>
      <c r="K31" s="14">
        <v>0</v>
      </c>
      <c r="L31" s="14">
        <v>28</v>
      </c>
      <c r="M31" s="14">
        <v>170</v>
      </c>
    </row>
    <row r="32" spans="2:13" ht="15.75">
      <c r="B32" s="13">
        <v>2002</v>
      </c>
      <c r="C32" s="14">
        <v>0</v>
      </c>
      <c r="D32" s="14">
        <v>5</v>
      </c>
      <c r="E32" s="14">
        <v>73</v>
      </c>
      <c r="F32" s="14"/>
      <c r="G32" s="14">
        <v>1</v>
      </c>
      <c r="H32" s="14">
        <v>15</v>
      </c>
      <c r="I32" s="14">
        <v>72</v>
      </c>
      <c r="J32" s="14"/>
      <c r="K32" s="14">
        <v>1</v>
      </c>
      <c r="L32" s="14">
        <v>20</v>
      </c>
      <c r="M32" s="14">
        <v>145</v>
      </c>
    </row>
    <row r="33" spans="2:13" ht="15.75">
      <c r="B33" s="13">
        <v>2003</v>
      </c>
      <c r="C33" s="14">
        <v>1</v>
      </c>
      <c r="D33" s="14">
        <v>10</v>
      </c>
      <c r="E33" s="14">
        <v>62</v>
      </c>
      <c r="F33" s="14"/>
      <c r="G33" s="14">
        <v>2</v>
      </c>
      <c r="H33" s="14">
        <v>13</v>
      </c>
      <c r="I33" s="14">
        <v>78</v>
      </c>
      <c r="J33" s="14"/>
      <c r="K33" s="14">
        <v>3</v>
      </c>
      <c r="L33" s="14">
        <v>23</v>
      </c>
      <c r="M33" s="14">
        <v>140</v>
      </c>
    </row>
    <row r="34" spans="2:13" ht="15.75">
      <c r="B34" s="13">
        <v>2004</v>
      </c>
      <c r="C34" s="14">
        <v>0</v>
      </c>
      <c r="D34" s="14">
        <v>11</v>
      </c>
      <c r="E34" s="14">
        <v>65</v>
      </c>
      <c r="F34" s="14"/>
      <c r="G34" s="14">
        <v>1</v>
      </c>
      <c r="H34" s="14">
        <v>18</v>
      </c>
      <c r="I34" s="14">
        <v>88</v>
      </c>
      <c r="J34" s="14"/>
      <c r="K34" s="14">
        <v>1</v>
      </c>
      <c r="L34" s="14">
        <v>29</v>
      </c>
      <c r="M34" s="14">
        <v>153</v>
      </c>
    </row>
    <row r="35" spans="2:13" ht="15.75">
      <c r="B35" s="13">
        <v>2005</v>
      </c>
      <c r="C35" s="14">
        <v>1</v>
      </c>
      <c r="D35" s="14">
        <v>13</v>
      </c>
      <c r="E35" s="14">
        <v>89</v>
      </c>
      <c r="F35" s="14"/>
      <c r="G35" s="14">
        <v>0</v>
      </c>
      <c r="H35" s="14">
        <v>19</v>
      </c>
      <c r="I35" s="14">
        <v>125</v>
      </c>
      <c r="J35" s="14"/>
      <c r="K35" s="14">
        <v>1</v>
      </c>
      <c r="L35" s="14">
        <v>32</v>
      </c>
      <c r="M35" s="14">
        <v>214</v>
      </c>
    </row>
    <row r="36" spans="2:13" s="7" customFormat="1" ht="15.75">
      <c r="B36" s="11" t="s">
        <v>19</v>
      </c>
      <c r="C36" s="12">
        <v>0.4</v>
      </c>
      <c r="D36" s="12">
        <v>9.8</v>
      </c>
      <c r="E36" s="12">
        <v>75.2</v>
      </c>
      <c r="F36" s="12"/>
      <c r="G36" s="12">
        <v>0.8</v>
      </c>
      <c r="H36" s="12">
        <v>16.6</v>
      </c>
      <c r="I36" s="12">
        <v>89.2</v>
      </c>
      <c r="J36" s="12"/>
      <c r="K36" s="12">
        <v>1.2</v>
      </c>
      <c r="L36" s="12">
        <v>26.4</v>
      </c>
      <c r="M36" s="12">
        <v>164.4</v>
      </c>
    </row>
    <row r="37" spans="2:13" ht="15.75"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1:13" s="7" customFormat="1" ht="15.75">
      <c r="A38" s="7" t="s">
        <v>9</v>
      </c>
      <c r="B38" s="11" t="s">
        <v>18</v>
      </c>
      <c r="C38" s="12">
        <v>115</v>
      </c>
      <c r="D38" s="12">
        <v>2473.8</v>
      </c>
      <c r="E38" s="12">
        <v>13481.4</v>
      </c>
      <c r="F38" s="12"/>
      <c r="G38" s="12">
        <v>263.2</v>
      </c>
      <c r="H38" s="12">
        <v>2364</v>
      </c>
      <c r="I38" s="12">
        <v>8834.4</v>
      </c>
      <c r="J38" s="12"/>
      <c r="K38" s="12">
        <v>378.2</v>
      </c>
      <c r="L38" s="12">
        <v>4837.8</v>
      </c>
      <c r="M38" s="12">
        <v>22315.8</v>
      </c>
    </row>
    <row r="39" spans="2:13" ht="15.75">
      <c r="B39" s="13">
        <v>1995</v>
      </c>
      <c r="C39" s="14">
        <v>128</v>
      </c>
      <c r="D39" s="14">
        <v>2856</v>
      </c>
      <c r="E39" s="14">
        <v>13542</v>
      </c>
      <c r="F39" s="14"/>
      <c r="G39" s="14">
        <v>281</v>
      </c>
      <c r="H39" s="14">
        <v>2483</v>
      </c>
      <c r="I39" s="14">
        <v>8652</v>
      </c>
      <c r="J39" s="14"/>
      <c r="K39" s="14">
        <v>409</v>
      </c>
      <c r="L39" s="14">
        <v>5339</v>
      </c>
      <c r="M39" s="14">
        <v>22194</v>
      </c>
    </row>
    <row r="40" spans="2:13" ht="15.75">
      <c r="B40" s="13">
        <v>1996</v>
      </c>
      <c r="C40" s="14">
        <v>120</v>
      </c>
      <c r="D40" s="14">
        <v>2205</v>
      </c>
      <c r="E40" s="14">
        <v>13110</v>
      </c>
      <c r="F40" s="14"/>
      <c r="G40" s="14">
        <v>237</v>
      </c>
      <c r="H40" s="14">
        <v>2193</v>
      </c>
      <c r="I40" s="14">
        <v>8606</v>
      </c>
      <c r="J40" s="14"/>
      <c r="K40" s="14">
        <v>357</v>
      </c>
      <c r="L40" s="14">
        <v>4398</v>
      </c>
      <c r="M40" s="14">
        <v>21716</v>
      </c>
    </row>
    <row r="41" spans="2:13" ht="15.75">
      <c r="B41" s="13">
        <v>1997</v>
      </c>
      <c r="C41" s="14">
        <v>90</v>
      </c>
      <c r="D41" s="14">
        <v>2144</v>
      </c>
      <c r="E41" s="14">
        <v>13438</v>
      </c>
      <c r="F41" s="14"/>
      <c r="G41" s="14">
        <v>287</v>
      </c>
      <c r="H41" s="14">
        <v>2280</v>
      </c>
      <c r="I41" s="14">
        <v>9191</v>
      </c>
      <c r="J41" s="14"/>
      <c r="K41" s="14">
        <v>377</v>
      </c>
      <c r="L41" s="14">
        <v>4424</v>
      </c>
      <c r="M41" s="14">
        <v>22629</v>
      </c>
    </row>
    <row r="42" spans="2:13" ht="15.75">
      <c r="B42" s="13">
        <v>1998</v>
      </c>
      <c r="C42" s="14">
        <v>126</v>
      </c>
      <c r="D42" s="14">
        <v>2168</v>
      </c>
      <c r="E42" s="14">
        <v>13345</v>
      </c>
      <c r="F42" s="14"/>
      <c r="G42" s="14">
        <v>259</v>
      </c>
      <c r="H42" s="14">
        <v>2289</v>
      </c>
      <c r="I42" s="14">
        <v>9122</v>
      </c>
      <c r="J42" s="14"/>
      <c r="K42" s="14">
        <v>385</v>
      </c>
      <c r="L42" s="14">
        <v>4457</v>
      </c>
      <c r="M42" s="14">
        <v>22467</v>
      </c>
    </row>
    <row r="43" spans="2:13" ht="15.75">
      <c r="B43" s="13">
        <v>1999</v>
      </c>
      <c r="C43" s="14">
        <v>101</v>
      </c>
      <c r="D43" s="14">
        <v>2065</v>
      </c>
      <c r="E43" s="14">
        <v>12426</v>
      </c>
      <c r="F43" s="14"/>
      <c r="G43" s="14">
        <v>209</v>
      </c>
      <c r="H43" s="14">
        <v>2010</v>
      </c>
      <c r="I43" s="14">
        <v>8577</v>
      </c>
      <c r="J43" s="14"/>
      <c r="K43" s="14">
        <v>310</v>
      </c>
      <c r="L43" s="14">
        <v>4075</v>
      </c>
      <c r="M43" s="14">
        <v>21003</v>
      </c>
    </row>
    <row r="44" spans="2:13" ht="15.75">
      <c r="B44" s="13">
        <v>2000</v>
      </c>
      <c r="C44" s="14">
        <v>97</v>
      </c>
      <c r="D44" s="14">
        <v>1883</v>
      </c>
      <c r="E44" s="14">
        <v>12237</v>
      </c>
      <c r="F44" s="14"/>
      <c r="G44" s="14">
        <v>229</v>
      </c>
      <c r="H44" s="14">
        <v>2010</v>
      </c>
      <c r="I44" s="14">
        <v>8274</v>
      </c>
      <c r="J44" s="14"/>
      <c r="K44" s="14">
        <v>326</v>
      </c>
      <c r="L44" s="14">
        <v>3893</v>
      </c>
      <c r="M44" s="14">
        <v>20511</v>
      </c>
    </row>
    <row r="45" spans="2:13" ht="15.75">
      <c r="B45" s="13">
        <v>2001</v>
      </c>
      <c r="C45" s="19">
        <v>96</v>
      </c>
      <c r="D45" s="19">
        <v>1764</v>
      </c>
      <c r="E45" s="19">
        <v>11694</v>
      </c>
      <c r="F45" s="19"/>
      <c r="G45" s="19">
        <v>252</v>
      </c>
      <c r="H45" s="19">
        <v>1994</v>
      </c>
      <c r="I45" s="19">
        <v>8219</v>
      </c>
      <c r="J45" s="19"/>
      <c r="K45" s="19">
        <v>348</v>
      </c>
      <c r="L45" s="19">
        <v>3758</v>
      </c>
      <c r="M45" s="19">
        <v>19913</v>
      </c>
    </row>
    <row r="46" spans="2:13" ht="15.75">
      <c r="B46" s="13">
        <v>2002</v>
      </c>
      <c r="C46" s="19">
        <v>74</v>
      </c>
      <c r="D46" s="19">
        <v>1714</v>
      </c>
      <c r="E46" s="19">
        <v>11412</v>
      </c>
      <c r="F46" s="19"/>
      <c r="G46" s="19">
        <v>230</v>
      </c>
      <c r="H46" s="19">
        <v>1810</v>
      </c>
      <c r="I46" s="19">
        <v>7861</v>
      </c>
      <c r="J46" s="19"/>
      <c r="K46" s="19">
        <v>304</v>
      </c>
      <c r="L46" s="19">
        <v>3524</v>
      </c>
      <c r="M46" s="19">
        <v>19273</v>
      </c>
    </row>
    <row r="47" spans="1:13" ht="15.75">
      <c r="A47" s="4"/>
      <c r="B47" s="13">
        <v>2003</v>
      </c>
      <c r="C47" s="19">
        <v>87</v>
      </c>
      <c r="D47" s="19">
        <v>1592</v>
      </c>
      <c r="E47" s="19">
        <v>10812</v>
      </c>
      <c r="F47" s="19"/>
      <c r="G47" s="19">
        <v>244</v>
      </c>
      <c r="H47" s="19">
        <v>1693</v>
      </c>
      <c r="I47" s="19">
        <v>7929</v>
      </c>
      <c r="J47" s="19"/>
      <c r="K47" s="19">
        <v>331</v>
      </c>
      <c r="L47" s="19">
        <v>3285</v>
      </c>
      <c r="M47" s="19">
        <v>18741</v>
      </c>
    </row>
    <row r="48" spans="1:13" ht="15.75">
      <c r="A48" s="4"/>
      <c r="B48" s="13">
        <v>2004</v>
      </c>
      <c r="C48" s="19">
        <v>95</v>
      </c>
      <c r="D48" s="19">
        <v>1393</v>
      </c>
      <c r="E48" s="19">
        <v>10598</v>
      </c>
      <c r="F48" s="19"/>
      <c r="G48" s="19">
        <v>211</v>
      </c>
      <c r="H48" s="19">
        <v>1666</v>
      </c>
      <c r="I48" s="19">
        <v>7854</v>
      </c>
      <c r="J48" s="19"/>
      <c r="K48" s="19">
        <v>306</v>
      </c>
      <c r="L48" s="19">
        <v>3059</v>
      </c>
      <c r="M48" s="19">
        <v>18452</v>
      </c>
    </row>
    <row r="49" spans="1:13" ht="15.75">
      <c r="A49" s="4"/>
      <c r="B49" s="13">
        <v>2005</v>
      </c>
      <c r="C49" s="19">
        <v>79</v>
      </c>
      <c r="D49" s="19">
        <v>1393</v>
      </c>
      <c r="E49" s="19">
        <v>10309</v>
      </c>
      <c r="F49" s="19"/>
      <c r="G49" s="19">
        <v>207</v>
      </c>
      <c r="H49" s="19">
        <v>1545</v>
      </c>
      <c r="I49" s="19">
        <v>7512</v>
      </c>
      <c r="J49" s="19"/>
      <c r="K49" s="19">
        <v>286</v>
      </c>
      <c r="L49" s="19">
        <v>2938</v>
      </c>
      <c r="M49" s="19">
        <v>17821</v>
      </c>
    </row>
    <row r="50" spans="1:13" s="7" customFormat="1" ht="16.5" thickBot="1">
      <c r="A50" s="9"/>
      <c r="B50" s="20" t="s">
        <v>19</v>
      </c>
      <c r="C50" s="21">
        <v>86.2</v>
      </c>
      <c r="D50" s="21">
        <v>1571.2</v>
      </c>
      <c r="E50" s="21">
        <v>10965</v>
      </c>
      <c r="F50" s="21"/>
      <c r="G50" s="21">
        <v>228.8</v>
      </c>
      <c r="H50" s="21">
        <v>1741.6</v>
      </c>
      <c r="I50" s="21">
        <v>7875</v>
      </c>
      <c r="J50" s="21"/>
      <c r="K50" s="21">
        <v>315</v>
      </c>
      <c r="L50" s="21">
        <v>3312.8</v>
      </c>
      <c r="M50" s="21">
        <v>18840</v>
      </c>
    </row>
    <row r="51" spans="3:13" ht="15.75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 ht="15.75">
      <c r="A52" s="15" t="s">
        <v>27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="17" customFormat="1" ht="18.75">
      <c r="A53" s="15" t="s">
        <v>28</v>
      </c>
    </row>
    <row r="54" s="17" customFormat="1" ht="18.75">
      <c r="A54" s="22" t="s">
        <v>29</v>
      </c>
    </row>
    <row r="55" s="17" customFormat="1" ht="18.75"/>
    <row r="56" s="17" customFormat="1" ht="18.75"/>
    <row r="57" spans="14:15" ht="15.75">
      <c r="N57" s="22"/>
      <c r="O57" s="22"/>
    </row>
    <row r="58" spans="14:15" ht="15.75">
      <c r="N58" s="22"/>
      <c r="O58" s="22"/>
    </row>
    <row r="61" s="17" customFormat="1" ht="18.75"/>
    <row r="73" s="7" customFormat="1" ht="15.75"/>
    <row r="75" s="17" customFormat="1" ht="18.75"/>
    <row r="87" s="7" customFormat="1" ht="15.75"/>
    <row r="100" s="7" customFormat="1" ht="15.75"/>
    <row r="104" spans="3:13" ht="15.75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</row>
    <row r="105" spans="3:13" ht="15.75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</row>
    <row r="106" spans="3:13" ht="15.75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</row>
    <row r="107" spans="3:13" ht="15.75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</row>
    <row r="108" spans="3:13" ht="15.75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</row>
    <row r="109" spans="3:13" ht="15.75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</row>
    <row r="110" spans="3:13" ht="15.75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</row>
    <row r="111" spans="3:13" ht="15.75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</row>
    <row r="112" spans="3:13" ht="15.75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</row>
    <row r="113" spans="3:13" ht="15.75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</row>
    <row r="114" spans="3:13" ht="15.75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</row>
    <row r="115" spans="3:13" ht="15.75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</row>
    <row r="116" spans="3:13" ht="15.75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</row>
    <row r="117" spans="3:13" ht="15.75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</row>
    <row r="148" ht="15.75">
      <c r="B148" s="16"/>
    </row>
  </sheetData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63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6.00390625" style="7" customWidth="1"/>
    <col min="2" max="2" width="14.57421875" style="15" customWidth="1"/>
    <col min="3" max="3" width="11.421875" style="15" customWidth="1"/>
    <col min="4" max="4" width="9.140625" style="15" customWidth="1"/>
    <col min="5" max="5" width="11.140625" style="15" customWidth="1"/>
    <col min="6" max="6" width="2.7109375" style="15" customWidth="1"/>
    <col min="7" max="8" width="9.140625" style="15" customWidth="1"/>
    <col min="9" max="9" width="11.421875" style="15" customWidth="1"/>
    <col min="10" max="10" width="2.57421875" style="15" customWidth="1"/>
    <col min="11" max="11" width="8.8515625" style="15" customWidth="1"/>
    <col min="12" max="12" width="9.140625" style="15" customWidth="1"/>
    <col min="13" max="13" width="10.7109375" style="15" customWidth="1"/>
    <col min="14" max="16384" width="9.140625" style="15" customWidth="1"/>
  </cols>
  <sheetData>
    <row r="1" spans="1:13" s="1" customFormat="1" ht="18.75">
      <c r="A1" s="1" t="s">
        <v>22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" t="s">
        <v>1</v>
      </c>
    </row>
    <row r="2" spans="3:13" s="1" customFormat="1" ht="18.75"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s="1" customFormat="1" ht="18.75">
      <c r="A3" s="1" t="s">
        <v>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s="1" customFormat="1" ht="18.75">
      <c r="A4" s="1" t="s">
        <v>3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s="1" customFormat="1" ht="19.5" thickBot="1">
      <c r="A5" s="3" t="s">
        <v>4</v>
      </c>
      <c r="B5" s="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s="7" customFormat="1" ht="15.75">
      <c r="A6" s="4" t="s">
        <v>5</v>
      </c>
      <c r="B6" s="4"/>
      <c r="C6" s="5" t="s">
        <v>7</v>
      </c>
      <c r="D6" s="5"/>
      <c r="E6" s="5"/>
      <c r="F6" s="6"/>
      <c r="G6" s="5" t="s">
        <v>8</v>
      </c>
      <c r="H6" s="5"/>
      <c r="I6" s="5"/>
      <c r="J6" s="6"/>
      <c r="K6" s="5" t="s">
        <v>9</v>
      </c>
      <c r="L6" s="5"/>
      <c r="M6" s="5"/>
    </row>
    <row r="7" spans="1:13" s="7" customFormat="1" ht="15.75">
      <c r="A7" s="7" t="s">
        <v>30</v>
      </c>
      <c r="C7" s="8"/>
      <c r="D7" s="8" t="s">
        <v>11</v>
      </c>
      <c r="E7" s="8" t="s">
        <v>12</v>
      </c>
      <c r="F7" s="8"/>
      <c r="G7" s="8"/>
      <c r="H7" s="8" t="s">
        <v>11</v>
      </c>
      <c r="I7" s="8" t="s">
        <v>12</v>
      </c>
      <c r="J7" s="8"/>
      <c r="K7" s="8"/>
      <c r="L7" s="8" t="s">
        <v>11</v>
      </c>
      <c r="M7" s="8" t="s">
        <v>12</v>
      </c>
    </row>
    <row r="8" spans="1:13" s="7" customFormat="1" ht="16.5" thickBot="1">
      <c r="A8" s="9"/>
      <c r="B8" s="9"/>
      <c r="C8" s="10" t="s">
        <v>13</v>
      </c>
      <c r="D8" s="10" t="s">
        <v>14</v>
      </c>
      <c r="E8" s="10" t="s">
        <v>15</v>
      </c>
      <c r="F8" s="10"/>
      <c r="G8" s="10" t="s">
        <v>13</v>
      </c>
      <c r="H8" s="10" t="s">
        <v>14</v>
      </c>
      <c r="I8" s="10" t="s">
        <v>15</v>
      </c>
      <c r="J8" s="10"/>
      <c r="K8" s="10" t="s">
        <v>13</v>
      </c>
      <c r="L8" s="10" t="s">
        <v>14</v>
      </c>
      <c r="M8" s="10" t="s">
        <v>15</v>
      </c>
    </row>
    <row r="9" spans="1:13" s="7" customFormat="1" ht="15.75">
      <c r="A9" s="4"/>
      <c r="B9" s="4"/>
      <c r="C9" s="25"/>
      <c r="D9" s="25"/>
      <c r="E9" s="8"/>
      <c r="F9" s="25"/>
      <c r="G9" s="25"/>
      <c r="H9" s="25"/>
      <c r="I9" s="8"/>
      <c r="J9" s="25"/>
      <c r="K9" s="25"/>
      <c r="L9" s="25"/>
      <c r="M9" s="8"/>
    </row>
    <row r="10" spans="1:13" s="7" customFormat="1" ht="18.75">
      <c r="A10" s="1" t="s">
        <v>31</v>
      </c>
      <c r="B10" s="1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3:13" ht="15.75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15.75">
      <c r="A12" s="15" t="s">
        <v>17</v>
      </c>
      <c r="C12" s="26">
        <f>IF(ISERR('Table23a(1)'!C22-'Table23a(1)'!C21),"n/a",IF('Table23a(1)'!C22-'Table23a(1)'!C21=0,"-",('Table23a(1)'!C22-'Table23a(1)'!C21)))</f>
        <v>-9</v>
      </c>
      <c r="D12" s="26">
        <f>IF(ISERR('Table23a(1)'!D22-'Table23a(1)'!D21),"n/a",IF('Table23a(1)'!D22-'Table23a(1)'!D21=0,"-",('Table23a(1)'!D22-'Table23a(1)'!D21)))</f>
        <v>9</v>
      </c>
      <c r="E12" s="26">
        <f>IF(ISERR('Table23a(1)'!E22-'Table23a(1)'!E21),"n/a",IF('Table23a(1)'!E22-'Table23a(1)'!E21=0,"-",('Table23a(1)'!E22-'Table23a(1)'!E21)))</f>
        <v>-12</v>
      </c>
      <c r="F12" s="26"/>
      <c r="G12" s="26" t="str">
        <f>IF(ISERR('Table23a(1)'!G22-'Table23a(1)'!G21),"n/a",IF('Table23a(1)'!G22-'Table23a(1)'!G21=0,"-",('Table23a(1)'!G22-'Table23a(1)'!G21)))</f>
        <v>-</v>
      </c>
      <c r="H12" s="26">
        <f>IF(ISERR('Table23a(1)'!H22-'Table23a(1)'!H21),"n/a",IF('Table23a(1)'!H22-'Table23a(1)'!H21=0,"-",('Table23a(1)'!H22-'Table23a(1)'!H21)))</f>
        <v>-20</v>
      </c>
      <c r="I12" s="26">
        <f>IF(ISERR('Table23a(1)'!I22-'Table23a(1)'!I21),"n/a",IF('Table23a(1)'!I22-'Table23a(1)'!I21=0,"-",('Table23a(1)'!I22-'Table23a(1)'!I21)))</f>
        <v>-26</v>
      </c>
      <c r="J12" s="26"/>
      <c r="K12" s="26">
        <f>IF(ISERR('Table23a(1)'!K22-'Table23a(1)'!K21),"n/a",IF('Table23a(1)'!K22-'Table23a(1)'!K21=0,"-",('Table23a(1)'!K22-'Table23a(1)'!K21)))</f>
        <v>-9</v>
      </c>
      <c r="L12" s="26">
        <f>IF(ISERR('Table23a(1)'!L22-'Table23a(1)'!L21),"n/a",IF('Table23a(1)'!L22-'Table23a(1)'!L21=0,"-",('Table23a(1)'!L22-'Table23a(1)'!L21)))</f>
        <v>-11</v>
      </c>
      <c r="M12" s="26">
        <f>IF(ISERR('Table23a(1)'!M22-'Table23a(1)'!M21),"n/a",IF('Table23a(1)'!M22-'Table23a(1)'!M21=0,"-",('Table23a(1)'!M22-'Table23a(1)'!M21)))</f>
        <v>-38</v>
      </c>
    </row>
    <row r="13" spans="1:13" ht="15.75">
      <c r="A13" s="15" t="s">
        <v>20</v>
      </c>
      <c r="C13" s="26">
        <f>IF(ISERR('Table23a(1)'!C36-'Table23a(1)'!C35),"n/a",IF('Table23a(1)'!C36-'Table23a(1)'!C35=0,"-",('Table23a(1)'!C36-'Table23a(1)'!C35)))</f>
        <v>5</v>
      </c>
      <c r="D13" s="26" t="str">
        <f>IF(ISERR('Table23a(1)'!D36-'Table23a(1)'!D35),"n/a",IF('Table23a(1)'!D36-'Table23a(1)'!D35=0,"-",('Table23a(1)'!D36-'Table23a(1)'!D35)))</f>
        <v>-</v>
      </c>
      <c r="E13" s="26">
        <f>IF(ISERR('Table23a(1)'!E36-'Table23a(1)'!E35),"n/a",IF('Table23a(1)'!E36-'Table23a(1)'!E35=0,"-",('Table23a(1)'!E36-'Table23a(1)'!E35)))</f>
        <v>-1</v>
      </c>
      <c r="F13" s="26"/>
      <c r="G13" s="26">
        <f>IF(ISERR('Table23a(1)'!G36-'Table23a(1)'!G35),"n/a",IF('Table23a(1)'!G36-'Table23a(1)'!G35=0,"-",('Table23a(1)'!G36-'Table23a(1)'!G35)))</f>
        <v>4</v>
      </c>
      <c r="H13" s="26">
        <f>IF(ISERR('Table23a(1)'!H36-'Table23a(1)'!H35),"n/a",IF('Table23a(1)'!H36-'Table23a(1)'!H35=0,"-",('Table23a(1)'!H36-'Table23a(1)'!H35)))</f>
        <v>4</v>
      </c>
      <c r="I13" s="26">
        <f>IF(ISERR('Table23a(1)'!I36-'Table23a(1)'!I35),"n/a",IF('Table23a(1)'!I36-'Table23a(1)'!I35=0,"-",('Table23a(1)'!I36-'Table23a(1)'!I35)))</f>
        <v>6</v>
      </c>
      <c r="J13" s="26"/>
      <c r="K13" s="26">
        <f>IF(ISERR('Table23a(1)'!K36-'Table23a(1)'!K35),"n/a",IF('Table23a(1)'!K36-'Table23a(1)'!K35=0,"-",('Table23a(1)'!K36-'Table23a(1)'!K35)))</f>
        <v>9</v>
      </c>
      <c r="L13" s="26">
        <f>IF(ISERR('Table23a(1)'!L36-'Table23a(1)'!L35),"n/a",IF('Table23a(1)'!L36-'Table23a(1)'!L35=0,"-",('Table23a(1)'!L36-'Table23a(1)'!L35)))</f>
        <v>4</v>
      </c>
      <c r="M13" s="26">
        <f>IF(ISERR('Table23a(1)'!M36-'Table23a(1)'!M35),"n/a",IF('Table23a(1)'!M36-'Table23a(1)'!M35=0,"-",('Table23a(1)'!M36-'Table23a(1)'!M35)))</f>
        <v>5</v>
      </c>
    </row>
    <row r="14" spans="1:13" ht="18.75">
      <c r="A14" s="15" t="s">
        <v>46</v>
      </c>
      <c r="C14" s="26">
        <f>IF(ISERR('Table23a(1)'!C50-'Table23a(1)'!C49),"n/a",IF('Table23a(1)'!C50-'Table23a(1)'!C49=0,"-",('Table23a(1)'!C50-'Table23a(1)'!C49)))</f>
        <v>-2</v>
      </c>
      <c r="D14" s="26">
        <f>IF(ISERR('Table23a(1)'!D50-'Table23a(1)'!D49),"n/a",IF('Table23a(1)'!D50-'Table23a(1)'!D49=0,"-",('Table23a(1)'!D50-'Table23a(1)'!D49)))</f>
        <v>11</v>
      </c>
      <c r="E14" s="26">
        <f>IF(ISERR('Table23a(1)'!E50-'Table23a(1)'!E49),"n/a",IF('Table23a(1)'!E50-'Table23a(1)'!E49=0,"-",('Table23a(1)'!E50-'Table23a(1)'!E49)))</f>
        <v>48</v>
      </c>
      <c r="F14" s="26"/>
      <c r="G14" s="26">
        <f>IF(ISERR('Table23a(1)'!G50-'Table23a(1)'!G49),"n/a",IF('Table23a(1)'!G50-'Table23a(1)'!G49=0,"-",('Table23a(1)'!G50-'Table23a(1)'!G49)))</f>
        <v>-5</v>
      </c>
      <c r="H14" s="26">
        <f>IF(ISERR('Table23a(1)'!H50-'Table23a(1)'!H49),"n/a",IF('Table23a(1)'!H50-'Table23a(1)'!H49=0,"-",('Table23a(1)'!H50-'Table23a(1)'!H49)))</f>
        <v>2</v>
      </c>
      <c r="I14" s="26">
        <f>IF(ISERR('Table23a(1)'!I50-'Table23a(1)'!I49),"n/a",IF('Table23a(1)'!I50-'Table23a(1)'!I49=0,"-",('Table23a(1)'!I50-'Table23a(1)'!I49)))</f>
        <v>46</v>
      </c>
      <c r="J14" s="26"/>
      <c r="K14" s="26">
        <f>IF(ISERR('Table23a(1)'!K50-'Table23a(1)'!K49),"n/a",IF('Table23a(1)'!K50-'Table23a(1)'!K49=0,"-",('Table23a(1)'!K50-'Table23a(1)'!K49)))</f>
        <v>-7</v>
      </c>
      <c r="L14" s="26">
        <f>IF(ISERR('Table23a(1)'!L50-'Table23a(1)'!L49),"n/a",IF('Table23a(1)'!L50-'Table23a(1)'!L49=0,"-",('Table23a(1)'!L50-'Table23a(1)'!L49)))</f>
        <v>13</v>
      </c>
      <c r="M14" s="26">
        <f>IF(ISERR('Table23a(1)'!M50-'Table23a(1)'!M49),"n/a",IF('Table23a(1)'!M50-'Table23a(1)'!M49=0,"-",('Table23a(1)'!M50-'Table23a(1)'!M49)))</f>
        <v>94</v>
      </c>
    </row>
    <row r="15" spans="1:13" ht="15.75">
      <c r="A15" s="15" t="s">
        <v>21</v>
      </c>
      <c r="C15" s="26">
        <f>IF(ISERR('Table23a(1)'!C64-'Table23a(1)'!C63),"n/a",IF('Table23a(1)'!C64-'Table23a(1)'!C63=0,"-",('Table23a(1)'!C64-'Table23a(1)'!C63)))</f>
        <v>-8</v>
      </c>
      <c r="D15" s="26">
        <f>IF(ISERR('Table23a(1)'!D64-'Table23a(1)'!D63),"n/a",IF('Table23a(1)'!D64-'Table23a(1)'!D63=0,"-",('Table23a(1)'!D64-'Table23a(1)'!D63)))</f>
        <v>-27</v>
      </c>
      <c r="E15" s="26">
        <f>IF(ISERR('Table23a(1)'!E64-'Table23a(1)'!E63),"n/a",IF('Table23a(1)'!E64-'Table23a(1)'!E63=0,"-",('Table23a(1)'!E64-'Table23a(1)'!E63)))</f>
        <v>-320</v>
      </c>
      <c r="F15" s="26"/>
      <c r="G15" s="26">
        <f>IF(ISERR('Table23a(1)'!G64-'Table23a(1)'!G63),"n/a",IF('Table23a(1)'!G64-'Table23a(1)'!G63=0,"-",('Table23a(1)'!G64-'Table23a(1)'!G63)))</f>
        <v>-6</v>
      </c>
      <c r="H15" s="26">
        <f>IF(ISERR('Table23a(1)'!H64-'Table23a(1)'!H63),"n/a",IF('Table23a(1)'!H64-'Table23a(1)'!H63=0,"-",('Table23a(1)'!H64-'Table23a(1)'!H63)))</f>
        <v>-96</v>
      </c>
      <c r="I15" s="26">
        <f>IF(ISERR('Table23a(1)'!I64-'Table23a(1)'!I63),"n/a",IF('Table23a(1)'!I64-'Table23a(1)'!I63=0,"-",('Table23a(1)'!I64-'Table23a(1)'!I63)))</f>
        <v>-302</v>
      </c>
      <c r="J15" s="26"/>
      <c r="K15" s="26">
        <f>IF(ISERR('Table23a(1)'!K64-'Table23a(1)'!K63),"n/a",IF('Table23a(1)'!K64-'Table23a(1)'!K63=0,"-",('Table23a(1)'!K64-'Table23a(1)'!K63)))</f>
        <v>-14</v>
      </c>
      <c r="L15" s="26">
        <f>IF(ISERR('Table23a(1)'!L64-'Table23a(1)'!L63),"n/a",IF('Table23a(1)'!L64-'Table23a(1)'!L63=0,"-",('Table23a(1)'!L64-'Table23a(1)'!L63)))</f>
        <v>-123</v>
      </c>
      <c r="M15" s="26">
        <f>IF(ISERR('Table23a(1)'!M64-'Table23a(1)'!M63),"n/a",IF('Table23a(1)'!M64-'Table23a(1)'!M63=0,"-",('Table23a(1)'!M64-'Table23a(1)'!M63)))</f>
        <v>-622</v>
      </c>
    </row>
    <row r="16" spans="1:13" ht="15.75">
      <c r="A16" s="15" t="s">
        <v>23</v>
      </c>
      <c r="C16" s="26" t="str">
        <f>IF(ISERR('Table23a(2)'!C21-'Table23a(2)'!C20),"n/a",IF('Table23a(2)'!C21-'Table23a(2)'!C20=0,"-",('Table23a(2)'!C21-'Table23a(2)'!C20)))</f>
        <v>-</v>
      </c>
      <c r="D16" s="26">
        <f>IF(ISERR('Table23a(2)'!D21-'Table23a(2)'!D20),"n/a",IF('Table23a(2)'!D21-'Table23a(2)'!D20=0,"-",('Table23a(2)'!D21-'Table23a(2)'!D20)))</f>
        <v>-2</v>
      </c>
      <c r="E16" s="26">
        <f>IF(ISERR('Table23a(2)'!E21-'Table23a(2)'!E20),"n/a",IF('Table23a(2)'!E21-'Table23a(2)'!E20=0,"-",('Table23a(2)'!E21-'Table23a(2)'!E20)))</f>
        <v>7</v>
      </c>
      <c r="F16" s="26"/>
      <c r="G16" s="26" t="str">
        <f>IF(ISERR('Table23a(2)'!G21-'Table23a(2)'!G20),"n/a",IF('Table23a(2)'!G21-'Table23a(2)'!G20=0,"-",('Table23a(2)'!G21-'Table23a(2)'!G20)))</f>
        <v>-</v>
      </c>
      <c r="H16" s="26">
        <f>IF(ISERR('Table23a(2)'!H21-'Table23a(2)'!H20),"n/a",IF('Table23a(2)'!H21-'Table23a(2)'!H20=0,"-",('Table23a(2)'!H21-'Table23a(2)'!H20)))</f>
        <v>-8</v>
      </c>
      <c r="I16" s="26">
        <f>IF(ISERR('Table23a(2)'!I21-'Table23a(2)'!I20),"n/a",IF('Table23a(2)'!I21-'Table23a(2)'!I20=0,"-",('Table23a(2)'!I21-'Table23a(2)'!I20)))</f>
        <v>2</v>
      </c>
      <c r="J16" s="26"/>
      <c r="K16" s="26" t="str">
        <f>IF(ISERR('Table23a(2)'!K21-'Table23a(2)'!K20),"n/a",IF('Table23a(2)'!K21-'Table23a(2)'!K20=0,"-",('Table23a(2)'!K21-'Table23a(2)'!K20)))</f>
        <v>-</v>
      </c>
      <c r="L16" s="26">
        <f>IF(ISERR('Table23a(2)'!L21-'Table23a(2)'!L20),"n/a",IF('Table23a(2)'!L21-'Table23a(2)'!L20=0,"-",('Table23a(2)'!L21-'Table23a(2)'!L20)))</f>
        <v>-10</v>
      </c>
      <c r="M16" s="26">
        <f>IF(ISERR('Table23a(2)'!M21-'Table23a(2)'!M20),"n/a",IF('Table23a(2)'!M21-'Table23a(2)'!M20=0,"-",('Table23a(2)'!M21-'Table23a(2)'!M20)))</f>
        <v>9</v>
      </c>
    </row>
    <row r="17" spans="1:13" ht="15.75">
      <c r="A17" s="15" t="s">
        <v>32</v>
      </c>
      <c r="C17" s="26" t="str">
        <f>IF(ISERR('Table23a(2)'!C35-'Table23a(2)'!C34),"n/a",IF('Table23a(2)'!C35-'Table23a(2)'!C34=0,"-",('Table23a(2)'!C35-'Table23a(2)'!C34)))</f>
        <v>-</v>
      </c>
      <c r="D17" s="26">
        <f>IF(ISERR('Table23a(2)'!D35-'Table23a(2)'!D34),"n/a",IF('Table23a(2)'!D35-'Table23a(2)'!D34=0,"-",('Table23a(2)'!D35-'Table23a(2)'!D34)))</f>
        <v>-2</v>
      </c>
      <c r="E17" s="26">
        <f>IF(ISERR('Table23a(2)'!E35-'Table23a(2)'!E34),"n/a",IF('Table23a(2)'!E35-'Table23a(2)'!E34=0,"-",('Table23a(2)'!E35-'Table23a(2)'!E34)))</f>
        <v>-7</v>
      </c>
      <c r="F17" s="26"/>
      <c r="G17" s="26">
        <f>IF(ISERR('Table23a(2)'!G35-'Table23a(2)'!G34),"n/a",IF('Table23a(2)'!G35-'Table23a(2)'!G34=0,"-",('Table23a(2)'!G35-'Table23a(2)'!G34)))</f>
        <v>1</v>
      </c>
      <c r="H17" s="26">
        <f>IF(ISERR('Table23a(2)'!H35-'Table23a(2)'!H34),"n/a",IF('Table23a(2)'!H35-'Table23a(2)'!H34=0,"-",('Table23a(2)'!H35-'Table23a(2)'!H34)))</f>
        <v>4</v>
      </c>
      <c r="I17" s="26">
        <f>IF(ISERR('Table23a(2)'!I35-'Table23a(2)'!I34),"n/a",IF('Table23a(2)'!I35-'Table23a(2)'!I34=0,"-",('Table23a(2)'!I35-'Table23a(2)'!I34)))</f>
        <v>-4</v>
      </c>
      <c r="J17" s="26"/>
      <c r="K17" s="26">
        <f>IF(ISERR('Table23a(2)'!K35-'Table23a(2)'!K34),"n/a",IF('Table23a(2)'!K35-'Table23a(2)'!K34=0,"-",('Table23a(2)'!K35-'Table23a(2)'!K34)))</f>
        <v>1</v>
      </c>
      <c r="L17" s="26">
        <f>IF(ISERR('Table23a(2)'!L35-'Table23a(2)'!L34),"n/a",IF('Table23a(2)'!L35-'Table23a(2)'!L34=0,"-",('Table23a(2)'!L35-'Table23a(2)'!L34)))</f>
        <v>2</v>
      </c>
      <c r="M17" s="26">
        <f>IF(ISERR('Table23a(2)'!M35-'Table23a(2)'!M34),"n/a",IF('Table23a(2)'!M35-'Table23a(2)'!M34=0,"-",('Table23a(2)'!M35-'Table23a(2)'!M34)))</f>
        <v>-11</v>
      </c>
    </row>
    <row r="18" spans="1:13" ht="15.75">
      <c r="A18" s="15" t="s">
        <v>24</v>
      </c>
      <c r="C18" s="26">
        <f>IF(ISERR('Table23a(2)'!C49-'Table23a(2)'!C48),"n/a",IF('Table23a(2)'!C49-'Table23a(2)'!C48=0,"-",('Table23a(2)'!C49-'Table23a(2)'!C48)))</f>
        <v>-1</v>
      </c>
      <c r="D18" s="26">
        <f>IF(ISERR('Table23a(2)'!D49-'Table23a(2)'!D48),"n/a",IF('Table23a(2)'!D49-'Table23a(2)'!D48=0,"-",('Table23a(2)'!D49-'Table23a(2)'!D48)))</f>
        <v>1</v>
      </c>
      <c r="E18" s="26">
        <f>IF(ISERR('Table23a(2)'!E49-'Table23a(2)'!E48),"n/a",IF('Table23a(2)'!E49-'Table23a(2)'!E48=0,"-",('Table23a(2)'!E49-'Table23a(2)'!E48)))</f>
        <v>-22</v>
      </c>
      <c r="F18" s="26"/>
      <c r="G18" s="26">
        <f>IF(ISERR('Table23a(2)'!G49-'Table23a(2)'!G48),"n/a",IF('Table23a(2)'!G49-'Table23a(2)'!G48=0,"-",('Table23a(2)'!G49-'Table23a(2)'!G48)))</f>
        <v>-2</v>
      </c>
      <c r="H18" s="26">
        <f>IF(ISERR('Table23a(2)'!H49-'Table23a(2)'!H48),"n/a",IF('Table23a(2)'!H49-'Table23a(2)'!H48=0,"-",('Table23a(2)'!H49-'Table23a(2)'!H48)))</f>
        <v>-4</v>
      </c>
      <c r="I18" s="26">
        <f>IF(ISERR('Table23a(2)'!I49-'Table23a(2)'!I48),"n/a",IF('Table23a(2)'!I49-'Table23a(2)'!I48=0,"-",('Table23a(2)'!I49-'Table23a(2)'!I48)))</f>
        <v>-47</v>
      </c>
      <c r="J18" s="26"/>
      <c r="K18" s="26">
        <f>IF(ISERR('Table23a(2)'!K49-'Table23a(2)'!K48),"n/a",IF('Table23a(2)'!K49-'Table23a(2)'!K48=0,"-",('Table23a(2)'!K49-'Table23a(2)'!K48)))</f>
        <v>-3</v>
      </c>
      <c r="L18" s="26">
        <f>IF(ISERR('Table23a(2)'!L49-'Table23a(2)'!L48),"n/a",IF('Table23a(2)'!L49-'Table23a(2)'!L48=0,"-",('Table23a(2)'!L49-'Table23a(2)'!L48)))</f>
        <v>-3</v>
      </c>
      <c r="M18" s="26">
        <f>IF(ISERR('Table23a(2)'!M49-'Table23a(2)'!M48),"n/a",IF('Table23a(2)'!M49-'Table23a(2)'!M48=0,"-",('Table23a(2)'!M49-'Table23a(2)'!M48)))</f>
        <v>-69</v>
      </c>
    </row>
    <row r="19" spans="1:13" ht="15.75">
      <c r="A19" s="15" t="s">
        <v>25</v>
      </c>
      <c r="C19" s="26">
        <f>IF(ISERR('Table23a(2)'!C63-'Table23a(2)'!C62),"n/a",IF('Table23a(2)'!C63-'Table23a(2)'!C62=0,"-",('Table23a(2)'!C63-'Table23a(2)'!C62)))</f>
        <v>-2</v>
      </c>
      <c r="D19" s="26">
        <f>IF(ISERR('Table23a(2)'!D63-'Table23a(2)'!D62),"n/a",IF('Table23a(2)'!D63-'Table23a(2)'!D62=0,"-",('Table23a(2)'!D63-'Table23a(2)'!D62)))</f>
        <v>5</v>
      </c>
      <c r="E19" s="26">
        <f>IF(ISERR('Table23a(2)'!E63-'Table23a(2)'!E62),"n/a",IF('Table23a(2)'!E63-'Table23a(2)'!E62=0,"-",('Table23a(2)'!E63-'Table23a(2)'!E62)))</f>
        <v>-1</v>
      </c>
      <c r="F19" s="26"/>
      <c r="G19" s="26">
        <f>IF(ISERR('Table23a(2)'!G63-'Table23a(2)'!G62),"n/a",IF('Table23a(2)'!G63-'Table23a(2)'!G62=0,"-",('Table23a(2)'!G63-'Table23a(2)'!G62)))</f>
        <v>3</v>
      </c>
      <c r="H19" s="26">
        <f>IF(ISERR('Table23a(2)'!H63-'Table23a(2)'!H62),"n/a",IF('Table23a(2)'!H63-'Table23a(2)'!H62=0,"-",('Table23a(2)'!H63-'Table23a(2)'!H62)))</f>
        <v>4</v>
      </c>
      <c r="I19" s="26">
        <f>IF(ISERR('Table23a(2)'!I63-'Table23a(2)'!I62),"n/a",IF('Table23a(2)'!I63-'Table23a(2)'!I62=0,"-",('Table23a(2)'!I63-'Table23a(2)'!I62)))</f>
        <v>-26</v>
      </c>
      <c r="J19" s="26"/>
      <c r="K19" s="26">
        <f>IF(ISERR('Table23a(2)'!K63-'Table23a(2)'!K62),"n/a",IF('Table23a(2)'!K63-'Table23a(2)'!K62=0,"-",('Table23a(2)'!K63-'Table23a(2)'!K62)))</f>
        <v>1</v>
      </c>
      <c r="L19" s="26">
        <f>IF(ISERR('Table23a(2)'!L63-'Table23a(2)'!L62),"n/a",IF('Table23a(2)'!L63-'Table23a(2)'!L62=0,"-",('Table23a(2)'!L63-'Table23a(2)'!L62)))</f>
        <v>9</v>
      </c>
      <c r="M19" s="26">
        <f>IF(ISERR('Table23a(2)'!M63-'Table23a(2)'!M62),"n/a",IF('Table23a(2)'!M63-'Table23a(2)'!M62=0,"-",('Table23a(2)'!M63-'Table23a(2)'!M62)))</f>
        <v>-27</v>
      </c>
    </row>
    <row r="20" spans="1:13" ht="15.75">
      <c r="A20" s="15" t="s">
        <v>26</v>
      </c>
      <c r="C20" s="26" t="str">
        <f>IF(ISERR('Table23a(3)'!C21-'Table23a(3)'!C20),"n/a",IF('Table23a(3)'!C21-'Table23a(3)'!C20=0,"-",('Table23a(3)'!C21-'Table23a(3)'!C20)))</f>
        <v>-</v>
      </c>
      <c r="D20" s="26">
        <f>IF(ISERR('Table23a(3)'!D21-'Table23a(3)'!D20),"n/a",IF('Table23a(3)'!D21-'Table23a(3)'!D20=0,"-",('Table23a(3)'!D21-'Table23a(3)'!D20)))</f>
        <v>2</v>
      </c>
      <c r="E20" s="26">
        <f>IF(ISERR('Table23a(3)'!E21-'Table23a(3)'!E20),"n/a",IF('Table23a(3)'!E21-'Table23a(3)'!E20=0,"-",('Table23a(3)'!E21-'Table23a(3)'!E20)))</f>
        <v>-7</v>
      </c>
      <c r="F20" s="26"/>
      <c r="G20" s="26">
        <f>IF(ISERR('Table23a(3)'!G21-'Table23a(3)'!G20),"n/a",IF('Table23a(3)'!G21-'Table23a(3)'!G20=0,"-",('Table23a(3)'!G21-'Table23a(3)'!G20)))</f>
        <v>2</v>
      </c>
      <c r="H20" s="26">
        <f>IF(ISERR('Table23a(3)'!H21-'Table23a(3)'!H20),"n/a",IF('Table23a(3)'!H21-'Table23a(3)'!H20=0,"-",('Table23a(3)'!H21-'Table23a(3)'!H20)))</f>
        <v>-8</v>
      </c>
      <c r="I20" s="26">
        <f>IF(ISERR('Table23a(3)'!I21-'Table23a(3)'!I20),"n/a",IF('Table23a(3)'!I21-'Table23a(3)'!I20=0,"-",('Table23a(3)'!I21-'Table23a(3)'!I20)))</f>
        <v>-28</v>
      </c>
      <c r="J20" s="26"/>
      <c r="K20" s="26">
        <f>IF(ISERR('Table23a(3)'!K21-'Table23a(3)'!K20),"n/a",IF('Table23a(3)'!K21-'Table23a(3)'!K20=0,"-",('Table23a(3)'!K21-'Table23a(3)'!K20)))</f>
        <v>2</v>
      </c>
      <c r="L20" s="26">
        <f>IF(ISERR('Table23a(3)'!L21-'Table23a(3)'!L20),"n/a",IF('Table23a(3)'!L21-'Table23a(3)'!L20=0,"-",('Table23a(3)'!L21-'Table23a(3)'!L20)))</f>
        <v>-6</v>
      </c>
      <c r="M20" s="26">
        <f>IF(ISERR('Table23a(3)'!M21-'Table23a(3)'!M20),"n/a",IF('Table23a(3)'!M21-'Table23a(3)'!M20=0,"-",('Table23a(3)'!M21-'Table23a(3)'!M20)))</f>
        <v>-35</v>
      </c>
    </row>
    <row r="21" spans="1:13" ht="15.75">
      <c r="A21" s="15" t="s">
        <v>33</v>
      </c>
      <c r="C21" s="26">
        <f>IF(ISERR('Table23a(3)'!C35-'Table23a(3)'!C34),"n/a",IF('Table23a(3)'!C35-'Table23a(3)'!C34=0,"-",('Table23a(3)'!C35-'Table23a(3)'!C34)))</f>
        <v>1</v>
      </c>
      <c r="D21" s="26">
        <f>IF(ISERR('Table23a(3)'!D35-'Table23a(3)'!D34),"n/a",IF('Table23a(3)'!D35-'Table23a(3)'!D34=0,"-",('Table23a(3)'!D35-'Table23a(3)'!D34)))</f>
        <v>2</v>
      </c>
      <c r="E21" s="26">
        <f>IF(ISERR('Table23a(3)'!E35-'Table23a(3)'!E34),"n/a",IF('Table23a(3)'!E35-'Table23a(3)'!E34=0,"-",('Table23a(3)'!E35-'Table23a(3)'!E34)))</f>
        <v>24</v>
      </c>
      <c r="F21" s="26"/>
      <c r="G21" s="26">
        <f>IF(ISERR('Table23a(3)'!G35-'Table23a(3)'!G34),"n/a",IF('Table23a(3)'!G35-'Table23a(3)'!G34=0,"-",('Table23a(3)'!G35-'Table23a(3)'!G34)))</f>
        <v>-1</v>
      </c>
      <c r="H21" s="26">
        <f>IF(ISERR('Table23a(3)'!H35-'Table23a(3)'!H34),"n/a",IF('Table23a(3)'!H35-'Table23a(3)'!H34=0,"-",('Table23a(3)'!H35-'Table23a(3)'!H34)))</f>
        <v>1</v>
      </c>
      <c r="I21" s="26">
        <f>IF(ISERR('Table23a(3)'!I35-'Table23a(3)'!I34),"n/a",IF('Table23a(3)'!I35-'Table23a(3)'!I34=0,"-",('Table23a(3)'!I35-'Table23a(3)'!I34)))</f>
        <v>37</v>
      </c>
      <c r="J21" s="26"/>
      <c r="K21" s="26" t="str">
        <f>IF(ISERR('Table23a(3)'!K35-'Table23a(3)'!K34),"n/a",IF('Table23a(3)'!K35-'Table23a(3)'!K34=0,"-",('Table23a(3)'!K35-'Table23a(3)'!K34)))</f>
        <v>-</v>
      </c>
      <c r="L21" s="26">
        <f>IF(ISERR('Table23a(3)'!L35-'Table23a(3)'!L34),"n/a",IF('Table23a(3)'!L35-'Table23a(3)'!L34=0,"-",('Table23a(3)'!L35-'Table23a(3)'!L34)))</f>
        <v>3</v>
      </c>
      <c r="M21" s="26">
        <f>IF(ISERR('Table23a(3)'!M35-'Table23a(3)'!M34),"n/a",IF('Table23a(3)'!M35-'Table23a(3)'!M34=0,"-",('Table23a(3)'!M35-'Table23a(3)'!M34)))</f>
        <v>61</v>
      </c>
    </row>
    <row r="22" spans="1:13" ht="15.75">
      <c r="A22" s="7" t="s">
        <v>9</v>
      </c>
      <c r="B22" s="7"/>
      <c r="C22" s="26">
        <f>IF(ISERR('Table23a(3)'!C49-'Table23a(3)'!C48),"n/a",IF('Table23a(3)'!C49-'Table23a(3)'!C48=0,"-",('Table23a(3)'!C49-'Table23a(3)'!C48)))</f>
        <v>-16</v>
      </c>
      <c r="D22" s="26" t="str">
        <f>IF(ISERR('Table23a(3)'!D49-'Table23a(3)'!D48),"n/a",IF('Table23a(3)'!D49-'Table23a(3)'!D48=0,"-",('Table23a(3)'!D49-'Table23a(3)'!D48)))</f>
        <v>-</v>
      </c>
      <c r="E22" s="26">
        <f>IF(ISERR('Table23a(3)'!E49-'Table23a(3)'!E48),"n/a",IF('Table23a(3)'!E49-'Table23a(3)'!E48=0,"-",('Table23a(3)'!E49-'Table23a(3)'!E48)))</f>
        <v>-289</v>
      </c>
      <c r="F22" s="26"/>
      <c r="G22" s="26">
        <f>IF(ISERR('Table23a(3)'!G49-'Table23a(3)'!G48),"n/a",IF('Table23a(3)'!G49-'Table23a(3)'!G48=0,"-",('Table23a(3)'!G49-'Table23a(3)'!G48)))</f>
        <v>-4</v>
      </c>
      <c r="H22" s="26">
        <f>IF(ISERR('Table23a(3)'!H49-'Table23a(3)'!H48),"n/a",IF('Table23a(3)'!H49-'Table23a(3)'!H48=0,"-",('Table23a(3)'!H49-'Table23a(3)'!H48)))</f>
        <v>-121</v>
      </c>
      <c r="I22" s="26">
        <f>IF(ISERR('Table23a(3)'!I49-'Table23a(3)'!I48),"n/a",IF('Table23a(3)'!I49-'Table23a(3)'!I48=0,"-",('Table23a(3)'!I49-'Table23a(3)'!I48)))</f>
        <v>-342</v>
      </c>
      <c r="J22" s="26"/>
      <c r="K22" s="26">
        <f>IF(ISERR('Table23a(3)'!K49-'Table23a(3)'!K48),"n/a",IF('Table23a(3)'!K49-'Table23a(3)'!K48=0,"-",('Table23a(3)'!K49-'Table23a(3)'!K48)))</f>
        <v>-20</v>
      </c>
      <c r="L22" s="26">
        <f>IF(ISERR('Table23a(3)'!L49-'Table23a(3)'!L48),"n/a",IF('Table23a(3)'!L49-'Table23a(3)'!L48=0,"-",('Table23a(3)'!L49-'Table23a(3)'!L48)))</f>
        <v>-121</v>
      </c>
      <c r="M22" s="26">
        <f>IF(ISERR('Table23a(3)'!M49-'Table23a(3)'!M48),"n/a",IF('Table23a(3)'!M49-'Table23a(3)'!M48=0,"-",('Table23a(3)'!M49-'Table23a(3)'!M48)))</f>
        <v>-631</v>
      </c>
    </row>
    <row r="23" spans="3:13" ht="15.75"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3" ht="18.75">
      <c r="A24" s="1" t="s">
        <v>34</v>
      </c>
      <c r="B24" s="1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2:13" ht="18.75">
      <c r="B25" s="1" t="s">
        <v>35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1:13" ht="15.75">
      <c r="A26" s="15" t="s">
        <v>17</v>
      </c>
      <c r="C26" s="26">
        <f>IF(ISERR(('Table23a(1)'!C22-'Table23a(1)'!C21)/'Table23a(1)'!C21*100),"n/a",IF((('Table23a(1)'!C22-'Table23a(1)'!C21)/'Table23a(1)'!C21*100)=0,"-",(('Table23a(1)'!C22-'Table23a(1)'!C21)/'Table23a(1)'!C21)*100))</f>
        <v>-16.666666666666664</v>
      </c>
      <c r="D26" s="26">
        <f>IF(ISERR(('Table23a(1)'!D22-'Table23a(1)'!D21)/'Table23a(1)'!D21*100),"n/a",IF((('Table23a(1)'!D22-'Table23a(1)'!D21)/'Table23a(1)'!D21*100)=0,"-",(('Table23a(1)'!D22-'Table23a(1)'!D21)/'Table23a(1)'!D21)*100))</f>
        <v>1.355421686746988</v>
      </c>
      <c r="E26" s="26">
        <f>IF(ISERR(('Table23a(1)'!E22-'Table23a(1)'!E21)/'Table23a(1)'!E21*100),"n/a",IF((('Table23a(1)'!E22-'Table23a(1)'!E21)/'Table23a(1)'!E21*100)=0,"-",(('Table23a(1)'!E22-'Table23a(1)'!E21)/'Table23a(1)'!E21)*100))</f>
        <v>-0.411663807890223</v>
      </c>
      <c r="F26" s="26"/>
      <c r="G26" s="26" t="str">
        <f>IF(ISERR(('Table23a(1)'!G22-'Table23a(1)'!G21)/'Table23a(1)'!G21*100),"n/a",IF((('Table23a(1)'!G22-'Table23a(1)'!G21)/'Table23a(1)'!G21*100)=0,"-",(('Table23a(1)'!G22-'Table23a(1)'!G21)/'Table23a(1)'!G21)*100))</f>
        <v>-</v>
      </c>
      <c r="H26" s="26">
        <f>IF(ISERR(('Table23a(1)'!H22-'Table23a(1)'!H21)/'Table23a(1)'!H21*100),"n/a",IF((('Table23a(1)'!H22-'Table23a(1)'!H21)/'Table23a(1)'!H21*100)=0,"-",(('Table23a(1)'!H22-'Table23a(1)'!H21)/'Table23a(1)'!H21)*100))</f>
        <v>-24.096385542168676</v>
      </c>
      <c r="I26" s="26">
        <f>IF(ISERR(('Table23a(1)'!I22-'Table23a(1)'!I21)/'Table23a(1)'!I21*100),"n/a",IF((('Table23a(1)'!I22-'Table23a(1)'!I21)/'Table23a(1)'!I21*100)=0,"-",(('Table23a(1)'!I22-'Table23a(1)'!I21)/'Table23a(1)'!I21)*100))</f>
        <v>-16.666666666666664</v>
      </c>
      <c r="J26" s="26"/>
      <c r="K26" s="26">
        <f>IF(ISERR(('Table23a(1)'!K22-'Table23a(1)'!K21)/'Table23a(1)'!K21*100),"n/a",IF((('Table23a(1)'!K22-'Table23a(1)'!K21)/'Table23a(1)'!K21*100)=0,"-",(('Table23a(1)'!K22-'Table23a(1)'!K21)/'Table23a(1)'!K21)*100))</f>
        <v>-12</v>
      </c>
      <c r="L26" s="26">
        <f>IF(ISERR(('Table23a(1)'!L22-'Table23a(1)'!L21)/'Table23a(1)'!L21*100),"n/a",IF((('Table23a(1)'!L22-'Table23a(1)'!L21)/'Table23a(1)'!L21*100)=0,"-",(('Table23a(1)'!L22-'Table23a(1)'!L21)/'Table23a(1)'!L21)*100))</f>
        <v>-1.4725568942436411</v>
      </c>
      <c r="M26" s="26">
        <f>IF(ISERR(('Table23a(1)'!M22-'Table23a(1)'!M21)/'Table23a(1)'!M21*100),"n/a",IF((('Table23a(1)'!M22-'Table23a(1)'!M21)/'Table23a(1)'!M21*100)=0,"-",(('Table23a(1)'!M22-'Table23a(1)'!M21)/'Table23a(1)'!M21)*100))</f>
        <v>-1.2373819602735265</v>
      </c>
    </row>
    <row r="27" spans="1:13" ht="15.75">
      <c r="A27" s="15" t="s">
        <v>20</v>
      </c>
      <c r="C27" s="26">
        <f>IF(ISERR(('Table23a(1)'!C36-'Table23a(1)'!C35)/'Table23a(1)'!C35*100),"n/a",IF((('Table23a(1)'!C36-'Table23a(1)'!C35)/'Table23a(1)'!C35*100)=0,"-",(('Table23a(1)'!C36-'Table23a(1)'!C35)/'Table23a(1)'!C35)*100))</f>
        <v>166.66666666666669</v>
      </c>
      <c r="D27" s="26" t="str">
        <f>IF(ISERR(('Table23a(1)'!D36-'Table23a(1)'!D35)/'Table23a(1)'!D35*100),"n/a",IF((('Table23a(1)'!D36-'Table23a(1)'!D35)/'Table23a(1)'!D35*100)=0,"-",(('Table23a(1)'!D36-'Table23a(1)'!D35)/'Table23a(1)'!D35)*100))</f>
        <v>-</v>
      </c>
      <c r="E27" s="26">
        <f>IF(ISERR(('Table23a(1)'!E36-'Table23a(1)'!E35)/'Table23a(1)'!E35*100),"n/a",IF((('Table23a(1)'!E36-'Table23a(1)'!E35)/'Table23a(1)'!E35*100)=0,"-",(('Table23a(1)'!E36-'Table23a(1)'!E35)/'Table23a(1)'!E35)*100))</f>
        <v>-0.14367816091954022</v>
      </c>
      <c r="F27" s="26"/>
      <c r="G27" s="26">
        <f>IF(ISERR(('Table23a(1)'!G36-'Table23a(1)'!G35)/'Table23a(1)'!G35*100),"n/a",IF((('Table23a(1)'!G36-'Table23a(1)'!G35)/'Table23a(1)'!G35*100)=0,"-",(('Table23a(1)'!G36-'Table23a(1)'!G35)/'Table23a(1)'!G35)*100))</f>
        <v>100</v>
      </c>
      <c r="H27" s="26">
        <f>IF(ISERR(('Table23a(1)'!H36-'Table23a(1)'!H35)/'Table23a(1)'!H35*100),"n/a",IF((('Table23a(1)'!H36-'Table23a(1)'!H35)/'Table23a(1)'!H35*100)=0,"-",(('Table23a(1)'!H36-'Table23a(1)'!H35)/'Table23a(1)'!H35)*100))</f>
        <v>19.047619047619047</v>
      </c>
      <c r="I27" s="26">
        <f>IF(ISERR(('Table23a(1)'!I36-'Table23a(1)'!I35)/'Table23a(1)'!I35*100),"n/a",IF((('Table23a(1)'!I36-'Table23a(1)'!I35)/'Table23a(1)'!I35*100)=0,"-",(('Table23a(1)'!I36-'Table23a(1)'!I35)/'Table23a(1)'!I35)*100))</f>
        <v>7.59493670886076</v>
      </c>
      <c r="J27" s="26"/>
      <c r="K27" s="26">
        <f>IF(ISERR(('Table23a(1)'!K36-'Table23a(1)'!K35)/'Table23a(1)'!K35*100),"n/a",IF((('Table23a(1)'!K36-'Table23a(1)'!K35)/'Table23a(1)'!K35*100)=0,"-",(('Table23a(1)'!K36-'Table23a(1)'!K35)/'Table23a(1)'!K35)*100))</f>
        <v>128.57142857142858</v>
      </c>
      <c r="L27" s="26">
        <f>IF(ISERR(('Table23a(1)'!L36-'Table23a(1)'!L35)/'Table23a(1)'!L35*100),"n/a",IF((('Table23a(1)'!L36-'Table23a(1)'!L35)/'Table23a(1)'!L35*100)=0,"-",(('Table23a(1)'!L36-'Table23a(1)'!L35)/'Table23a(1)'!L35)*100))</f>
        <v>3.125</v>
      </c>
      <c r="M27" s="26">
        <f>IF(ISERR(('Table23a(1)'!M36-'Table23a(1)'!M35)/'Table23a(1)'!M35*100),"n/a",IF((('Table23a(1)'!M36-'Table23a(1)'!M35)/'Table23a(1)'!M35*100)=0,"-",(('Table23a(1)'!M36-'Table23a(1)'!M35)/'Table23a(1)'!M35)*100))</f>
        <v>0.6451612903225806</v>
      </c>
    </row>
    <row r="28" spans="1:13" ht="18.75">
      <c r="A28" s="15" t="s">
        <v>46</v>
      </c>
      <c r="C28" s="26">
        <f>IF(ISERR(('Table23a(1)'!C50-'Table23a(1)'!C49)/'Table23a(1)'!C49*100),"n/a",IF((('Table23a(1)'!C50-'Table23a(1)'!C49)/'Table23a(1)'!C49*100)=0,"-",(('Table23a(1)'!C50-'Table23a(1)'!C49)/'Table23a(1)'!C49)*100))</f>
        <v>-40</v>
      </c>
      <c r="D28" s="26">
        <f>IF(ISERR(('Table23a(1)'!D50-'Table23a(1)'!D49)/'Table23a(1)'!D49*100),"n/a",IF((('Table23a(1)'!D50-'Table23a(1)'!D49)/'Table23a(1)'!D49*100)=0,"-",(('Table23a(1)'!D50-'Table23a(1)'!D49)/'Table23a(1)'!D49)*100))</f>
        <v>7.534246575342466</v>
      </c>
      <c r="E28" s="26">
        <f>IF(ISERR(('Table23a(1)'!E50-'Table23a(1)'!E49)/'Table23a(1)'!E49*100),"n/a",IF((('Table23a(1)'!E50-'Table23a(1)'!E49)/'Table23a(1)'!E49*100)=0,"-",(('Table23a(1)'!E50-'Table23a(1)'!E49)/'Table23a(1)'!E49)*100))</f>
        <v>9.108159392789373</v>
      </c>
      <c r="F28" s="26"/>
      <c r="G28" s="26">
        <f>IF(ISERR(('Table23a(1)'!G50-'Table23a(1)'!G49)/'Table23a(1)'!G49*100),"n/a",IF((('Table23a(1)'!G50-'Table23a(1)'!G49)/'Table23a(1)'!G49*100)=0,"-",(('Table23a(1)'!G50-'Table23a(1)'!G49)/'Table23a(1)'!G49)*100))</f>
        <v>-13.88888888888889</v>
      </c>
      <c r="H28" s="26">
        <f>IF(ISERR(('Table23a(1)'!H50-'Table23a(1)'!H49)/'Table23a(1)'!H49*100),"n/a",IF((('Table23a(1)'!H50-'Table23a(1)'!H49)/'Table23a(1)'!H49*100)=0,"-",(('Table23a(1)'!H50-'Table23a(1)'!H49)/'Table23a(1)'!H49)*100))</f>
        <v>0.819672131147541</v>
      </c>
      <c r="I28" s="26">
        <f>IF(ISERR(('Table23a(1)'!I50-'Table23a(1)'!I49)/'Table23a(1)'!I49*100),"n/a",IF((('Table23a(1)'!I50-'Table23a(1)'!I49)/'Table23a(1)'!I49*100)=0,"-",(('Table23a(1)'!I50-'Table23a(1)'!I49)/'Table23a(1)'!I49)*100))</f>
        <v>9.97830802603037</v>
      </c>
      <c r="J28" s="26"/>
      <c r="K28" s="26">
        <f>IF(ISERR(('Table23a(1)'!K50-'Table23a(1)'!K49)/'Table23a(1)'!K49*100),"n/a",IF((('Table23a(1)'!K50-'Table23a(1)'!K49)/'Table23a(1)'!K49*100)=0,"-",(('Table23a(1)'!K50-'Table23a(1)'!K49)/'Table23a(1)'!K49)*100))</f>
        <v>-17.073170731707318</v>
      </c>
      <c r="L28" s="26">
        <f>IF(ISERR(('Table23a(1)'!L50-'Table23a(1)'!L49)/'Table23a(1)'!L49*100),"n/a",IF((('Table23a(1)'!L50-'Table23a(1)'!L49)/'Table23a(1)'!L49*100)=0,"-",(('Table23a(1)'!L50-'Table23a(1)'!L49)/'Table23a(1)'!L49)*100))</f>
        <v>3.3333333333333335</v>
      </c>
      <c r="M28" s="26">
        <f>IF(ISERR(('Table23a(1)'!M50-'Table23a(1)'!M49)/'Table23a(1)'!M49*100),"n/a",IF((('Table23a(1)'!M50-'Table23a(1)'!M49)/'Table23a(1)'!M49*100)=0,"-",(('Table23a(1)'!M50-'Table23a(1)'!M49)/'Table23a(1)'!M49)*100))</f>
        <v>9.51417004048583</v>
      </c>
    </row>
    <row r="29" spans="1:13" ht="15.75">
      <c r="A29" s="15" t="s">
        <v>21</v>
      </c>
      <c r="C29" s="26">
        <f>IF(ISERR(('Table23a(1)'!C64-'Table23a(1)'!C63)/'Table23a(1)'!C63*100),"n/a",IF((('Table23a(1)'!C64-'Table23a(1)'!C63)/'Table23a(1)'!C63*100)=0,"-",(('Table23a(1)'!C64-'Table23a(1)'!C63)/'Table23a(1)'!C63)*100))</f>
        <v>-28.57142857142857</v>
      </c>
      <c r="D29" s="26">
        <f>IF(ISERR(('Table23a(1)'!D64-'Table23a(1)'!D63)/'Table23a(1)'!D63*100),"n/a",IF((('Table23a(1)'!D64-'Table23a(1)'!D63)/'Table23a(1)'!D63*100)=0,"-",(('Table23a(1)'!D64-'Table23a(1)'!D63)/'Table23a(1)'!D63)*100))</f>
        <v>-7.180851063829788</v>
      </c>
      <c r="E29" s="26">
        <f>IF(ISERR(('Table23a(1)'!E64-'Table23a(1)'!E63)/'Table23a(1)'!E63*100),"n/a",IF((('Table23a(1)'!E64-'Table23a(1)'!E63)/'Table23a(1)'!E63*100)=0,"-",(('Table23a(1)'!E64-'Table23a(1)'!E63)/'Table23a(1)'!E63)*100))</f>
        <v>-6.205158037618771</v>
      </c>
      <c r="F29" s="26"/>
      <c r="G29" s="26">
        <f>IF(ISERR(('Table23a(1)'!G64-'Table23a(1)'!G63)/'Table23a(1)'!G63*100),"n/a",IF((('Table23a(1)'!G64-'Table23a(1)'!G63)/'Table23a(1)'!G63*100)=0,"-",(('Table23a(1)'!G64-'Table23a(1)'!G63)/'Table23a(1)'!G63)*100))</f>
        <v>-4.316546762589928</v>
      </c>
      <c r="H29" s="26">
        <f>IF(ISERR(('Table23a(1)'!H64-'Table23a(1)'!H63)/'Table23a(1)'!H63*100),"n/a",IF((('Table23a(1)'!H64-'Table23a(1)'!H63)/'Table23a(1)'!H63*100)=0,"-",(('Table23a(1)'!H64-'Table23a(1)'!H63)/'Table23a(1)'!H63)*100))</f>
        <v>-8.006672226855713</v>
      </c>
      <c r="I29" s="26">
        <f>IF(ISERR(('Table23a(1)'!I64-'Table23a(1)'!I63)/'Table23a(1)'!I63*100),"n/a",IF((('Table23a(1)'!I64-'Table23a(1)'!I63)/'Table23a(1)'!I63*100)=0,"-",(('Table23a(1)'!I64-'Table23a(1)'!I63)/'Table23a(1)'!I63)*100))</f>
        <v>-4.70404984423676</v>
      </c>
      <c r="J29" s="26"/>
      <c r="K29" s="26">
        <f>IF(ISERR(('Table23a(1)'!K64-'Table23a(1)'!K63)/'Table23a(1)'!K63*100),"n/a",IF((('Table23a(1)'!K64-'Table23a(1)'!K63)/'Table23a(1)'!K63*100)=0,"-",(('Table23a(1)'!K64-'Table23a(1)'!K63)/'Table23a(1)'!K63)*100))</f>
        <v>-8.383233532934131</v>
      </c>
      <c r="L29" s="26">
        <f>IF(ISERR(('Table23a(1)'!L64-'Table23a(1)'!L63)/'Table23a(1)'!L63*100),"n/a",IF((('Table23a(1)'!L64-'Table23a(1)'!L63)/'Table23a(1)'!L63*100)=0,"-",(('Table23a(1)'!L64-'Table23a(1)'!L63)/'Table23a(1)'!L63)*100))</f>
        <v>-7.809523809523809</v>
      </c>
      <c r="M29" s="26">
        <f>IF(ISERR(('Table23a(1)'!M64-'Table23a(1)'!M63)/'Table23a(1)'!M63*100),"n/a",IF((('Table23a(1)'!M64-'Table23a(1)'!M63)/'Table23a(1)'!M63*100)=0,"-",(('Table23a(1)'!M64-'Table23a(1)'!M63)/'Table23a(1)'!M63)*100))</f>
        <v>-5.372721775935044</v>
      </c>
    </row>
    <row r="30" spans="1:13" ht="15.75">
      <c r="A30" s="15" t="s">
        <v>23</v>
      </c>
      <c r="C30" s="26" t="str">
        <f>IF(ISERR(('Table23a(2)'!C21-'Table23a(2)'!C20)/'Table23a(2)'!C20*100),"n/a",IF((('Table23a(2)'!C21-'Table23a(2)'!C20)/'Table23a(2)'!C20*100)=0,"-",(('Table23a(2)'!C21-'Table23a(2)'!C20)/'Table23a(2)'!C20)*100))</f>
        <v>n/a</v>
      </c>
      <c r="D30" s="26">
        <f>IF(ISERR(('Table23a(2)'!D21-'Table23a(2)'!D20)/'Table23a(2)'!D20*100),"n/a",IF((('Table23a(2)'!D21-'Table23a(2)'!D20)/'Table23a(2)'!D20*100)=0,"-",(('Table23a(2)'!D21-'Table23a(2)'!D20)/'Table23a(2)'!D20)*100))</f>
        <v>-18.181818181818183</v>
      </c>
      <c r="E30" s="26">
        <f>IF(ISERR(('Table23a(2)'!E21-'Table23a(2)'!E20)/'Table23a(2)'!E20*100),"n/a",IF((('Table23a(2)'!E21-'Table23a(2)'!E20)/'Table23a(2)'!E20*100)=0,"-",(('Table23a(2)'!E21-'Table23a(2)'!E20)/'Table23a(2)'!E20)*100))</f>
        <v>3.414634146341464</v>
      </c>
      <c r="F30" s="26"/>
      <c r="G30" s="26" t="str">
        <f>IF(ISERR(('Table23a(2)'!G21-'Table23a(2)'!G20)/'Table23a(2)'!G20*100),"n/a",IF((('Table23a(2)'!G21-'Table23a(2)'!G20)/'Table23a(2)'!G20*100)=0,"-",(('Table23a(2)'!G21-'Table23a(2)'!G20)/'Table23a(2)'!G20)*100))</f>
        <v>n/a</v>
      </c>
      <c r="H30" s="26">
        <f>IF(ISERR(('Table23a(2)'!H21-'Table23a(2)'!H20)/'Table23a(2)'!H20*100),"n/a",IF((('Table23a(2)'!H21-'Table23a(2)'!H20)/'Table23a(2)'!H20*100)=0,"-",(('Table23a(2)'!H21-'Table23a(2)'!H20)/'Table23a(2)'!H20)*100))</f>
        <v>-80</v>
      </c>
      <c r="I30" s="26">
        <f>IF(ISERR(('Table23a(2)'!I21-'Table23a(2)'!I20)/'Table23a(2)'!I20*100),"n/a",IF((('Table23a(2)'!I21-'Table23a(2)'!I20)/'Table23a(2)'!I20*100)=0,"-",(('Table23a(2)'!I21-'Table23a(2)'!I20)/'Table23a(2)'!I20)*100))</f>
        <v>5.714285714285714</v>
      </c>
      <c r="J30" s="26"/>
      <c r="K30" s="26" t="str">
        <f>IF(ISERR(('Table23a(2)'!K21-'Table23a(2)'!K20)/'Table23a(2)'!K20*100),"n/a",IF((('Table23a(2)'!K21-'Table23a(2)'!K20)/'Table23a(2)'!K20*100)=0,"-",(('Table23a(2)'!K21-'Table23a(2)'!K20)/'Table23a(2)'!K20)*100))</f>
        <v>n/a</v>
      </c>
      <c r="L30" s="26">
        <f>IF(ISERR(('Table23a(2)'!L21-'Table23a(2)'!L20)/'Table23a(2)'!L20*100),"n/a",IF((('Table23a(2)'!L21-'Table23a(2)'!L20)/'Table23a(2)'!L20*100)=0,"-",(('Table23a(2)'!L21-'Table23a(2)'!L20)/'Table23a(2)'!L20)*100))</f>
        <v>-47.61904761904761</v>
      </c>
      <c r="M30" s="26">
        <f>IF(ISERR(('Table23a(2)'!M21-'Table23a(2)'!M20)/'Table23a(2)'!M20*100),"n/a",IF((('Table23a(2)'!M21-'Table23a(2)'!M20)/'Table23a(2)'!M20*100)=0,"-",(('Table23a(2)'!M21-'Table23a(2)'!M20)/'Table23a(2)'!M20)*100))</f>
        <v>3.75</v>
      </c>
    </row>
    <row r="31" spans="1:13" ht="15.75">
      <c r="A31" s="15" t="s">
        <v>32</v>
      </c>
      <c r="C31" s="26" t="str">
        <f>IF(ISERR(('Table23a(2)'!C35-'Table23a(2)'!C34)/'Table23a(2)'!C34*100),"n/a",IF((('Table23a(2)'!C35-'Table23a(2)'!C34)/'Table23a(2)'!C34*100)=0,"-",(('Table23a(2)'!C35-'Table23a(2)'!C34)/'Table23a(2)'!C34)*100))</f>
        <v>n/a</v>
      </c>
      <c r="D31" s="26">
        <f>IF(ISERR(('Table23a(2)'!D35-'Table23a(2)'!D34)/'Table23a(2)'!D34*100),"n/a",IF((('Table23a(2)'!D35-'Table23a(2)'!D34)/'Table23a(2)'!D34*100)=0,"-",(('Table23a(2)'!D35-'Table23a(2)'!D34)/'Table23a(2)'!D34)*100))</f>
        <v>-66.66666666666666</v>
      </c>
      <c r="E31" s="26">
        <f>IF(ISERR(('Table23a(2)'!E35-'Table23a(2)'!E34)/'Table23a(2)'!E34*100),"n/a",IF((('Table23a(2)'!E35-'Table23a(2)'!E34)/'Table23a(2)'!E34*100)=0,"-",(('Table23a(2)'!E35-'Table23a(2)'!E34)/'Table23a(2)'!E34)*100))</f>
        <v>-21.875</v>
      </c>
      <c r="F31" s="26"/>
      <c r="G31" s="26" t="str">
        <f>IF(ISERR(('Table23a(2)'!G35-'Table23a(2)'!G34)/'Table23a(2)'!G34*100),"n/a",IF((('Table23a(2)'!G35-'Table23a(2)'!G34)/'Table23a(2)'!G34*100)=0,"-",(('Table23a(2)'!G35-'Table23a(2)'!G34)/'Table23a(2)'!G34)*100))</f>
        <v>n/a</v>
      </c>
      <c r="H31" s="26">
        <f>IF(ISERR(('Table23a(2)'!H35-'Table23a(2)'!H34)/'Table23a(2)'!H34*100),"n/a",IF((('Table23a(2)'!H35-'Table23a(2)'!H34)/'Table23a(2)'!H34*100)=0,"-",(('Table23a(2)'!H35-'Table23a(2)'!H34)/'Table23a(2)'!H34)*100))</f>
        <v>66.66666666666666</v>
      </c>
      <c r="I31" s="26">
        <f>IF(ISERR(('Table23a(2)'!I35-'Table23a(2)'!I34)/'Table23a(2)'!I34*100),"n/a",IF((('Table23a(2)'!I35-'Table23a(2)'!I34)/'Table23a(2)'!I34*100)=0,"-",(('Table23a(2)'!I35-'Table23a(2)'!I34)/'Table23a(2)'!I34)*100))</f>
        <v>-8.333333333333332</v>
      </c>
      <c r="J31" s="26"/>
      <c r="K31" s="26" t="str">
        <f>IF(ISERR(('Table23a(2)'!K35-'Table23a(2)'!K34)/'Table23a(2)'!K34*100),"n/a",IF((('Table23a(2)'!K35-'Table23a(2)'!K34)/'Table23a(2)'!K34*100)=0,"-",(('Table23a(2)'!K35-'Table23a(2)'!K34)/'Table23a(2)'!K34)*100))</f>
        <v>n/a</v>
      </c>
      <c r="L31" s="26">
        <f>IF(ISERR(('Table23a(2)'!L35-'Table23a(2)'!L34)/'Table23a(2)'!L34*100),"n/a",IF((('Table23a(2)'!L35-'Table23a(2)'!L34)/'Table23a(2)'!L34*100)=0,"-",(('Table23a(2)'!L35-'Table23a(2)'!L34)/'Table23a(2)'!L34)*100))</f>
        <v>22.22222222222222</v>
      </c>
      <c r="M31" s="26">
        <f>IF(ISERR(('Table23a(2)'!M35-'Table23a(2)'!M34)/'Table23a(2)'!M34*100),"n/a",IF((('Table23a(2)'!M35-'Table23a(2)'!M34)/'Table23a(2)'!M34*100)=0,"-",(('Table23a(2)'!M35-'Table23a(2)'!M34)/'Table23a(2)'!M34)*100))</f>
        <v>-13.750000000000002</v>
      </c>
    </row>
    <row r="32" spans="1:13" ht="15.75">
      <c r="A32" s="15" t="s">
        <v>24</v>
      </c>
      <c r="C32" s="26">
        <f>IF(ISERR(('Table23a(2)'!C49-'Table23a(2)'!C48)/'Table23a(2)'!C48*100),"n/a",IF((('Table23a(2)'!C49-'Table23a(2)'!C48)/'Table23a(2)'!C48*100)=0,"-",(('Table23a(2)'!C49-'Table23a(2)'!C48)/'Table23a(2)'!C48)*100))</f>
        <v>-100</v>
      </c>
      <c r="D32" s="26">
        <f>IF(ISERR(('Table23a(2)'!D49-'Table23a(2)'!D48)/'Table23a(2)'!D48*100),"n/a",IF((('Table23a(2)'!D49-'Table23a(2)'!D48)/'Table23a(2)'!D48*100)=0,"-",(('Table23a(2)'!D49-'Table23a(2)'!D48)/'Table23a(2)'!D48)*100))</f>
        <v>1.8867924528301887</v>
      </c>
      <c r="E32" s="26">
        <f>IF(ISERR(('Table23a(2)'!E49-'Table23a(2)'!E48)/'Table23a(2)'!E48*100),"n/a",IF((('Table23a(2)'!E49-'Table23a(2)'!E48)/'Table23a(2)'!E48*100)=0,"-",(('Table23a(2)'!E49-'Table23a(2)'!E48)/'Table23a(2)'!E48)*100))</f>
        <v>-2.770780856423174</v>
      </c>
      <c r="F32" s="26"/>
      <c r="G32" s="26">
        <f>IF(ISERR(('Table23a(2)'!G49-'Table23a(2)'!G48)/'Table23a(2)'!G48*100),"n/a",IF((('Table23a(2)'!G49-'Table23a(2)'!G48)/'Table23a(2)'!G48*100)=0,"-",(('Table23a(2)'!G49-'Table23a(2)'!G48)/'Table23a(2)'!G48)*100))</f>
        <v>-100</v>
      </c>
      <c r="H32" s="26">
        <f>IF(ISERR(('Table23a(2)'!H49-'Table23a(2)'!H48)/'Table23a(2)'!H48*100),"n/a",IF((('Table23a(2)'!H49-'Table23a(2)'!H48)/'Table23a(2)'!H48*100)=0,"-",(('Table23a(2)'!H49-'Table23a(2)'!H48)/'Table23a(2)'!H48)*100))</f>
        <v>-33.33333333333333</v>
      </c>
      <c r="I32" s="26">
        <f>IF(ISERR(('Table23a(2)'!I49-'Table23a(2)'!I48)/'Table23a(2)'!I48*100),"n/a",IF((('Table23a(2)'!I49-'Table23a(2)'!I48)/'Table23a(2)'!I48*100)=0,"-",(('Table23a(2)'!I49-'Table23a(2)'!I48)/'Table23a(2)'!I48)*100))</f>
        <v>-39.166666666666664</v>
      </c>
      <c r="J32" s="26"/>
      <c r="K32" s="26">
        <f>IF(ISERR(('Table23a(2)'!K49-'Table23a(2)'!K48)/'Table23a(2)'!K48*100),"n/a",IF((('Table23a(2)'!K49-'Table23a(2)'!K48)/'Table23a(2)'!K48*100)=0,"-",(('Table23a(2)'!K49-'Table23a(2)'!K48)/'Table23a(2)'!K48)*100))</f>
        <v>-100</v>
      </c>
      <c r="L32" s="26">
        <f>IF(ISERR(('Table23a(2)'!L49-'Table23a(2)'!L48)/'Table23a(2)'!L48*100),"n/a",IF((('Table23a(2)'!L49-'Table23a(2)'!L48)/'Table23a(2)'!L48*100)=0,"-",(('Table23a(2)'!L49-'Table23a(2)'!L48)/'Table23a(2)'!L48)*100))</f>
        <v>-4.615384615384616</v>
      </c>
      <c r="M32" s="26">
        <f>IF(ISERR(('Table23a(2)'!M49-'Table23a(2)'!M48)/'Table23a(2)'!M48*100),"n/a",IF((('Table23a(2)'!M49-'Table23a(2)'!M48)/'Table23a(2)'!M48*100)=0,"-",(('Table23a(2)'!M49-'Table23a(2)'!M48)/'Table23a(2)'!M48)*100))</f>
        <v>-7.549234135667396</v>
      </c>
    </row>
    <row r="33" spans="1:13" ht="15.75">
      <c r="A33" s="15" t="s">
        <v>25</v>
      </c>
      <c r="C33" s="26">
        <f>IF(ISERR(('Table23a(2)'!C63-'Table23a(2)'!C62)/'Table23a(2)'!C62*100),"n/a",IF((('Table23a(2)'!C63-'Table23a(2)'!C62)/'Table23a(2)'!C62*100)=0,"-",(('Table23a(2)'!C63-'Table23a(2)'!C62)/'Table23a(2)'!C62)*100))</f>
        <v>-100</v>
      </c>
      <c r="D33" s="26">
        <f>IF(ISERR(('Table23a(2)'!D63-'Table23a(2)'!D62)/'Table23a(2)'!D62*100),"n/a",IF((('Table23a(2)'!D63-'Table23a(2)'!D62)/'Table23a(2)'!D62*100)=0,"-",(('Table23a(2)'!D63-'Table23a(2)'!D62)/'Table23a(2)'!D62)*100))</f>
        <v>41.66666666666667</v>
      </c>
      <c r="E33" s="26">
        <f>IF(ISERR(('Table23a(2)'!E63-'Table23a(2)'!E62)/'Table23a(2)'!E62*100),"n/a",IF((('Table23a(2)'!E63-'Table23a(2)'!E62)/'Table23a(2)'!E62*100)=0,"-",(('Table23a(2)'!E63-'Table23a(2)'!E62)/'Table23a(2)'!E62)*100))</f>
        <v>-0.7299270072992701</v>
      </c>
      <c r="F33" s="26"/>
      <c r="G33" s="26">
        <f>IF(ISERR(('Table23a(2)'!G63-'Table23a(2)'!G62)/'Table23a(2)'!G62*100),"n/a",IF((('Table23a(2)'!G63-'Table23a(2)'!G62)/'Table23a(2)'!G62*100)=0,"-",(('Table23a(2)'!G63-'Table23a(2)'!G62)/'Table23a(2)'!G62)*100))</f>
        <v>60</v>
      </c>
      <c r="H33" s="26">
        <f>IF(ISERR(('Table23a(2)'!H63-'Table23a(2)'!H62)/'Table23a(2)'!H62*100),"n/a",IF((('Table23a(2)'!H63-'Table23a(2)'!H62)/'Table23a(2)'!H62*100)=0,"-",(('Table23a(2)'!H63-'Table23a(2)'!H62)/'Table23a(2)'!H62)*100))</f>
        <v>10</v>
      </c>
      <c r="I33" s="26">
        <f>IF(ISERR(('Table23a(2)'!I63-'Table23a(2)'!I62)/'Table23a(2)'!I62*100),"n/a",IF((('Table23a(2)'!I63-'Table23a(2)'!I62)/'Table23a(2)'!I62*100)=0,"-",(('Table23a(2)'!I63-'Table23a(2)'!I62)/'Table23a(2)'!I62)*100))</f>
        <v>-9.737827715355806</v>
      </c>
      <c r="J33" s="26"/>
      <c r="K33" s="26">
        <f>IF(ISERR(('Table23a(2)'!K63-'Table23a(2)'!K62)/'Table23a(2)'!K62*100),"n/a",IF((('Table23a(2)'!K63-'Table23a(2)'!K62)/'Table23a(2)'!K62*100)=0,"-",(('Table23a(2)'!K63-'Table23a(2)'!K62)/'Table23a(2)'!K62)*100))</f>
        <v>14.285714285714285</v>
      </c>
      <c r="L33" s="26">
        <f>IF(ISERR(('Table23a(2)'!L63-'Table23a(2)'!L62)/'Table23a(2)'!L62*100),"n/a",IF((('Table23a(2)'!L63-'Table23a(2)'!L62)/'Table23a(2)'!L62*100)=0,"-",(('Table23a(2)'!L63-'Table23a(2)'!L62)/'Table23a(2)'!L62)*100))</f>
        <v>17.307692307692307</v>
      </c>
      <c r="M33" s="26">
        <f>IF(ISERR(('Table23a(2)'!M63-'Table23a(2)'!M62)/'Table23a(2)'!M62*100),"n/a",IF((('Table23a(2)'!M63-'Table23a(2)'!M62)/'Table23a(2)'!M62*100)=0,"-",(('Table23a(2)'!M63-'Table23a(2)'!M62)/'Table23a(2)'!M62)*100))</f>
        <v>-6.683168316831684</v>
      </c>
    </row>
    <row r="34" spans="1:13" ht="15.75">
      <c r="A34" s="15" t="s">
        <v>26</v>
      </c>
      <c r="B34" s="16"/>
      <c r="C34" s="26" t="str">
        <f>IF(ISERR(('Table23a(3)'!C21-'Table23a(3)'!C20)/'Table23a(3)'!C20*100),"n/a",IF((('Table23a(3)'!C21-'Table23a(3)'!C20)/'Table23a(3)'!C20*100)=0,"-",(('Table23a(3)'!C21-'Table23a(3)'!C20)/'Table23a(3)'!C20)*100))</f>
        <v>-</v>
      </c>
      <c r="D34" s="26">
        <f>IF(ISERR(('Table23a(3)'!D21-'Table23a(3)'!D20)/'Table23a(3)'!D20*100),"n/a",IF((('Table23a(3)'!D21-'Table23a(3)'!D20)/'Table23a(3)'!D20*100)=0,"-",(('Table23a(3)'!D21-'Table23a(3)'!D20)/'Table23a(3)'!D20)*100))</f>
        <v>20</v>
      </c>
      <c r="E34" s="26">
        <f>IF(ISERR(('Table23a(3)'!E21-'Table23a(3)'!E20)/'Table23a(3)'!E20*100),"n/a",IF((('Table23a(3)'!E21-'Table23a(3)'!E20)/'Table23a(3)'!E20*100)=0,"-",(('Table23a(3)'!E21-'Table23a(3)'!E20)/'Table23a(3)'!E20)*100))</f>
        <v>-10</v>
      </c>
      <c r="F34" s="26"/>
      <c r="G34" s="26">
        <f>IF(ISERR(('Table23a(3)'!G21-'Table23a(3)'!G20)/'Table23a(3)'!G20*100),"n/a",IF((('Table23a(3)'!G21-'Table23a(3)'!G20)/'Table23a(3)'!G20*100)=0,"-",(('Table23a(3)'!G21-'Table23a(3)'!G20)/'Table23a(3)'!G20)*100))</f>
        <v>66.66666666666666</v>
      </c>
      <c r="H34" s="26">
        <f>IF(ISERR(('Table23a(3)'!H21-'Table23a(3)'!H20)/'Table23a(3)'!H20*100),"n/a",IF((('Table23a(3)'!H21-'Table23a(3)'!H20)/'Table23a(3)'!H20*100)=0,"-",(('Table23a(3)'!H21-'Table23a(3)'!H20)/'Table23a(3)'!H20)*100))</f>
        <v>-24.242424242424242</v>
      </c>
      <c r="I34" s="26">
        <f>IF(ISERR(('Table23a(3)'!I21-'Table23a(3)'!I20)/'Table23a(3)'!I20*100),"n/a",IF((('Table23a(3)'!I21-'Table23a(3)'!I20)/'Table23a(3)'!I20*100)=0,"-",(('Table23a(3)'!I21-'Table23a(3)'!I20)/'Table23a(3)'!I20)*100))</f>
        <v>-15.555555555555555</v>
      </c>
      <c r="J34" s="26"/>
      <c r="K34" s="26">
        <f>IF(ISERR(('Table23a(3)'!K21-'Table23a(3)'!K20)/'Table23a(3)'!K20*100),"n/a",IF((('Table23a(3)'!K21-'Table23a(3)'!K20)/'Table23a(3)'!K20*100)=0,"-",(('Table23a(3)'!K21-'Table23a(3)'!K20)/'Table23a(3)'!K20)*100))</f>
        <v>40</v>
      </c>
      <c r="L34" s="26">
        <f>IF(ISERR(('Table23a(3)'!L21-'Table23a(3)'!L20)/'Table23a(3)'!L20*100),"n/a",IF((('Table23a(3)'!L21-'Table23a(3)'!L20)/'Table23a(3)'!L20*100)=0,"-",(('Table23a(3)'!L21-'Table23a(3)'!L20)/'Table23a(3)'!L20)*100))</f>
        <v>-13.953488372093023</v>
      </c>
      <c r="M34" s="26">
        <f>IF(ISERR(('Table23a(3)'!M21-'Table23a(3)'!M20)/'Table23a(3)'!M20*100),"n/a",IF((('Table23a(3)'!M21-'Table23a(3)'!M20)/'Table23a(3)'!M20*100)=0,"-",(('Table23a(3)'!M21-'Table23a(3)'!M20)/'Table23a(3)'!M20)*100))</f>
        <v>-14.000000000000002</v>
      </c>
    </row>
    <row r="35" spans="1:13" ht="15.75">
      <c r="A35" s="15" t="s">
        <v>33</v>
      </c>
      <c r="C35" s="26" t="str">
        <f>IF(ISERR(('Table23a(3)'!C35-'Table23a(3)'!C34)/'Table23a(3)'!C34*100),"n/a",IF((('Table23a(3)'!C35-'Table23a(3)'!C34)/'Table23a(3)'!C34*100)=0,"-",(('Table23a(3)'!C35-'Table23a(3)'!C34)/'Table23a(3)'!C34)*100))</f>
        <v>n/a</v>
      </c>
      <c r="D35" s="26">
        <f>IF(ISERR(('Table23a(3)'!D35-'Table23a(3)'!D34)/'Table23a(3)'!D34*100),"n/a",IF((('Table23a(3)'!D35-'Table23a(3)'!D34)/'Table23a(3)'!D34*100)=0,"-",(('Table23a(3)'!D35-'Table23a(3)'!D34)/'Table23a(3)'!D34)*100))</f>
        <v>18.181818181818183</v>
      </c>
      <c r="E35" s="26">
        <f>IF(ISERR(('Table23a(3)'!E35-'Table23a(3)'!E34)/'Table23a(3)'!E34*100),"n/a",IF((('Table23a(3)'!E35-'Table23a(3)'!E34)/'Table23a(3)'!E34*100)=0,"-",(('Table23a(3)'!E35-'Table23a(3)'!E34)/'Table23a(3)'!E34)*100))</f>
        <v>36.92307692307693</v>
      </c>
      <c r="F35" s="26"/>
      <c r="G35" s="26">
        <f>IF(ISERR(('Table23a(3)'!G35-'Table23a(3)'!G34)/'Table23a(3)'!G34*100),"n/a",IF((('Table23a(3)'!G35-'Table23a(3)'!G34)/'Table23a(3)'!G34*100)=0,"-",(('Table23a(3)'!G35-'Table23a(3)'!G34)/'Table23a(3)'!G34)*100))</f>
        <v>-100</v>
      </c>
      <c r="H35" s="26">
        <f>IF(ISERR(('Table23a(3)'!H35-'Table23a(3)'!H34)/'Table23a(3)'!H34*100),"n/a",IF((('Table23a(3)'!H35-'Table23a(3)'!H34)/'Table23a(3)'!H34*100)=0,"-",(('Table23a(3)'!H35-'Table23a(3)'!H34)/'Table23a(3)'!H34)*100))</f>
        <v>5.555555555555555</v>
      </c>
      <c r="I35" s="26">
        <f>IF(ISERR(('Table23a(3)'!I35-'Table23a(3)'!I34)/'Table23a(3)'!I34*100),"n/a",IF((('Table23a(3)'!I35-'Table23a(3)'!I34)/'Table23a(3)'!I34*100)=0,"-",(('Table23a(3)'!I35-'Table23a(3)'!I34)/'Table23a(3)'!I34)*100))</f>
        <v>42.04545454545455</v>
      </c>
      <c r="J35" s="26"/>
      <c r="K35" s="26" t="str">
        <f>IF(ISERR(('Table23a(3)'!K35-'Table23a(3)'!K34)/'Table23a(3)'!K34*100),"n/a",IF((('Table23a(3)'!K35-'Table23a(3)'!K34)/'Table23a(3)'!K34*100)=0,"-",(('Table23a(3)'!K35-'Table23a(3)'!K34)/'Table23a(3)'!K34)*100))</f>
        <v>-</v>
      </c>
      <c r="L35" s="26">
        <f>IF(ISERR(('Table23a(3)'!L35-'Table23a(3)'!L34)/'Table23a(3)'!L34*100),"n/a",IF((('Table23a(3)'!L35-'Table23a(3)'!L34)/'Table23a(3)'!L34*100)=0,"-",(('Table23a(3)'!L35-'Table23a(3)'!L34)/'Table23a(3)'!L34)*100))</f>
        <v>10.344827586206897</v>
      </c>
      <c r="M35" s="26">
        <f>IF(ISERR(('Table23a(3)'!M35-'Table23a(3)'!M34)/'Table23a(3)'!M34*100),"n/a",IF((('Table23a(3)'!M35-'Table23a(3)'!M34)/'Table23a(3)'!M34*100)=0,"-",(('Table23a(3)'!M35-'Table23a(3)'!M34)/'Table23a(3)'!M34)*100))</f>
        <v>39.869281045751634</v>
      </c>
    </row>
    <row r="36" spans="1:13" ht="15.75">
      <c r="A36" s="7" t="s">
        <v>9</v>
      </c>
      <c r="B36" s="7"/>
      <c r="C36" s="26">
        <f>IF(ISERR(('Table23a(3)'!C49-'Table23a(3)'!C48)/'Table23a(3)'!C48*100),"n/a",IF((('Table23a(3)'!C49-'Table23a(3)'!C48)/'Table23a(3)'!C48*100)=0,"-",(('Table23a(3)'!C49-'Table23a(3)'!C48)/'Table23a(3)'!C48)*100))</f>
        <v>-16.842105263157894</v>
      </c>
      <c r="D36" s="26" t="str">
        <f>IF(ISERR(('Table23a(3)'!D49-'Table23a(3)'!D48)/'Table23a(3)'!D48*100),"n/a",IF((('Table23a(3)'!D49-'Table23a(3)'!D48)/'Table23a(3)'!D48*100)=0,"-",(('Table23a(3)'!D49-'Table23a(3)'!D48)/'Table23a(3)'!D48)*100))</f>
        <v>-</v>
      </c>
      <c r="E36" s="26">
        <f>IF(ISERR(('Table23a(3)'!E49-'Table23a(3)'!E48)/'Table23a(3)'!E48*100),"n/a",IF((('Table23a(3)'!E49-'Table23a(3)'!E48)/'Table23a(3)'!E48*100)=0,"-",(('Table23a(3)'!E49-'Table23a(3)'!E48)/'Table23a(3)'!E48)*100))</f>
        <v>-2.7269296093602566</v>
      </c>
      <c r="F36" s="26"/>
      <c r="G36" s="26">
        <f>IF(ISERR(('Table23a(3)'!G49-'Table23a(3)'!G48)/'Table23a(3)'!G48*100),"n/a",IF((('Table23a(3)'!G49-'Table23a(3)'!G48)/'Table23a(3)'!G48*100)=0,"-",(('Table23a(3)'!G49-'Table23a(3)'!G48)/'Table23a(3)'!G48)*100))</f>
        <v>-1.8957345971563981</v>
      </c>
      <c r="H36" s="26">
        <f>IF(ISERR(('Table23a(3)'!H49-'Table23a(3)'!H48)/'Table23a(3)'!H48*100),"n/a",IF((('Table23a(3)'!H49-'Table23a(3)'!H48)/'Table23a(3)'!H48*100)=0,"-",(('Table23a(3)'!H49-'Table23a(3)'!H48)/'Table23a(3)'!H48)*100))</f>
        <v>-7.2629051620648255</v>
      </c>
      <c r="I36" s="26">
        <f>IF(ISERR(('Table23a(3)'!I49-'Table23a(3)'!I48)/'Table23a(3)'!I48*100),"n/a",IF((('Table23a(3)'!I49-'Table23a(3)'!I48)/'Table23a(3)'!I48*100)=0,"-",(('Table23a(3)'!I49-'Table23a(3)'!I48)/'Table23a(3)'!I48)*100))</f>
        <v>-4.354469060351414</v>
      </c>
      <c r="J36" s="26"/>
      <c r="K36" s="26">
        <f>IF(ISERR(('Table23a(3)'!K49-'Table23a(3)'!K48)/'Table23a(3)'!K48*100),"n/a",IF((('Table23a(3)'!K49-'Table23a(3)'!K48)/'Table23a(3)'!K48*100)=0,"-",(('Table23a(3)'!K49-'Table23a(3)'!K48)/'Table23a(3)'!K48)*100))</f>
        <v>-6.535947712418301</v>
      </c>
      <c r="L36" s="26">
        <f>IF(ISERR(('Table23a(3)'!L49-'Table23a(3)'!L48)/'Table23a(3)'!L48*100),"n/a",IF((('Table23a(3)'!L49-'Table23a(3)'!L48)/'Table23a(3)'!L48*100)=0,"-",(('Table23a(3)'!L49-'Table23a(3)'!L48)/'Table23a(3)'!L48)*100))</f>
        <v>-3.9555410264792417</v>
      </c>
      <c r="M36" s="26">
        <f>IF(ISERR(('Table23a(3)'!M49-'Table23a(3)'!M48)/'Table23a(3)'!M48*100),"n/a",IF((('Table23a(3)'!M49-'Table23a(3)'!M48)/'Table23a(3)'!M48*100)=0,"-",(('Table23a(3)'!M49-'Table23a(3)'!M48)/'Table23a(3)'!M48)*100))</f>
        <v>-3.4196835031432906</v>
      </c>
    </row>
    <row r="37" spans="3:13" ht="15.75"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</row>
    <row r="38" spans="2:13" ht="18.75">
      <c r="B38" s="1" t="s">
        <v>36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spans="1:13" ht="15.75">
      <c r="A39" s="15" t="s">
        <v>17</v>
      </c>
      <c r="C39" s="26">
        <f>IF(ISERR(('Table23a(1)'!C22-'Table23a(1)'!C11)/'Table23a(1)'!C11*100),"n/a",IF(('Table23a(1)'!C22-'Table23a(1)'!C11)/'Table23a(1)'!C11*100=0,"-",(('Table23a(1)'!C22-'Table23a(1)'!C11)/'Table23a(1)'!C11*100)))</f>
        <v>-37.67313019390582</v>
      </c>
      <c r="D39" s="26">
        <f>IF(ISERR(('Table23a(1)'!D22-'Table23a(1)'!D11)/'Table23a(1)'!D11*100),"n/a",IF(('Table23a(1)'!D22-'Table23a(1)'!D11)/'Table23a(1)'!D11*100=0,"-",(('Table23a(1)'!D22-'Table23a(1)'!D11)/'Table23a(1)'!D11*100)))</f>
        <v>-46.400127429117546</v>
      </c>
      <c r="E39" s="26">
        <f>IF(ISERR(('Table23a(1)'!E22-'Table23a(1)'!E11)/'Table23a(1)'!E11*100),"n/a",IF(('Table23a(1)'!E22-'Table23a(1)'!E11)/'Table23a(1)'!E11*100=0,"-",(('Table23a(1)'!E22-'Table23a(1)'!E11)/'Table23a(1)'!E11*100)))</f>
        <v>-30.30346682032075</v>
      </c>
      <c r="F39" s="26"/>
      <c r="G39" s="26">
        <f>IF(ISERR(('Table23a(1)'!G22-'Table23a(1)'!G11)/'Table23a(1)'!G11*100),"n/a",IF(('Table23a(1)'!G22-'Table23a(1)'!G11)/'Table23a(1)'!G11*100=0,"-",(('Table23a(1)'!G22-'Table23a(1)'!G11)/'Table23a(1)'!G11*100)))</f>
        <v>-34.375</v>
      </c>
      <c r="H39" s="26">
        <f>IF(ISERR(('Table23a(1)'!H22-'Table23a(1)'!H11)/'Table23a(1)'!H11*100),"n/a",IF(('Table23a(1)'!H22-'Table23a(1)'!H11)/'Table23a(1)'!H11*100=0,"-",(('Table23a(1)'!H22-'Table23a(1)'!H11)/'Table23a(1)'!H11*100)))</f>
        <v>-47.674418604651166</v>
      </c>
      <c r="I39" s="26">
        <f>IF(ISERR(('Table23a(1)'!I22-'Table23a(1)'!I11)/'Table23a(1)'!I11*100),"n/a",IF(('Table23a(1)'!I22-'Table23a(1)'!I11)/'Table23a(1)'!I11*100=0,"-",(('Table23a(1)'!I22-'Table23a(1)'!I11)/'Table23a(1)'!I11*100)))</f>
        <v>-40.74749316317229</v>
      </c>
      <c r="J39" s="26"/>
      <c r="K39" s="26">
        <f>IF(ISERR(('Table23a(1)'!K22-'Table23a(1)'!K11)/'Table23a(1)'!K11*100),"n/a",IF(('Table23a(1)'!K22-'Table23a(1)'!K11)/'Table23a(1)'!K11*100=0,"-",(('Table23a(1)'!K22-'Table23a(1)'!K11)/'Table23a(1)'!K11*100)))</f>
        <v>-36.660268714011515</v>
      </c>
      <c r="L39" s="26">
        <f>IF(ISERR(('Table23a(1)'!L22-'Table23a(1)'!L11)/'Table23a(1)'!L11*100),"n/a",IF(('Table23a(1)'!L22-'Table23a(1)'!L11)/'Table23a(1)'!L11*100=0,"-",(('Table23a(1)'!L22-'Table23a(1)'!L11)/'Table23a(1)'!L11*100)))</f>
        <v>-46.51162790697674</v>
      </c>
      <c r="M39" s="26">
        <f>IF(ISERR(('Table23a(1)'!M22-'Table23a(1)'!M11)/'Table23a(1)'!M11*100),"n/a",IF(('Table23a(1)'!M22-'Table23a(1)'!M11)/'Table23a(1)'!M11*100=0,"-",(('Table23a(1)'!M22-'Table23a(1)'!M11)/'Table23a(1)'!M11*100)))</f>
        <v>-30.82607307394062</v>
      </c>
    </row>
    <row r="40" spans="1:13" ht="15.75">
      <c r="A40" s="15" t="s">
        <v>20</v>
      </c>
      <c r="C40" s="26">
        <f>IF(ISERR(('Table23a(1)'!C36-'Table23a(1)'!C25)/'Table23a(1)'!C25*100),"n/a",IF(('Table23a(1)'!C36-'Table23a(1)'!C25)/'Table23a(1)'!C25*100=0,"-",(('Table23a(1)'!C36-'Table23a(1)'!C25)/'Table23a(1)'!C25*100)))</f>
        <v>81.8181818181818</v>
      </c>
      <c r="D40" s="26">
        <f>IF(ISERR(('Table23a(1)'!D36-'Table23a(1)'!D25)/'Table23a(1)'!D25*100),"n/a",IF(('Table23a(1)'!D36-'Table23a(1)'!D25)/'Table23a(1)'!D25*100=0,"-",(('Table23a(1)'!D36-'Table23a(1)'!D25)/'Table23a(1)'!D25*100)))</f>
        <v>-45.35240040858019</v>
      </c>
      <c r="E40" s="26">
        <f>IF(ISERR(('Table23a(1)'!E36-'Table23a(1)'!E25)/'Table23a(1)'!E25*100),"n/a",IF(('Table23a(1)'!E36-'Table23a(1)'!E25)/'Table23a(1)'!E25*100=0,"-",(('Table23a(1)'!E36-'Table23a(1)'!E25)/'Table23a(1)'!E25*100)))</f>
        <v>-38.50645903379933</v>
      </c>
      <c r="F40" s="26"/>
      <c r="G40" s="26">
        <f>IF(ISERR(('Table23a(1)'!G36-'Table23a(1)'!G25)/'Table23a(1)'!G25*100),"n/a",IF(('Table23a(1)'!G36-'Table23a(1)'!G25)/'Table23a(1)'!G25*100=0,"-",(('Table23a(1)'!G36-'Table23a(1)'!G25)/'Table23a(1)'!G25*100)))</f>
        <v>29.032258064516125</v>
      </c>
      <c r="H40" s="26">
        <f>IF(ISERR(('Table23a(1)'!H36-'Table23a(1)'!H25)/'Table23a(1)'!H25*100),"n/a",IF(('Table23a(1)'!H36-'Table23a(1)'!H25)/'Table23a(1)'!H25*100=0,"-",(('Table23a(1)'!H36-'Table23a(1)'!H25)/'Table23a(1)'!H25*100)))</f>
        <v>-52.83018867924528</v>
      </c>
      <c r="I40" s="26">
        <f>IF(ISERR(('Table23a(1)'!I36-'Table23a(1)'!I25)/'Table23a(1)'!I25*100),"n/a",IF(('Table23a(1)'!I36-'Table23a(1)'!I25)/'Table23a(1)'!I25*100=0,"-",(('Table23a(1)'!I36-'Table23a(1)'!I25)/'Table23a(1)'!I25*100)))</f>
        <v>-44.44444444444444</v>
      </c>
      <c r="J40" s="26"/>
      <c r="K40" s="26">
        <f>IF(ISERR(('Table23a(1)'!K36-'Table23a(1)'!K25)/'Table23a(1)'!K25*100),"n/a",IF(('Table23a(1)'!K36-'Table23a(1)'!K25)/'Table23a(1)'!K25*100=0,"-",(('Table23a(1)'!K36-'Table23a(1)'!K25)/'Table23a(1)'!K25*100)))</f>
        <v>50.943396226415096</v>
      </c>
      <c r="L40" s="26">
        <f>IF(ISERR(('Table23a(1)'!L36-'Table23a(1)'!L25)/'Table23a(1)'!L25*100),"n/a",IF(('Table23a(1)'!L36-'Table23a(1)'!L25)/'Table23a(1)'!L25*100=0,"-",(('Table23a(1)'!L36-'Table23a(1)'!L25)/'Table23a(1)'!L25*100)))</f>
        <v>-46.94533762057878</v>
      </c>
      <c r="M40" s="26">
        <f>IF(ISERR(('Table23a(1)'!M36-'Table23a(1)'!M25)/'Table23a(1)'!M25*100),"n/a",IF(('Table23a(1)'!M36-'Table23a(1)'!M25)/'Table23a(1)'!M25*100=0,"-",(('Table23a(1)'!M36-'Table23a(1)'!M25)/'Table23a(1)'!M25*100)))</f>
        <v>-39.214463840399006</v>
      </c>
    </row>
    <row r="41" spans="1:13" ht="18.75">
      <c r="A41" s="15" t="s">
        <v>46</v>
      </c>
      <c r="C41" s="26">
        <f>IF(ISERR(('Table23a(1)'!C50-'Table23a(1)'!C39)/'Table23a(1)'!C39*100),"n/a",IF(('Table23a(1)'!C50-'Table23a(1)'!C39)/'Table23a(1)'!C39*100=0,"-",(('Table23a(1)'!C50-'Table23a(1)'!C39)/'Table23a(1)'!C39*100)))</f>
        <v>-42.30769230769231</v>
      </c>
      <c r="D41" s="26">
        <f>IF(ISERR(('Table23a(1)'!D50-'Table23a(1)'!D39)/'Table23a(1)'!D39*100),"n/a",IF(('Table23a(1)'!D50-'Table23a(1)'!D39)/'Table23a(1)'!D39*100=0,"-",(('Table23a(1)'!D50-'Table23a(1)'!D39)/'Table23a(1)'!D39*100)))</f>
        <v>6.081081081081082</v>
      </c>
      <c r="E41" s="26">
        <f>IF(ISERR(('Table23a(1)'!E50-'Table23a(1)'!E39)/'Table23a(1)'!E39*100),"n/a",IF(('Table23a(1)'!E50-'Table23a(1)'!E39)/'Table23a(1)'!E39*100=0,"-",(('Table23a(1)'!E50-'Table23a(1)'!E39)/'Table23a(1)'!E39*100)))</f>
        <v>13.011006289308174</v>
      </c>
      <c r="F41" s="26"/>
      <c r="G41" s="26">
        <f>IF(ISERR(('Table23a(1)'!G50-'Table23a(1)'!G39)/'Table23a(1)'!G39*100),"n/a",IF(('Table23a(1)'!G50-'Table23a(1)'!G39)/'Table23a(1)'!G39*100=0,"-",(('Table23a(1)'!G50-'Table23a(1)'!G39)/'Table23a(1)'!G39*100)))</f>
        <v>19.230769230769234</v>
      </c>
      <c r="H41" s="26">
        <f>IF(ISERR(('Table23a(1)'!H50-'Table23a(1)'!H39)/'Table23a(1)'!H39*100),"n/a",IF(('Table23a(1)'!H50-'Table23a(1)'!H39)/'Table23a(1)'!H39*100=0,"-",(('Table23a(1)'!H50-'Table23a(1)'!H39)/'Table23a(1)'!H39*100)))</f>
        <v>18.61137897782063</v>
      </c>
      <c r="I41" s="26">
        <f>IF(ISERR(('Table23a(1)'!I50-'Table23a(1)'!I39)/'Table23a(1)'!I39*100),"n/a",IF(('Table23a(1)'!I50-'Table23a(1)'!I39)/'Table23a(1)'!I39*100=0,"-",(('Table23a(1)'!I50-'Table23a(1)'!I39)/'Table23a(1)'!I39*100)))</f>
        <v>18.958235570154862</v>
      </c>
      <c r="J41" s="26"/>
      <c r="K41" s="26">
        <f>IF(ISERR(('Table23a(1)'!K50-'Table23a(1)'!K39)/'Table23a(1)'!K39*100),"n/a",IF(('Table23a(1)'!K50-'Table23a(1)'!K39)/'Table23a(1)'!K39*100=0,"-",(('Table23a(1)'!K50-'Table23a(1)'!K39)/'Table23a(1)'!K39*100)))</f>
        <v>8.974358974358978</v>
      </c>
      <c r="L41" s="26">
        <f>IF(ISERR(('Table23a(1)'!L50-'Table23a(1)'!L39)/'Table23a(1)'!L39*100),"n/a",IF(('Table23a(1)'!L50-'Table23a(1)'!L39)/'Table23a(1)'!L39*100=0,"-",(('Table23a(1)'!L50-'Table23a(1)'!L39)/'Table23a(1)'!L39*100)))</f>
        <v>13.393359594822742</v>
      </c>
      <c r="M41" s="26">
        <f>IF(ISERR(('Table23a(1)'!M50-'Table23a(1)'!M39)/'Table23a(1)'!M39*100),"n/a",IF(('Table23a(1)'!M50-'Table23a(1)'!M39)/'Table23a(1)'!M39*100=0,"-",(('Table23a(1)'!M50-'Table23a(1)'!M39)/'Table23a(1)'!M39*100)))</f>
        <v>15.72192513368984</v>
      </c>
    </row>
    <row r="42" spans="1:13" ht="15.75">
      <c r="A42" s="15" t="s">
        <v>21</v>
      </c>
      <c r="C42" s="26">
        <f>IF(ISERR(('Table23a(1)'!C64-'Table23a(1)'!C53)/'Table23a(1)'!C53*100),"n/a",IF(('Table23a(1)'!C64-'Table23a(1)'!C53)/'Table23a(1)'!C53*100=0,"-",(('Table23a(1)'!C64-'Table23a(1)'!C53)/'Table23a(1)'!C53*100)))</f>
        <v>-28.057553956834536</v>
      </c>
      <c r="D42" s="26">
        <f>IF(ISERR(('Table23a(1)'!D64-'Table23a(1)'!D53)/'Table23a(1)'!D53*100),"n/a",IF(('Table23a(1)'!D64-'Table23a(1)'!D53)/'Table23a(1)'!D53*100=0,"-",(('Table23a(1)'!D64-'Table23a(1)'!D53)/'Table23a(1)'!D53*100)))</f>
        <v>-51.41982182628062</v>
      </c>
      <c r="E42" s="26">
        <f>IF(ISERR(('Table23a(1)'!E64-'Table23a(1)'!E53)/'Table23a(1)'!E53*100),"n/a",IF(('Table23a(1)'!E64-'Table23a(1)'!E53)/'Table23a(1)'!E53*100=0,"-",(('Table23a(1)'!E64-'Table23a(1)'!E53)/'Table23a(1)'!E53*100)))</f>
        <v>-22.43176497001187</v>
      </c>
      <c r="F42" s="26"/>
      <c r="G42" s="26">
        <f>IF(ISERR(('Table23a(1)'!G64-'Table23a(1)'!G53)/'Table23a(1)'!G53*100),"n/a",IF(('Table23a(1)'!G64-'Table23a(1)'!G53)/'Table23a(1)'!G53*100=0,"-",(('Table23a(1)'!G64-'Table23a(1)'!G53)/'Table23a(1)'!G53*100)))</f>
        <v>-26.60044150110375</v>
      </c>
      <c r="H42" s="26">
        <f>IF(ISERR(('Table23a(1)'!H64-'Table23a(1)'!H53)/'Table23a(1)'!H53*100),"n/a",IF(('Table23a(1)'!H64-'Table23a(1)'!H53)/'Table23a(1)'!H53*100=0,"-",(('Table23a(1)'!H64-'Table23a(1)'!H53)/'Table23a(1)'!H53*100)))</f>
        <v>-38.12408841018736</v>
      </c>
      <c r="I42" s="26">
        <f>IF(ISERR(('Table23a(1)'!I64-'Table23a(1)'!I53)/'Table23a(1)'!I53*100),"n/a",IF(('Table23a(1)'!I64-'Table23a(1)'!I53)/'Table23a(1)'!I53*100=0,"-",(('Table23a(1)'!I64-'Table23a(1)'!I53)/'Table23a(1)'!I53*100)))</f>
        <v>-14.128512477893501</v>
      </c>
      <c r="J42" s="26"/>
      <c r="K42" s="26">
        <f>IF(ISERR(('Table23a(1)'!K64-'Table23a(1)'!K53)/'Table23a(1)'!K53*100),"n/a",IF(('Table23a(1)'!K64-'Table23a(1)'!K53)/'Table23a(1)'!K53*100=0,"-",(('Table23a(1)'!K64-'Table23a(1)'!K53)/'Table23a(1)'!K53*100)))</f>
        <v>-26.794258373205743</v>
      </c>
      <c r="L42" s="26">
        <f>IF(ISERR(('Table23a(1)'!L64-'Table23a(1)'!L53)/'Table23a(1)'!L53*100),"n/a",IF(('Table23a(1)'!L64-'Table23a(1)'!L53)/'Table23a(1)'!L53*100=0,"-",(('Table23a(1)'!L64-'Table23a(1)'!L53)/'Table23a(1)'!L53*100)))</f>
        <v>-41.943222710915634</v>
      </c>
      <c r="M42" s="26">
        <f>IF(ISERR(('Table23a(1)'!M64-'Table23a(1)'!M53)/'Table23a(1)'!M53*100),"n/a",IF(('Table23a(1)'!M64-'Table23a(1)'!M53)/'Table23a(1)'!M53*100=0,"-",(('Table23a(1)'!M64-'Table23a(1)'!M53)/'Table23a(1)'!M53*100)))</f>
        <v>-18.003951977485702</v>
      </c>
    </row>
    <row r="43" spans="1:13" ht="15.75">
      <c r="A43" s="15" t="s">
        <v>23</v>
      </c>
      <c r="C43" s="26">
        <f>IF(ISERR(('Table23a(2)'!C21-'Table23a(2)'!C10)/'Table23a(2)'!C10*100),"n/a",IF(('Table23a(2)'!C21-'Table23a(2)'!C10)/'Table23a(2)'!C10*100=0,"-",(('Table23a(2)'!C21-'Table23a(2)'!C10)/'Table23a(2)'!C10*100)))</f>
        <v>-100</v>
      </c>
      <c r="D43" s="26">
        <f>IF(ISERR(('Table23a(2)'!D21-'Table23a(2)'!D10)/'Table23a(2)'!D10*100),"n/a",IF(('Table23a(2)'!D21-'Table23a(2)'!D10)/'Table23a(2)'!D10*100=0,"-",(('Table23a(2)'!D21-'Table23a(2)'!D10)/'Table23a(2)'!D10*100)))</f>
        <v>-63.70967741935484</v>
      </c>
      <c r="E43" s="26">
        <f>IF(ISERR(('Table23a(2)'!E21-'Table23a(2)'!E10)/'Table23a(2)'!E10*100),"n/a",IF(('Table23a(2)'!E21-'Table23a(2)'!E10)/'Table23a(2)'!E10*100=0,"-",(('Table23a(2)'!E21-'Table23a(2)'!E10)/'Table23a(2)'!E10*100)))</f>
        <v>-18.898240244835492</v>
      </c>
      <c r="F43" s="26"/>
      <c r="G43" s="26">
        <f>IF(ISERR(('Table23a(2)'!G21-'Table23a(2)'!G10)/'Table23a(2)'!G10*100),"n/a",IF(('Table23a(2)'!G21-'Table23a(2)'!G10)/'Table23a(2)'!G10*100=0,"-",(('Table23a(2)'!G21-'Table23a(2)'!G10)/'Table23a(2)'!G10*100)))</f>
        <v>-100</v>
      </c>
      <c r="H43" s="26">
        <f>IF(ISERR(('Table23a(2)'!H21-'Table23a(2)'!H10)/'Table23a(2)'!H10*100),"n/a",IF(('Table23a(2)'!H21-'Table23a(2)'!H10)/'Table23a(2)'!H10*100=0,"-",(('Table23a(2)'!H21-'Table23a(2)'!H10)/'Table23a(2)'!H10*100)))</f>
        <v>-79.16666666666666</v>
      </c>
      <c r="I43" s="26">
        <f>IF(ISERR(('Table23a(2)'!I21-'Table23a(2)'!I10)/'Table23a(2)'!I10*100),"n/a",IF(('Table23a(2)'!I21-'Table23a(2)'!I10)/'Table23a(2)'!I10*100=0,"-",(('Table23a(2)'!I21-'Table23a(2)'!I10)/'Table23a(2)'!I10*100)))</f>
        <v>-1.5957446808510676</v>
      </c>
      <c r="J43" s="26"/>
      <c r="K43" s="26">
        <f>IF(ISERR(('Table23a(2)'!K21-'Table23a(2)'!K10)/'Table23a(2)'!K10*100),"n/a",IF(('Table23a(2)'!K21-'Table23a(2)'!K10)/'Table23a(2)'!K10*100=0,"-",(('Table23a(2)'!K21-'Table23a(2)'!K10)/'Table23a(2)'!K10*100)))</f>
        <v>-100</v>
      </c>
      <c r="L43" s="26">
        <f>IF(ISERR(('Table23a(2)'!L21-'Table23a(2)'!L10)/'Table23a(2)'!L10*100),"n/a",IF(('Table23a(2)'!L21-'Table23a(2)'!L10)/'Table23a(2)'!L10*100=0,"-",(('Table23a(2)'!L21-'Table23a(2)'!L10)/'Table23a(2)'!L10*100)))</f>
        <v>-68.02325581395348</v>
      </c>
      <c r="M43" s="26">
        <f>IF(ISERR(('Table23a(2)'!M21-'Table23a(2)'!M10)/'Table23a(2)'!M10*100),"n/a",IF(('Table23a(2)'!M21-'Table23a(2)'!M10)/'Table23a(2)'!M10*100=0,"-",(('Table23a(2)'!M21-'Table23a(2)'!M10)/'Table23a(2)'!M10*100)))</f>
        <v>-16.722408026755854</v>
      </c>
    </row>
    <row r="44" spans="1:13" ht="18.75">
      <c r="A44" s="15" t="s">
        <v>47</v>
      </c>
      <c r="C44" s="26">
        <f>IF(ISERR(('Table23a(2)'!C35-'Table23a(2)'!C24)/'Table23a(2)'!C24*100),"n/a",IF(('Table23a(2)'!C35-'Table23a(2)'!C24)/'Table23a(2)'!C24*100=0,"-",(('Table23a(2)'!C35-'Table23a(2)'!C24)/'Table23a(2)'!C24*100)))</f>
        <v>-100</v>
      </c>
      <c r="D44" s="26">
        <f>IF(ISERR(('Table23a(2)'!D35-'Table23a(2)'!D24)/'Table23a(2)'!D24*100),"n/a",IF(('Table23a(2)'!D35-'Table23a(2)'!D24)/'Table23a(2)'!D24*100=0,"-",(('Table23a(2)'!D35-'Table23a(2)'!D24)/'Table23a(2)'!D24*100)))</f>
        <v>-80</v>
      </c>
      <c r="E44" s="26">
        <f>IF(ISERR(('Table23a(2)'!E35-'Table23a(2)'!E24)/'Table23a(2)'!E24*100),"n/a",IF(('Table23a(2)'!E35-'Table23a(2)'!E24)/'Table23a(2)'!E24*100=0,"-",(('Table23a(2)'!E35-'Table23a(2)'!E24)/'Table23a(2)'!E24*100)))</f>
        <v>-45.17543859649123</v>
      </c>
      <c r="F44" s="26"/>
      <c r="G44" s="26">
        <f>IF(ISERR(('Table23a(2)'!G35-'Table23a(2)'!G24)/'Table23a(2)'!G24*100),"n/a",IF(('Table23a(2)'!G35-'Table23a(2)'!G24)/'Table23a(2)'!G24*100=0,"-",(('Table23a(2)'!G35-'Table23a(2)'!G24)/'Table23a(2)'!G24*100)))</f>
        <v>-28.571428571428566</v>
      </c>
      <c r="H44" s="26">
        <f>IF(ISERR(('Table23a(2)'!H35-'Table23a(2)'!H24)/'Table23a(2)'!H24*100),"n/a",IF(('Table23a(2)'!H35-'Table23a(2)'!H24)/'Table23a(2)'!H24*100=0,"-",(('Table23a(2)'!H35-'Table23a(2)'!H24)/'Table23a(2)'!H24*100)))</f>
        <v>-53.70370370370371</v>
      </c>
      <c r="I44" s="26">
        <f>IF(ISERR(('Table23a(2)'!I35-'Table23a(2)'!I24)/'Table23a(2)'!I24*100),"n/a",IF(('Table23a(2)'!I35-'Table23a(2)'!I24)/'Table23a(2)'!I24*100=0,"-",(('Table23a(2)'!I35-'Table23a(2)'!I24)/'Table23a(2)'!I24*100)))</f>
        <v>-60.07259528130672</v>
      </c>
      <c r="J44" s="26"/>
      <c r="K44" s="26">
        <f>IF(ISERR(('Table23a(2)'!K35-'Table23a(2)'!K24)/'Table23a(2)'!K24*100),"n/a",IF(('Table23a(2)'!K35-'Table23a(2)'!K24)/'Table23a(2)'!K24*100=0,"-",(('Table23a(2)'!K35-'Table23a(2)'!K24)/'Table23a(2)'!K24*100)))</f>
        <v>-44.44444444444445</v>
      </c>
      <c r="L44" s="26">
        <f>IF(ISERR(('Table23a(2)'!L35-'Table23a(2)'!L24)/'Table23a(2)'!L24*100),"n/a",IF(('Table23a(2)'!L35-'Table23a(2)'!L24)/'Table23a(2)'!L24*100=0,"-",(('Table23a(2)'!L35-'Table23a(2)'!L24)/'Table23a(2)'!L24*100)))</f>
        <v>-58.64661654135338</v>
      </c>
      <c r="M44" s="26">
        <f>IF(ISERR(('Table23a(2)'!M35-'Table23a(2)'!M24)/'Table23a(2)'!M24*100),"n/a",IF(('Table23a(2)'!M35-'Table23a(2)'!M24)/'Table23a(2)'!M24*100=0,"-",(('Table23a(2)'!M35-'Table23a(2)'!M24)/'Table23a(2)'!M24*100)))</f>
        <v>-55.71245186136073</v>
      </c>
    </row>
    <row r="45" spans="1:13" ht="15.75">
      <c r="A45" s="15" t="s">
        <v>24</v>
      </c>
      <c r="C45" s="26">
        <f>IF(ISERR(('Table23a(2)'!C49-'Table23a(2)'!C38)/'Table23a(2)'!C38*100),"n/a",IF(('Table23a(2)'!C49-'Table23a(2)'!C38)/'Table23a(2)'!C38*100=0,"-",(('Table23a(2)'!C49-'Table23a(2)'!C38)/'Table23a(2)'!C38*100)))</f>
        <v>-100</v>
      </c>
      <c r="D45" s="26">
        <f>IF(ISERR(('Table23a(2)'!D49-'Table23a(2)'!D38)/'Table23a(2)'!D38*100),"n/a",IF(('Table23a(2)'!D49-'Table23a(2)'!D38)/'Table23a(2)'!D38*100=0,"-",(('Table23a(2)'!D49-'Table23a(2)'!D38)/'Table23a(2)'!D38*100)))</f>
        <v>-28.191489361702132</v>
      </c>
      <c r="E45" s="26">
        <f>IF(ISERR(('Table23a(2)'!E49-'Table23a(2)'!E38)/'Table23a(2)'!E38*100),"n/a",IF(('Table23a(2)'!E49-'Table23a(2)'!E38)/'Table23a(2)'!E38*100=0,"-",(('Table23a(2)'!E49-'Table23a(2)'!E38)/'Table23a(2)'!E38*100)))</f>
        <v>-7.522759942501193</v>
      </c>
      <c r="F45" s="26"/>
      <c r="G45" s="26">
        <f>IF(ISERR(('Table23a(2)'!G49-'Table23a(2)'!G38)/'Table23a(2)'!G38*100),"n/a",IF(('Table23a(2)'!G49-'Table23a(2)'!G38)/'Table23a(2)'!G38*100=0,"-",(('Table23a(2)'!G49-'Table23a(2)'!G38)/'Table23a(2)'!G38*100)))</f>
        <v>-100</v>
      </c>
      <c r="H45" s="26">
        <f>IF(ISERR(('Table23a(2)'!H49-'Table23a(2)'!H38)/'Table23a(2)'!H38*100),"n/a",IF(('Table23a(2)'!H49-'Table23a(2)'!H38)/'Table23a(2)'!H38*100=0,"-",(('Table23a(2)'!H49-'Table23a(2)'!H38)/'Table23a(2)'!H38*100)))</f>
        <v>-62.264150943396224</v>
      </c>
      <c r="I45" s="26">
        <f>IF(ISERR(('Table23a(2)'!I49-'Table23a(2)'!I38)/'Table23a(2)'!I38*100),"n/a",IF(('Table23a(2)'!I49-'Table23a(2)'!I38)/'Table23a(2)'!I38*100=0,"-",(('Table23a(2)'!I49-'Table23a(2)'!I38)/'Table23a(2)'!I38*100)))</f>
        <v>-57.99769850402762</v>
      </c>
      <c r="J45" s="26"/>
      <c r="K45" s="26">
        <f>IF(ISERR(('Table23a(2)'!K49-'Table23a(2)'!K38)/'Table23a(2)'!K38*100),"n/a",IF(('Table23a(2)'!K49-'Table23a(2)'!K38)/'Table23a(2)'!K38*100=0,"-",(('Table23a(2)'!K49-'Table23a(2)'!K38)/'Table23a(2)'!K38*100)))</f>
        <v>-100</v>
      </c>
      <c r="L45" s="26">
        <f>IF(ISERR(('Table23a(2)'!L49-'Table23a(2)'!L38)/'Table23a(2)'!L38*100),"n/a",IF(('Table23a(2)'!L49-'Table23a(2)'!L38)/'Table23a(2)'!L38*100=0,"-",(('Table23a(2)'!L49-'Table23a(2)'!L38)/'Table23a(2)'!L38*100)))</f>
        <v>-35.68464730290457</v>
      </c>
      <c r="M45" s="26">
        <f>IF(ISERR(('Table23a(2)'!M49-'Table23a(2)'!M38)/'Table23a(2)'!M38*100),"n/a",IF(('Table23a(2)'!M49-'Table23a(2)'!M38)/'Table23a(2)'!M38*100=0,"-",(('Table23a(2)'!M49-'Table23a(2)'!M38)/'Table23a(2)'!M38*100)))</f>
        <v>-16.220503668451318</v>
      </c>
    </row>
    <row r="46" spans="1:13" ht="15.75">
      <c r="A46" s="15" t="s">
        <v>25</v>
      </c>
      <c r="C46" s="26">
        <f>IF(ISERR(('Table23a(2)'!C63-'Table23a(2)'!C52)/'Table23a(2)'!C52*100),"n/a",IF(('Table23a(2)'!C63-'Table23a(2)'!C52)/'Table23a(2)'!C52*100=0,"-",(('Table23a(2)'!C63-'Table23a(2)'!C52)/'Table23a(2)'!C52*100)))</f>
        <v>-100</v>
      </c>
      <c r="D46" s="26">
        <f>IF(ISERR(('Table23a(2)'!D63-'Table23a(2)'!D52)/'Table23a(2)'!D52*100),"n/a",IF(('Table23a(2)'!D63-'Table23a(2)'!D52)/'Table23a(2)'!D52*100=0,"-",(('Table23a(2)'!D63-'Table23a(2)'!D52)/'Table23a(2)'!D52*100)))</f>
        <v>-37.5</v>
      </c>
      <c r="E46" s="26">
        <f>IF(ISERR(('Table23a(2)'!E63-'Table23a(2)'!E52)/'Table23a(2)'!E52*100),"n/a",IF(('Table23a(2)'!E63-'Table23a(2)'!E52)/'Table23a(2)'!E52*100=0,"-",(('Table23a(2)'!E63-'Table23a(2)'!E52)/'Table23a(2)'!E52*100)))</f>
        <v>-24.276169265033406</v>
      </c>
      <c r="F46" s="26"/>
      <c r="G46" s="26">
        <f>IF(ISERR(('Table23a(2)'!G63-'Table23a(2)'!G52)/'Table23a(2)'!G52*100),"n/a",IF(('Table23a(2)'!G63-'Table23a(2)'!G52)/'Table23a(2)'!G52*100=0,"-",(('Table23a(2)'!G63-'Table23a(2)'!G52)/'Table23a(2)'!G52*100)))</f>
        <v>-4.761904761904765</v>
      </c>
      <c r="H46" s="26">
        <f>IF(ISERR(('Table23a(2)'!H63-'Table23a(2)'!H52)/'Table23a(2)'!H52*100),"n/a",IF(('Table23a(2)'!H63-'Table23a(2)'!H52)/'Table23a(2)'!H52*100=0,"-",(('Table23a(2)'!H63-'Table23a(2)'!H52)/'Table23a(2)'!H52*100)))</f>
        <v>-47.368421052631575</v>
      </c>
      <c r="I46" s="26">
        <f>IF(ISERR(('Table23a(2)'!I63-'Table23a(2)'!I52)/'Table23a(2)'!I52*100),"n/a",IF(('Table23a(2)'!I63-'Table23a(2)'!I52)/'Table23a(2)'!I52*100=0,"-",(('Table23a(2)'!I63-'Table23a(2)'!I52)/'Table23a(2)'!I52*100)))</f>
        <v>-28.016726403823178</v>
      </c>
      <c r="J46" s="26"/>
      <c r="K46" s="26">
        <f>IF(ISERR(('Table23a(2)'!K63-'Table23a(2)'!K52)/'Table23a(2)'!K52*100),"n/a",IF(('Table23a(2)'!K63-'Table23a(2)'!K52)/'Table23a(2)'!K52*100=0,"-",(('Table23a(2)'!K63-'Table23a(2)'!K52)/'Table23a(2)'!K52*100)))</f>
        <v>-14.893617021276597</v>
      </c>
      <c r="L46" s="26">
        <f>IF(ISERR(('Table23a(2)'!L63-'Table23a(2)'!L52)/'Table23a(2)'!L52*100),"n/a",IF(('Table23a(2)'!L63-'Table23a(2)'!L52)/'Table23a(2)'!L52*100=0,"-",(('Table23a(2)'!L63-'Table23a(2)'!L52)/'Table23a(2)'!L52*100)))</f>
        <v>-44.94584837545126</v>
      </c>
      <c r="M46" s="26">
        <f>IF(ISERR(('Table23a(2)'!M63-'Table23a(2)'!M52)/'Table23a(2)'!M52*100),"n/a",IF(('Table23a(2)'!M63-'Table23a(2)'!M52)/'Table23a(2)'!M52*100=0,"-",(('Table23a(2)'!M63-'Table23a(2)'!M52)/'Table23a(2)'!M52*100)))</f>
        <v>-26.71073094867807</v>
      </c>
    </row>
    <row r="47" spans="1:13" ht="15.75">
      <c r="A47" s="15" t="s">
        <v>26</v>
      </c>
      <c r="C47" s="26">
        <f>IF(ISERR(('Table23a(3)'!C21-'Table23a(3)'!C10)/'Table23a(3)'!C10*100),"n/a",IF(('Table23a(3)'!C21-'Table23a(3)'!C10)/'Table23a(3)'!C10*100=0,"-",(('Table23a(3)'!C21-'Table23a(3)'!C10)/'Table23a(3)'!C10*100)))</f>
        <v>100</v>
      </c>
      <c r="D47" s="26">
        <f>IF(ISERR(('Table23a(3)'!D21-'Table23a(3)'!D10)/'Table23a(3)'!D10*100),"n/a",IF(('Table23a(3)'!D21-'Table23a(3)'!D10)/'Table23a(3)'!D10*100=0,"-",(('Table23a(3)'!D21-'Table23a(3)'!D10)/'Table23a(3)'!D10*100)))</f>
        <v>-7.6923076923076925</v>
      </c>
      <c r="E47" s="26">
        <f>IF(ISERR(('Table23a(3)'!E21-'Table23a(3)'!E10)/'Table23a(3)'!E10*100),"n/a",IF(('Table23a(3)'!E21-'Table23a(3)'!E10)/'Table23a(3)'!E10*100=0,"-",(('Table23a(3)'!E21-'Table23a(3)'!E10)/'Table23a(3)'!E10*100)))</f>
        <v>6.418918918918914</v>
      </c>
      <c r="F47" s="26"/>
      <c r="G47" s="26">
        <f>IF(ISERR(('Table23a(3)'!G21-'Table23a(3)'!G10)/'Table23a(3)'!G10*100),"n/a",IF(('Table23a(3)'!G21-'Table23a(3)'!G10)/'Table23a(3)'!G10*100=0,"-",(('Table23a(3)'!G21-'Table23a(3)'!G10)/'Table23a(3)'!G10*100)))</f>
        <v>4.1666666666666705</v>
      </c>
      <c r="H47" s="26">
        <f>IF(ISERR(('Table23a(3)'!H21-'Table23a(3)'!H10)/'Table23a(3)'!H10*100),"n/a",IF(('Table23a(3)'!H21-'Table23a(3)'!H10)/'Table23a(3)'!H10*100=0,"-",(('Table23a(3)'!H21-'Table23a(3)'!H10)/'Table23a(3)'!H10*100)))</f>
        <v>-47.69874476987447</v>
      </c>
      <c r="I47" s="26">
        <f>IF(ISERR(('Table23a(3)'!I21-'Table23a(3)'!I10)/'Table23a(3)'!I10*100),"n/a",IF(('Table23a(3)'!I21-'Table23a(3)'!I10)/'Table23a(3)'!I10*100=0,"-",(('Table23a(3)'!I21-'Table23a(3)'!I10)/'Table23a(3)'!I10*100)))</f>
        <v>-16.022099447513813</v>
      </c>
      <c r="J47" s="26"/>
      <c r="K47" s="26">
        <f>IF(ISERR(('Table23a(3)'!K21-'Table23a(3)'!K10)/'Table23a(3)'!K10*100),"n/a",IF(('Table23a(3)'!K21-'Table23a(3)'!K10)/'Table23a(3)'!K10*100=0,"-",(('Table23a(3)'!K21-'Table23a(3)'!K10)/'Table23a(3)'!K10*100)))</f>
        <v>20.689655172413797</v>
      </c>
      <c r="L47" s="26">
        <f>IF(ISERR(('Table23a(3)'!L21-'Table23a(3)'!L10)/'Table23a(3)'!L10*100),"n/a",IF(('Table23a(3)'!L21-'Table23a(3)'!L10)/'Table23a(3)'!L10*100=0,"-",(('Table23a(3)'!L21-'Table23a(3)'!L10)/'Table23a(3)'!L10*100)))</f>
        <v>-39.14473684210526</v>
      </c>
      <c r="M47" s="26">
        <f>IF(ISERR(('Table23a(3)'!M21-'Table23a(3)'!M10)/'Table23a(3)'!M10*100),"n/a",IF(('Table23a(3)'!M21-'Table23a(3)'!M10)/'Table23a(3)'!M10*100=0,"-",(('Table23a(3)'!M21-'Table23a(3)'!M10)/'Table23a(3)'!M10*100)))</f>
        <v>-10.491257285595333</v>
      </c>
    </row>
    <row r="48" spans="1:13" ht="18.75">
      <c r="A48" s="15" t="s">
        <v>48</v>
      </c>
      <c r="C48" s="26" t="str">
        <f>IF(ISERR(('Table23a(3)'!C35-'Table23a(3)'!C24)/'Table23a(3)'!C24*100),"n/a",IF(('Table23a(3)'!C35-'Table23a(3)'!C24)/'Table23a(3)'!C24*100=0,"-",(('Table23a(3)'!C35-'Table23a(3)'!C24)/'Table23a(3)'!C24*100)))</f>
        <v>n/a</v>
      </c>
      <c r="D48" s="26">
        <f>IF(ISERR(('Table23a(3)'!D35-'Table23a(3)'!D24)/'Table23a(3)'!D24*100),"n/a",IF(('Table23a(3)'!D35-'Table23a(3)'!D24)/'Table23a(3)'!D24*100=0,"-",(('Table23a(3)'!D35-'Table23a(3)'!D24)/'Table23a(3)'!D24*100)))</f>
        <v>20.370370370370363</v>
      </c>
      <c r="E48" s="26">
        <f>IF(ISERR(('Table23a(3)'!E35-'Table23a(3)'!E24)/'Table23a(3)'!E24*100),"n/a",IF(('Table23a(3)'!E35-'Table23a(3)'!E24)/'Table23a(3)'!E24*100=0,"-",(('Table23a(3)'!E35-'Table23a(3)'!E24)/'Table23a(3)'!E24*100)))</f>
        <v>46.38157894736843</v>
      </c>
      <c r="F48" s="26"/>
      <c r="G48" s="26">
        <f>IF(ISERR(('Table23a(3)'!G35-'Table23a(3)'!G24)/'Table23a(3)'!G24*100),"n/a",IF(('Table23a(3)'!G35-'Table23a(3)'!G24)/'Table23a(3)'!G24*100=0,"-",(('Table23a(3)'!G35-'Table23a(3)'!G24)/'Table23a(3)'!G24*100)))</f>
        <v>-100</v>
      </c>
      <c r="H48" s="26">
        <f>IF(ISERR(('Table23a(3)'!H35-'Table23a(3)'!H24)/'Table23a(3)'!H24*100),"n/a",IF(('Table23a(3)'!H35-'Table23a(3)'!H24)/'Table23a(3)'!H24*100=0,"-",(('Table23a(3)'!H35-'Table23a(3)'!H24)/'Table23a(3)'!H24*100)))</f>
        <v>13.09523809523809</v>
      </c>
      <c r="I48" s="26">
        <f>IF(ISERR(('Table23a(3)'!I35-'Table23a(3)'!I24)/'Table23a(3)'!I24*100),"n/a",IF(('Table23a(3)'!I35-'Table23a(3)'!I24)/'Table23a(3)'!I24*100=0,"-",(('Table23a(3)'!I35-'Table23a(3)'!I24)/'Table23a(3)'!I24*100)))</f>
        <v>69.37669376693768</v>
      </c>
      <c r="J48" s="26"/>
      <c r="K48" s="26" t="str">
        <f>IF(ISERR(('Table23a(3)'!K35-'Table23a(3)'!K24)/'Table23a(3)'!K24*100),"n/a",IF(('Table23a(3)'!K35-'Table23a(3)'!K24)/'Table23a(3)'!K24*100=0,"-",(('Table23a(3)'!K35-'Table23a(3)'!K24)/'Table23a(3)'!K24*100)))</f>
        <v>-</v>
      </c>
      <c r="L48" s="26">
        <f>IF(ISERR(('Table23a(3)'!L35-'Table23a(3)'!L24)/'Table23a(3)'!L24*100),"n/a",IF(('Table23a(3)'!L35-'Table23a(3)'!L24)/'Table23a(3)'!L24*100=0,"-",(('Table23a(3)'!L35-'Table23a(3)'!L24)/'Table23a(3)'!L24*100)))</f>
        <v>15.942028985507239</v>
      </c>
      <c r="M48" s="26">
        <f>IF(ISERR(('Table23a(3)'!M35-'Table23a(3)'!M24)/'Table23a(3)'!M24*100),"n/a",IF(('Table23a(3)'!M35-'Table23a(3)'!M24)/'Table23a(3)'!M24*100=0,"-",(('Table23a(3)'!M35-'Table23a(3)'!M24)/'Table23a(3)'!M24*100)))</f>
        <v>58.98959881129272</v>
      </c>
    </row>
    <row r="49" spans="1:13" ht="16.5" thickBot="1">
      <c r="A49" s="9" t="s">
        <v>9</v>
      </c>
      <c r="B49" s="9"/>
      <c r="C49" s="30">
        <f>IF(ISERR(('Table23a(3)'!C49-'Table23a(3)'!C38)/'Table23a(3)'!C38*100),"n/a",IF(('Table23a(3)'!C49-'Table23a(3)'!C38)/'Table23a(3)'!C38*100=0,"-",(('Table23a(3)'!C49-'Table23a(3)'!C38)/'Table23a(3)'!C38*100)))</f>
        <v>-31.30434782608696</v>
      </c>
      <c r="D49" s="30">
        <f>IF(ISERR(('Table23a(3)'!D49-'Table23a(3)'!D38)/'Table23a(3)'!D38*100),"n/a",IF(('Table23a(3)'!D49-'Table23a(3)'!D38)/'Table23a(3)'!D38*100=0,"-",(('Table23a(3)'!D49-'Table23a(3)'!D38)/'Table23a(3)'!D38*100)))</f>
        <v>-43.689869835880025</v>
      </c>
      <c r="E49" s="30">
        <f>IF(ISERR(('Table23a(3)'!E49-'Table23a(3)'!E38)/'Table23a(3)'!E38*100),"n/a",IF(('Table23a(3)'!E49-'Table23a(3)'!E38)/'Table23a(3)'!E38*100=0,"-",(('Table23a(3)'!E49-'Table23a(3)'!E38)/'Table23a(3)'!E38*100)))</f>
        <v>-23.531680685982163</v>
      </c>
      <c r="F49" s="30"/>
      <c r="G49" s="30">
        <f>IF(ISERR(('Table23a(3)'!G49-'Table23a(3)'!G38)/'Table23a(3)'!G38*100),"n/a",IF(('Table23a(3)'!G49-'Table23a(3)'!G38)/'Table23a(3)'!G38*100=0,"-",(('Table23a(3)'!G49-'Table23a(3)'!G38)/'Table23a(3)'!G38*100)))</f>
        <v>-21.352583586626135</v>
      </c>
      <c r="H49" s="30">
        <f>IF(ISERR(('Table23a(3)'!H49-'Table23a(3)'!H38)/'Table23a(3)'!H38*100),"n/a",IF(('Table23a(3)'!H49-'Table23a(3)'!H38)/'Table23a(3)'!H38*100=0,"-",(('Table23a(3)'!H49-'Table23a(3)'!H38)/'Table23a(3)'!H38*100)))</f>
        <v>-34.64467005076142</v>
      </c>
      <c r="I49" s="30">
        <f>IF(ISERR(('Table23a(3)'!I49-'Table23a(3)'!I38)/'Table23a(3)'!I38*100),"n/a",IF(('Table23a(3)'!I49-'Table23a(3)'!I38)/'Table23a(3)'!I38*100=0,"-",(('Table23a(3)'!I49-'Table23a(3)'!I38)/'Table23a(3)'!I38*100)))</f>
        <v>-14.968758489540882</v>
      </c>
      <c r="J49" s="30"/>
      <c r="K49" s="30">
        <f>IF(ISERR(('Table23a(3)'!K49-'Table23a(3)'!K38)/'Table23a(3)'!K38*100),"n/a",IF(('Table23a(3)'!K49-'Table23a(3)'!K38)/'Table23a(3)'!K38*100=0,"-",(('Table23a(3)'!K49-'Table23a(3)'!K38)/'Table23a(3)'!K38*100)))</f>
        <v>-24.378635642517185</v>
      </c>
      <c r="L49" s="30">
        <f>IF(ISERR(('Table23a(3)'!L49-'Table23a(3)'!L38)/'Table23a(3)'!L38*100),"n/a",IF(('Table23a(3)'!L49-'Table23a(3)'!L38)/'Table23a(3)'!L38*100=0,"-",(('Table23a(3)'!L49-'Table23a(3)'!L38)/'Table23a(3)'!L38*100)))</f>
        <v>-39.26991607755592</v>
      </c>
      <c r="M49" s="30">
        <f>IF(ISERR(('Table23a(3)'!M49-'Table23a(3)'!M38)/'Table23a(3)'!M38*100),"n/a",IF(('Table23a(3)'!M49-'Table23a(3)'!M38)/'Table23a(3)'!M38*100=0,"-",(('Table23a(3)'!M49-'Table23a(3)'!M38)/'Table23a(3)'!M38*100)))</f>
        <v>-20.14178295198917</v>
      </c>
    </row>
    <row r="50" spans="1:13" ht="15.75">
      <c r="A50" s="15" t="s">
        <v>27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 ht="15.75">
      <c r="A51" s="15" t="s">
        <v>28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 ht="15.75">
      <c r="A52" s="22" t="s">
        <v>29</v>
      </c>
      <c r="B52" s="31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</row>
    <row r="53" spans="1:13" ht="15.75">
      <c r="A53" s="4"/>
      <c r="B53" s="31"/>
      <c r="C53" s="33"/>
      <c r="D53" s="32"/>
      <c r="E53" s="32"/>
      <c r="F53" s="32"/>
      <c r="G53" s="32"/>
      <c r="H53" s="32"/>
      <c r="I53" s="32"/>
      <c r="J53" s="32"/>
      <c r="K53" s="32"/>
      <c r="L53" s="32"/>
      <c r="M53" s="32"/>
    </row>
    <row r="54" spans="1:13" ht="15.75">
      <c r="A54" s="4"/>
      <c r="B54" s="31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</row>
    <row r="55" spans="1:13" ht="15.75">
      <c r="A55" s="4"/>
      <c r="B55" s="31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</row>
    <row r="56" spans="1:13" ht="15.75">
      <c r="A56" s="4"/>
      <c r="B56" s="31"/>
      <c r="C56" s="33"/>
      <c r="D56" s="32"/>
      <c r="E56" s="32"/>
      <c r="F56" s="32"/>
      <c r="G56" s="32"/>
      <c r="H56" s="32"/>
      <c r="I56" s="32"/>
      <c r="J56" s="32"/>
      <c r="K56" s="32"/>
      <c r="L56" s="32"/>
      <c r="M56" s="32"/>
    </row>
    <row r="57" spans="2:13" ht="15.75">
      <c r="B57" s="13"/>
      <c r="C57" s="34"/>
      <c r="D57" s="35"/>
      <c r="E57" s="35"/>
      <c r="F57" s="35"/>
      <c r="G57" s="35"/>
      <c r="H57" s="35"/>
      <c r="I57" s="35"/>
      <c r="J57" s="35"/>
      <c r="K57" s="35"/>
      <c r="L57" s="35"/>
      <c r="M57" s="35"/>
    </row>
    <row r="58" spans="2:13" ht="15.75">
      <c r="B58" s="13"/>
      <c r="C58" s="34"/>
      <c r="D58" s="35"/>
      <c r="E58" s="35"/>
      <c r="F58" s="35"/>
      <c r="G58" s="35"/>
      <c r="H58" s="35"/>
      <c r="I58" s="35"/>
      <c r="J58" s="35"/>
      <c r="K58" s="35"/>
      <c r="L58" s="35"/>
      <c r="M58" s="35"/>
    </row>
    <row r="59" spans="2:13" ht="15.75">
      <c r="B59" s="13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</row>
    <row r="60" spans="2:13" ht="15.75">
      <c r="B60" s="13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</row>
    <row r="61" spans="2:13" ht="15.75">
      <c r="B61" s="13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</row>
    <row r="62" spans="2:13" ht="15.75">
      <c r="B62" s="13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</row>
    <row r="63" spans="1:13" ht="15.75">
      <c r="A63" s="4"/>
      <c r="B63" s="31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1:13" ht="15.75">
      <c r="A64" s="22"/>
      <c r="B64" s="22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</row>
    <row r="65" spans="1:13" ht="15.75">
      <c r="A65" s="22"/>
      <c r="B65" s="22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</row>
    <row r="66" spans="1:13" ht="15.75">
      <c r="A66" s="15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</row>
    <row r="67" spans="1:13" s="17" customFormat="1" ht="18.75">
      <c r="A67" s="1"/>
      <c r="B67" s="1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"/>
    </row>
    <row r="68" spans="1:13" s="17" customFormat="1" ht="18.75">
      <c r="A68" s="1"/>
      <c r="B68" s="1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</row>
    <row r="69" spans="1:13" s="17" customFormat="1" ht="18.75">
      <c r="A69" s="1"/>
      <c r="B69" s="1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</row>
    <row r="70" spans="1:13" s="17" customFormat="1" ht="18.75">
      <c r="A70" s="1"/>
      <c r="B70" s="1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</row>
    <row r="71" spans="1:13" s="17" customFormat="1" ht="18.75">
      <c r="A71" s="1"/>
      <c r="B71" s="1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1:15" ht="15.75">
      <c r="A72" s="4"/>
      <c r="B72" s="4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22"/>
      <c r="O72" s="22"/>
    </row>
    <row r="73" spans="1:15" ht="15.75">
      <c r="A73" s="4"/>
      <c r="B73" s="4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22"/>
      <c r="O73" s="22"/>
    </row>
    <row r="74" spans="1:13" ht="15.75">
      <c r="A74" s="4"/>
      <c r="B74" s="4"/>
      <c r="C74" s="25"/>
      <c r="D74" s="25"/>
      <c r="E74" s="8"/>
      <c r="F74" s="25"/>
      <c r="G74" s="25"/>
      <c r="H74" s="25"/>
      <c r="I74" s="8"/>
      <c r="J74" s="25"/>
      <c r="K74" s="25"/>
      <c r="L74" s="25"/>
      <c r="M74" s="8"/>
    </row>
    <row r="75" spans="1:13" ht="15.75">
      <c r="A75" s="4"/>
      <c r="B75" s="4"/>
      <c r="C75" s="25"/>
      <c r="D75" s="25"/>
      <c r="E75" s="8"/>
      <c r="F75" s="25"/>
      <c r="G75" s="25"/>
      <c r="H75" s="25"/>
      <c r="I75" s="8"/>
      <c r="J75" s="25"/>
      <c r="K75" s="25"/>
      <c r="L75" s="25"/>
      <c r="M75" s="8"/>
    </row>
    <row r="76" spans="1:13" s="17" customFormat="1" ht="18.75">
      <c r="A76" s="39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</row>
    <row r="77" spans="1:13" ht="15.75">
      <c r="A77" s="4"/>
      <c r="B77" s="22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</row>
    <row r="78" spans="1:13" ht="15.75">
      <c r="A78" s="22"/>
      <c r="B78" s="22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</row>
    <row r="79" spans="1:13" ht="15.75">
      <c r="A79" s="22"/>
      <c r="B79" s="22"/>
      <c r="C79" s="41"/>
      <c r="D79" s="41"/>
      <c r="E79" s="41"/>
      <c r="F79" s="41"/>
      <c r="G79" s="41"/>
      <c r="H79" s="41"/>
      <c r="I79" s="41"/>
      <c r="J79" s="41"/>
      <c r="K79" s="41"/>
      <c r="L79" s="42"/>
      <c r="M79" s="41"/>
    </row>
    <row r="80" spans="1:13" ht="15.75">
      <c r="A80" s="22"/>
      <c r="B80" s="22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</row>
    <row r="81" spans="1:13" ht="15.75">
      <c r="A81" s="22"/>
      <c r="B81" s="22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</row>
    <row r="82" spans="1:13" ht="15.75">
      <c r="A82" s="22"/>
      <c r="B82" s="22"/>
      <c r="C82" s="41"/>
      <c r="D82" s="41"/>
      <c r="E82" s="41"/>
      <c r="F82" s="41"/>
      <c r="G82" s="41"/>
      <c r="H82" s="41"/>
      <c r="I82" s="41"/>
      <c r="J82" s="41"/>
      <c r="K82" s="41"/>
      <c r="L82" s="42"/>
      <c r="M82" s="41"/>
    </row>
    <row r="83" spans="1:13" ht="15.75">
      <c r="A83" s="22"/>
      <c r="B83" s="22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</row>
    <row r="84" spans="1:13" ht="15.75">
      <c r="A84" s="22"/>
      <c r="B84" s="22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</row>
    <row r="85" spans="1:13" ht="15.75">
      <c r="A85" s="22"/>
      <c r="B85" s="22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</row>
    <row r="86" spans="1:13" ht="15.75">
      <c r="A86" s="22"/>
      <c r="B86" s="22"/>
      <c r="C86" s="41"/>
      <c r="D86" s="41"/>
      <c r="E86" s="41"/>
      <c r="F86" s="41"/>
      <c r="G86" s="41"/>
      <c r="H86" s="41"/>
      <c r="I86" s="41"/>
      <c r="J86" s="41"/>
      <c r="K86" s="42"/>
      <c r="L86" s="41"/>
      <c r="M86" s="41"/>
    </row>
    <row r="87" spans="1:13" ht="15.75">
      <c r="A87" s="22"/>
      <c r="B87" s="22"/>
      <c r="C87" s="42"/>
      <c r="D87" s="41"/>
      <c r="E87" s="41"/>
      <c r="F87" s="41"/>
      <c r="G87" s="42"/>
      <c r="H87" s="41"/>
      <c r="I87" s="41"/>
      <c r="J87" s="41"/>
      <c r="K87" s="42"/>
      <c r="L87" s="41"/>
      <c r="M87" s="41"/>
    </row>
    <row r="88" spans="1:13" s="7" customFormat="1" ht="15.75">
      <c r="A88" s="4"/>
      <c r="B88" s="4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</row>
    <row r="89" spans="1:13" ht="15.75">
      <c r="A89" s="4"/>
      <c r="B89" s="22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</row>
    <row r="90" spans="1:13" s="17" customFormat="1" ht="18.75">
      <c r="A90" s="39"/>
      <c r="B90" s="45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</row>
    <row r="91" spans="1:13" ht="18.75">
      <c r="A91" s="4"/>
      <c r="B91" s="39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</row>
    <row r="92" spans="1:13" ht="15.75">
      <c r="A92" s="22"/>
      <c r="B92" s="22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</row>
    <row r="93" spans="1:13" ht="15.75">
      <c r="A93" s="22"/>
      <c r="B93" s="22"/>
      <c r="C93" s="47"/>
      <c r="D93" s="47"/>
      <c r="E93" s="47"/>
      <c r="F93" s="47"/>
      <c r="G93" s="47"/>
      <c r="H93" s="47"/>
      <c r="I93" s="47"/>
      <c r="J93" s="47"/>
      <c r="K93" s="47"/>
      <c r="L93" s="42"/>
      <c r="M93" s="47"/>
    </row>
    <row r="94" spans="1:13" ht="15.75">
      <c r="A94" s="22"/>
      <c r="B94" s="22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</row>
    <row r="95" spans="1:13" ht="15.75">
      <c r="A95" s="22"/>
      <c r="B95" s="22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</row>
    <row r="96" spans="1:13" ht="15.75">
      <c r="A96" s="22"/>
      <c r="B96" s="22"/>
      <c r="C96" s="47"/>
      <c r="D96" s="47"/>
      <c r="E96" s="47"/>
      <c r="F96" s="47"/>
      <c r="G96" s="47"/>
      <c r="H96" s="47"/>
      <c r="I96" s="47"/>
      <c r="J96" s="47"/>
      <c r="K96" s="47"/>
      <c r="L96" s="42"/>
      <c r="M96" s="47"/>
    </row>
    <row r="97" spans="1:13" ht="15.75">
      <c r="A97" s="22"/>
      <c r="B97" s="22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</row>
    <row r="98" spans="1:13" ht="15.75">
      <c r="A98" s="22"/>
      <c r="B98" s="22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</row>
    <row r="99" spans="1:13" ht="15.75">
      <c r="A99" s="15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</row>
    <row r="100" spans="1:13" ht="15.75">
      <c r="A100" s="15"/>
      <c r="B100" s="16"/>
      <c r="C100" s="48"/>
      <c r="D100" s="48"/>
      <c r="E100" s="48"/>
      <c r="F100" s="48"/>
      <c r="G100" s="48"/>
      <c r="H100" s="48"/>
      <c r="I100" s="48"/>
      <c r="J100" s="48"/>
      <c r="K100" s="49"/>
      <c r="L100" s="48"/>
      <c r="M100" s="48"/>
    </row>
    <row r="101" spans="1:13" ht="15.75">
      <c r="A101" s="15"/>
      <c r="C101" s="49"/>
      <c r="D101" s="48"/>
      <c r="E101" s="48"/>
      <c r="F101" s="48"/>
      <c r="G101" s="49"/>
      <c r="H101" s="48"/>
      <c r="I101" s="48"/>
      <c r="J101" s="48"/>
      <c r="K101" s="49"/>
      <c r="L101" s="48"/>
      <c r="M101" s="48"/>
    </row>
    <row r="102" spans="3:13" s="7" customFormat="1" ht="15.75">
      <c r="C102" s="50"/>
      <c r="D102" s="50"/>
      <c r="E102" s="50"/>
      <c r="F102" s="50"/>
      <c r="G102" s="50"/>
      <c r="H102" s="51"/>
      <c r="I102" s="50"/>
      <c r="J102" s="50"/>
      <c r="K102" s="50"/>
      <c r="L102" s="50"/>
      <c r="M102" s="50"/>
    </row>
    <row r="103" spans="2:13" ht="18.75">
      <c r="B103" s="1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</row>
    <row r="104" spans="3:13" ht="15.75"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</row>
    <row r="105" spans="1:13" ht="15.75">
      <c r="A105" s="15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</row>
    <row r="106" spans="1:13" ht="15.75">
      <c r="A106" s="15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</row>
    <row r="107" spans="1:13" ht="15.75">
      <c r="A107" s="15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</row>
    <row r="108" spans="1:13" ht="15.75">
      <c r="A108" s="15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</row>
    <row r="109" spans="1:13" ht="15.75">
      <c r="A109" s="15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</row>
    <row r="110" spans="1:13" ht="15.75">
      <c r="A110" s="15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</row>
    <row r="111" spans="1:13" ht="15.75">
      <c r="A111" s="15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</row>
    <row r="112" spans="1:13" ht="15.75">
      <c r="A112" s="15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</row>
    <row r="113" spans="1:13" ht="15.75">
      <c r="A113" s="15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</row>
    <row r="114" spans="1:13" ht="15.75">
      <c r="A114" s="15"/>
      <c r="C114" s="48"/>
      <c r="D114" s="48"/>
      <c r="E114" s="49"/>
      <c r="F114" s="48"/>
      <c r="G114" s="48"/>
      <c r="H114" s="48"/>
      <c r="I114" s="48"/>
      <c r="J114" s="48"/>
      <c r="K114" s="48"/>
      <c r="L114" s="48"/>
      <c r="M114" s="48"/>
    </row>
    <row r="115" spans="1:13" s="7" customFormat="1" ht="15.75">
      <c r="A115" s="4"/>
      <c r="B115" s="4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1:13" ht="15.75">
      <c r="A116" s="22"/>
      <c r="B116" s="22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</row>
    <row r="117" spans="1:13" ht="15.75">
      <c r="A117" s="15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</row>
    <row r="118" spans="1:13" ht="15.75">
      <c r="A118" s="15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</row>
    <row r="119" spans="3:13" ht="15.75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</row>
    <row r="120" spans="3:13" ht="15.75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</row>
    <row r="121" spans="3:13" ht="15.75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</row>
    <row r="122" spans="3:13" ht="15.75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</row>
    <row r="123" spans="3:13" ht="15.75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</row>
    <row r="124" spans="3:13" ht="15.75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</row>
    <row r="125" spans="3:13" ht="15.75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</row>
    <row r="126" spans="3:13" ht="15.75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</row>
    <row r="127" spans="3:13" ht="15.75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</row>
    <row r="128" spans="3:13" ht="15.75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</row>
    <row r="129" spans="3:13" ht="15.75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</row>
    <row r="130" spans="3:13" ht="15.75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</row>
    <row r="131" spans="3:13" ht="15.75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</row>
    <row r="132" spans="3:13" ht="15.75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</row>
    <row r="163" ht="15.75">
      <c r="B163" s="16"/>
    </row>
  </sheetData>
  <printOptions/>
  <pageMargins left="0.7480314960629921" right="0.7480314960629921" top="0.3937007874015748" bottom="0.3937007874015748" header="0.31496062992125984" footer="0.5118110236220472"/>
  <pageSetup fitToHeight="2" horizontalDpi="300" verticalDpi="300" orientation="portrait" paperSize="9" scale="70" r:id="rId1"/>
  <rowBreaks count="1" manualBreakCount="1">
    <brk id="6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1" width="11.421875" style="57" customWidth="1"/>
    <col min="12" max="16384" width="11.421875" style="57" customWidth="1"/>
  </cols>
  <sheetData>
    <row r="1" spans="2:11" ht="15.75">
      <c r="B1" s="58" t="s">
        <v>33</v>
      </c>
      <c r="C1" s="59" t="s">
        <v>7</v>
      </c>
      <c r="G1" s="59" t="s">
        <v>8</v>
      </c>
      <c r="K1" s="59" t="s">
        <v>9</v>
      </c>
    </row>
    <row r="2" spans="2:12" s="60" customFormat="1" ht="12.75">
      <c r="B2" s="61"/>
      <c r="C2" s="61" t="s">
        <v>40</v>
      </c>
      <c r="D2" s="61" t="s">
        <v>12</v>
      </c>
      <c r="E2" s="61"/>
      <c r="F2" s="61"/>
      <c r="G2" s="61" t="s">
        <v>40</v>
      </c>
      <c r="H2" s="61" t="s">
        <v>12</v>
      </c>
      <c r="I2" s="61"/>
      <c r="J2" s="61"/>
      <c r="K2" s="61" t="s">
        <v>40</v>
      </c>
      <c r="L2" s="61" t="s">
        <v>12</v>
      </c>
    </row>
    <row r="3" spans="2:12" s="60" customFormat="1" ht="13.5" thickBot="1">
      <c r="B3" s="62" t="s">
        <v>41</v>
      </c>
      <c r="C3" s="62" t="s">
        <v>14</v>
      </c>
      <c r="D3" s="62" t="s">
        <v>15</v>
      </c>
      <c r="E3" s="62"/>
      <c r="F3" s="62" t="s">
        <v>41</v>
      </c>
      <c r="G3" s="62" t="s">
        <v>14</v>
      </c>
      <c r="H3" s="62" t="s">
        <v>15</v>
      </c>
      <c r="I3" s="62"/>
      <c r="J3" s="62" t="s">
        <v>41</v>
      </c>
      <c r="K3" s="62" t="s">
        <v>14</v>
      </c>
      <c r="L3" s="62" t="s">
        <v>15</v>
      </c>
    </row>
    <row r="4" spans="1:12" ht="15.75">
      <c r="A4" s="60">
        <v>1995</v>
      </c>
      <c r="B4" s="63">
        <f>'Table23a(1)'!C26+'Table23a(1)'!C40+'Table23a(2)'!C11+'Table23a(2)'!C25+'Table23a(2)'!C39+'Table23a(2)'!C53+'Table23a(3)'!C11+'Table23a(3)'!C25</f>
        <v>14</v>
      </c>
      <c r="C4" s="63">
        <f>'Table23a(1)'!D26+'Table23a(1)'!D40+'Table23a(2)'!D11+'Table23a(2)'!D25+'Table23a(2)'!D39+'Table23a(2)'!D53+'Table23a(3)'!D11+'Table23a(3)'!D25</f>
        <v>596</v>
      </c>
      <c r="D4" s="63">
        <f>'Table23a(1)'!E26+'Table23a(1)'!E40+'Table23a(2)'!E11+'Table23a(2)'!E25+'Table23a(2)'!E39+'Table23a(2)'!E53+'Table23a(3)'!E11+'Table23a(3)'!E25</f>
        <v>3042</v>
      </c>
      <c r="E4" s="63"/>
      <c r="F4" s="63">
        <f>'Table23a(1)'!G26+'Table23a(1)'!G40+'Table23a(2)'!G11+'Table23a(2)'!G25+'Table23a(2)'!G39+'Table23a(2)'!G53+'Table23a(3)'!G11+'Table23a(3)'!G25</f>
        <v>53</v>
      </c>
      <c r="G4" s="63">
        <f>'Table23a(1)'!H26+'Table23a(1)'!H40+'Table23a(2)'!H11+'Table23a(2)'!H25+'Table23a(2)'!H39+'Table23a(2)'!H53+'Table23a(3)'!H11+'Table23a(3)'!H25</f>
        <v>503</v>
      </c>
      <c r="H4" s="63">
        <f>'Table23a(1)'!I26+'Table23a(1)'!I40+'Table23a(2)'!I11+'Table23a(2)'!I25+'Table23a(2)'!I39+'Table23a(2)'!I53+'Table23a(3)'!I11+'Table23a(3)'!I25</f>
        <v>1543</v>
      </c>
      <c r="I4" s="63"/>
      <c r="J4" s="63">
        <f>'Table23a(1)'!K26+'Table23a(1)'!K40+'Table23a(2)'!K11+'Table23a(2)'!K25+'Table23a(2)'!K39+'Table23a(2)'!K53+'Table23a(3)'!K11+'Table23a(3)'!K25</f>
        <v>67</v>
      </c>
      <c r="K4" s="63">
        <f>'Table23a(1)'!L26+'Table23a(1)'!L40+'Table23a(2)'!L11+'Table23a(2)'!L25+'Table23a(2)'!L39+'Table23a(2)'!L53+'Table23a(3)'!L11+'Table23a(3)'!L25</f>
        <v>1099</v>
      </c>
      <c r="L4" s="63">
        <f>'Table23a(1)'!M26+'Table23a(1)'!M40+'Table23a(2)'!M11+'Table23a(2)'!M25+'Table23a(2)'!M39+'Table23a(2)'!M53+'Table23a(3)'!M11+'Table23a(3)'!M25</f>
        <v>4585</v>
      </c>
    </row>
    <row r="5" spans="1:12" ht="15.75">
      <c r="A5" s="60">
        <v>1996</v>
      </c>
      <c r="B5" s="63">
        <f>'Table23a(1)'!C27+'Table23a(1)'!C41+'Table23a(2)'!C12+'Table23a(2)'!C26+'Table23a(2)'!C40+'Table23a(2)'!C54+'Table23a(3)'!C12+'Table23a(3)'!C26</f>
        <v>16</v>
      </c>
      <c r="C5" s="63">
        <f>'Table23a(1)'!D27+'Table23a(1)'!D41+'Table23a(2)'!D12+'Table23a(2)'!D26+'Table23a(2)'!D40+'Table23a(2)'!D54+'Table23a(3)'!D12+'Table23a(3)'!D26</f>
        <v>428</v>
      </c>
      <c r="D5" s="63">
        <f>'Table23a(1)'!E27+'Table23a(1)'!E41+'Table23a(2)'!E12+'Table23a(2)'!E26+'Table23a(2)'!E40+'Table23a(2)'!E54+'Table23a(3)'!E12+'Table23a(3)'!E26</f>
        <v>2989</v>
      </c>
      <c r="E5" s="63"/>
      <c r="F5" s="63">
        <f>'Table23a(1)'!G27+'Table23a(1)'!G41+'Table23a(2)'!G12+'Table23a(2)'!G26+'Table23a(2)'!G40+'Table23a(2)'!G54+'Table23a(3)'!G12+'Table23a(3)'!G26</f>
        <v>50</v>
      </c>
      <c r="G5" s="63">
        <f>'Table23a(1)'!H27+'Table23a(1)'!H41+'Table23a(2)'!H12+'Table23a(2)'!H26+'Table23a(2)'!H40+'Table23a(2)'!H54+'Table23a(3)'!H12+'Table23a(3)'!H26</f>
        <v>398</v>
      </c>
      <c r="H5" s="63">
        <f>'Table23a(1)'!I27+'Table23a(1)'!I41+'Table23a(2)'!I12+'Table23a(2)'!I26+'Table23a(2)'!I40+'Table23a(2)'!I54+'Table23a(3)'!I12+'Table23a(3)'!I26</f>
        <v>1368</v>
      </c>
      <c r="I5" s="63"/>
      <c r="J5" s="63">
        <f>'Table23a(1)'!K27+'Table23a(1)'!K41+'Table23a(2)'!K12+'Table23a(2)'!K26+'Table23a(2)'!K40+'Table23a(2)'!K54+'Table23a(3)'!K12+'Table23a(3)'!K26</f>
        <v>66</v>
      </c>
      <c r="K5" s="63">
        <f>'Table23a(1)'!L27+'Table23a(1)'!L41+'Table23a(2)'!L12+'Table23a(2)'!L26+'Table23a(2)'!L40+'Table23a(2)'!L54+'Table23a(3)'!L12+'Table23a(3)'!L26</f>
        <v>826</v>
      </c>
      <c r="L5" s="63">
        <f>'Table23a(1)'!M27+'Table23a(1)'!M41+'Table23a(2)'!M12+'Table23a(2)'!M26+'Table23a(2)'!M40+'Table23a(2)'!M54+'Table23a(3)'!M12+'Table23a(3)'!M26</f>
        <v>4357</v>
      </c>
    </row>
    <row r="6" spans="1:12" ht="15.75">
      <c r="A6" s="60">
        <v>1997</v>
      </c>
      <c r="B6" s="63">
        <f>'Table23a(1)'!C28+'Table23a(1)'!C42+'Table23a(2)'!C13+'Table23a(2)'!C27+'Table23a(2)'!C41+'Table23a(2)'!C55+'Table23a(3)'!C13+'Table23a(3)'!C27</f>
        <v>11</v>
      </c>
      <c r="C6" s="63">
        <f>'Table23a(1)'!D28+'Table23a(1)'!D42+'Table23a(2)'!D13+'Table23a(2)'!D27+'Table23a(2)'!D41+'Table23a(2)'!D55+'Table23a(3)'!D13+'Table23a(3)'!D27</f>
        <v>403</v>
      </c>
      <c r="D6" s="63">
        <f>'Table23a(1)'!E28+'Table23a(1)'!E42+'Table23a(2)'!E13+'Table23a(2)'!E27+'Table23a(2)'!E41+'Table23a(2)'!E55+'Table23a(3)'!E13+'Table23a(3)'!E27</f>
        <v>2955</v>
      </c>
      <c r="E6" s="63"/>
      <c r="F6" s="63">
        <f>'Table23a(1)'!G28+'Table23a(1)'!G42+'Table23a(2)'!G13+'Table23a(2)'!G27+'Table23a(2)'!G41+'Table23a(2)'!G55+'Table23a(3)'!G13+'Table23a(3)'!G27</f>
        <v>60</v>
      </c>
      <c r="G6" s="63">
        <f>'Table23a(1)'!H28+'Table23a(1)'!H42+'Table23a(2)'!H13+'Table23a(2)'!H27+'Table23a(2)'!H41+'Table23a(2)'!H55+'Table23a(3)'!H13+'Table23a(3)'!H27</f>
        <v>445</v>
      </c>
      <c r="H6" s="63">
        <f>'Table23a(1)'!I28+'Table23a(1)'!I42+'Table23a(2)'!I13+'Table23a(2)'!I27+'Table23a(2)'!I41+'Table23a(2)'!I55+'Table23a(3)'!I13+'Table23a(3)'!I27</f>
        <v>1485</v>
      </c>
      <c r="I6" s="63"/>
      <c r="J6" s="63">
        <f>'Table23a(1)'!K28+'Table23a(1)'!K42+'Table23a(2)'!K13+'Table23a(2)'!K27+'Table23a(2)'!K41+'Table23a(2)'!K55+'Table23a(3)'!K13+'Table23a(3)'!K27</f>
        <v>71</v>
      </c>
      <c r="K6" s="63">
        <f>'Table23a(1)'!L28+'Table23a(1)'!L42+'Table23a(2)'!L13+'Table23a(2)'!L27+'Table23a(2)'!L41+'Table23a(2)'!L55+'Table23a(3)'!L13+'Table23a(3)'!L27</f>
        <v>848</v>
      </c>
      <c r="L6" s="63">
        <f>'Table23a(1)'!M28+'Table23a(1)'!M42+'Table23a(2)'!M13+'Table23a(2)'!M27+'Table23a(2)'!M41+'Table23a(2)'!M55+'Table23a(3)'!M13+'Table23a(3)'!M27</f>
        <v>4440</v>
      </c>
    </row>
    <row r="7" spans="1:12" ht="15.75">
      <c r="A7" s="60">
        <v>1998</v>
      </c>
      <c r="B7" s="63">
        <f>'Table23a(1)'!C29+'Table23a(1)'!C43+'Table23a(2)'!C14+'Table23a(2)'!C28+'Table23a(2)'!C42+'Table23a(2)'!C56+'Table23a(3)'!C14+'Table23a(3)'!C28</f>
        <v>19</v>
      </c>
      <c r="C7" s="63">
        <f>'Table23a(1)'!D29+'Table23a(1)'!D43+'Table23a(2)'!D14+'Table23a(2)'!D28+'Table23a(2)'!D42+'Table23a(2)'!D56+'Table23a(3)'!D14+'Table23a(3)'!D28</f>
        <v>437</v>
      </c>
      <c r="D7" s="63">
        <f>'Table23a(1)'!E29+'Table23a(1)'!E43+'Table23a(2)'!E14+'Table23a(2)'!E28+'Table23a(2)'!E42+'Table23a(2)'!E56+'Table23a(3)'!E14+'Table23a(3)'!E28</f>
        <v>3022</v>
      </c>
      <c r="E7" s="63"/>
      <c r="F7" s="63">
        <f>'Table23a(1)'!G29+'Table23a(1)'!G43+'Table23a(2)'!G14+'Table23a(2)'!G28+'Table23a(2)'!G42+'Table23a(2)'!G56+'Table23a(3)'!G14+'Table23a(3)'!G28</f>
        <v>47</v>
      </c>
      <c r="G7" s="63">
        <f>'Table23a(1)'!H29+'Table23a(1)'!H43+'Table23a(2)'!H14+'Table23a(2)'!H28+'Table23a(2)'!H42+'Table23a(2)'!H56+'Table23a(3)'!H14+'Table23a(3)'!H28</f>
        <v>474</v>
      </c>
      <c r="H7" s="63">
        <f>'Table23a(1)'!I29+'Table23a(1)'!I43+'Table23a(2)'!I14+'Table23a(2)'!I28+'Table23a(2)'!I42+'Table23a(2)'!I56+'Table23a(3)'!I14+'Table23a(3)'!I28</f>
        <v>1534</v>
      </c>
      <c r="I7" s="63"/>
      <c r="J7" s="63">
        <f>'Table23a(1)'!K29+'Table23a(1)'!K43+'Table23a(2)'!K14+'Table23a(2)'!K28+'Table23a(2)'!K42+'Table23a(2)'!K56+'Table23a(3)'!K14+'Table23a(3)'!K28</f>
        <v>66</v>
      </c>
      <c r="K7" s="63">
        <f>'Table23a(1)'!L29+'Table23a(1)'!L43+'Table23a(2)'!L14+'Table23a(2)'!L28+'Table23a(2)'!L42+'Table23a(2)'!L56+'Table23a(3)'!L14+'Table23a(3)'!L28</f>
        <v>911</v>
      </c>
      <c r="L7" s="63">
        <f>'Table23a(1)'!M29+'Table23a(1)'!M43+'Table23a(2)'!M14+'Table23a(2)'!M28+'Table23a(2)'!M42+'Table23a(2)'!M56+'Table23a(3)'!M14+'Table23a(3)'!M28</f>
        <v>4556</v>
      </c>
    </row>
    <row r="8" spans="1:12" ht="15.75">
      <c r="A8" s="60">
        <v>1999</v>
      </c>
      <c r="B8" s="63">
        <f>'Table23a(1)'!C30+'Table23a(1)'!C44+'Table23a(2)'!C15+'Table23a(2)'!C29+'Table23a(2)'!C43+'Table23a(2)'!C57+'Table23a(3)'!C15+'Table23a(3)'!C29</f>
        <v>13</v>
      </c>
      <c r="C8" s="63">
        <f>'Table23a(1)'!D30+'Table23a(1)'!D44+'Table23a(2)'!D15+'Table23a(2)'!D29+'Table23a(2)'!D43+'Table23a(2)'!D57+'Table23a(3)'!D15+'Table23a(3)'!D29</f>
        <v>459</v>
      </c>
      <c r="D8" s="63">
        <f>'Table23a(1)'!E30+'Table23a(1)'!E44+'Table23a(2)'!E15+'Table23a(2)'!E29+'Table23a(2)'!E43+'Table23a(2)'!E57+'Table23a(3)'!E15+'Table23a(3)'!E29</f>
        <v>2802</v>
      </c>
      <c r="E8" s="63"/>
      <c r="F8" s="63">
        <f>'Table23a(1)'!G30+'Table23a(1)'!G44+'Table23a(2)'!G15+'Table23a(2)'!G29+'Table23a(2)'!G43+'Table23a(2)'!G57+'Table23a(3)'!G15+'Table23a(3)'!G29</f>
        <v>39</v>
      </c>
      <c r="G8" s="63">
        <f>'Table23a(1)'!H30+'Table23a(1)'!H44+'Table23a(2)'!H15+'Table23a(2)'!H29+'Table23a(2)'!H43+'Table23a(2)'!H57+'Table23a(3)'!H15+'Table23a(3)'!H29</f>
        <v>469</v>
      </c>
      <c r="H8" s="63">
        <f>'Table23a(1)'!I30+'Table23a(1)'!I44+'Table23a(2)'!I15+'Table23a(2)'!I29+'Table23a(2)'!I43+'Table23a(2)'!I57+'Table23a(3)'!I15+'Table23a(3)'!I29</f>
        <v>1532</v>
      </c>
      <c r="I8" s="63"/>
      <c r="J8" s="63">
        <f>'Table23a(1)'!K30+'Table23a(1)'!K44+'Table23a(2)'!K15+'Table23a(2)'!K29+'Table23a(2)'!K43+'Table23a(2)'!K57+'Table23a(3)'!K15+'Table23a(3)'!K29</f>
        <v>52</v>
      </c>
      <c r="K8" s="63">
        <f>'Table23a(1)'!L30+'Table23a(1)'!L44+'Table23a(2)'!L15+'Table23a(2)'!L29+'Table23a(2)'!L43+'Table23a(2)'!L57+'Table23a(3)'!L15+'Table23a(3)'!L29</f>
        <v>928</v>
      </c>
      <c r="L8" s="63">
        <f>'Table23a(1)'!M30+'Table23a(1)'!M44+'Table23a(2)'!M15+'Table23a(2)'!M29+'Table23a(2)'!M43+'Table23a(2)'!M57+'Table23a(3)'!M15+'Table23a(3)'!M29</f>
        <v>4334</v>
      </c>
    </row>
    <row r="9" spans="1:12" ht="15.75">
      <c r="A9" s="60">
        <v>2000</v>
      </c>
      <c r="B9" s="63">
        <f>'Table23a(1)'!C31+'Table23a(1)'!C45+'Table23a(2)'!C16+'Table23a(2)'!C30+'Table23a(2)'!C44+'Table23a(2)'!C58+'Table23a(3)'!C16+'Table23a(3)'!C30</f>
        <v>18</v>
      </c>
      <c r="C9" s="63">
        <f>'Table23a(1)'!D31+'Table23a(1)'!D45+'Table23a(2)'!D16+'Table23a(2)'!D30+'Table23a(2)'!D44+'Table23a(2)'!D58+'Table23a(3)'!D16+'Table23a(3)'!D30</f>
        <v>452</v>
      </c>
      <c r="D9" s="63">
        <f>'Table23a(1)'!E31+'Table23a(1)'!E45+'Table23a(2)'!E16+'Table23a(2)'!E30+'Table23a(2)'!E44+'Table23a(2)'!E58+'Table23a(3)'!E16+'Table23a(3)'!E30</f>
        <v>2837</v>
      </c>
      <c r="E9" s="63"/>
      <c r="F9" s="63">
        <f>'Table23a(1)'!G31+'Table23a(1)'!G45+'Table23a(2)'!G16+'Table23a(2)'!G30+'Table23a(2)'!G44+'Table23a(2)'!G58+'Table23a(3)'!G16+'Table23a(3)'!G30</f>
        <v>54</v>
      </c>
      <c r="G9" s="63">
        <f>'Table23a(1)'!H31+'Table23a(1)'!H45+'Table23a(2)'!H16+'Table23a(2)'!H30+'Table23a(2)'!H44+'Table23a(2)'!H58+'Table23a(3)'!H16+'Table23a(3)'!H30</f>
        <v>467</v>
      </c>
      <c r="H9" s="63">
        <f>'Table23a(1)'!I31+'Table23a(1)'!I45+'Table23a(2)'!I16+'Table23a(2)'!I30+'Table23a(2)'!I44+'Table23a(2)'!I58+'Table23a(3)'!I16+'Table23a(3)'!I30</f>
        <v>1423</v>
      </c>
      <c r="I9" s="63"/>
      <c r="J9" s="63">
        <f>'Table23a(1)'!K31+'Table23a(1)'!K45+'Table23a(2)'!K16+'Table23a(2)'!K30+'Table23a(2)'!K44+'Table23a(2)'!K58+'Table23a(3)'!K16+'Table23a(3)'!K30</f>
        <v>72</v>
      </c>
      <c r="K9" s="63">
        <f>'Table23a(1)'!L31+'Table23a(1)'!L45+'Table23a(2)'!L16+'Table23a(2)'!L30+'Table23a(2)'!L44+'Table23a(2)'!L58+'Table23a(3)'!L16+'Table23a(3)'!L30</f>
        <v>919</v>
      </c>
      <c r="L9" s="63">
        <f>'Table23a(1)'!M31+'Table23a(1)'!M45+'Table23a(2)'!M16+'Table23a(2)'!M30+'Table23a(2)'!M44+'Table23a(2)'!M58+'Table23a(3)'!M16+'Table23a(3)'!M30</f>
        <v>4260</v>
      </c>
    </row>
    <row r="10" spans="1:12" ht="15.75">
      <c r="A10" s="60">
        <v>2001</v>
      </c>
      <c r="B10" s="63">
        <f>'Table23a(1)'!C32+'Table23a(1)'!C46+'Table23a(2)'!C17+'Table23a(2)'!C31+'Table23a(2)'!C45+'Table23a(2)'!C59+'Table23a(3)'!C17+'Table23a(3)'!C31</f>
        <v>13</v>
      </c>
      <c r="C10" s="63">
        <f>'Table23a(1)'!D32+'Table23a(1)'!D46+'Table23a(2)'!D17+'Table23a(2)'!D31+'Table23a(2)'!D45+'Table23a(2)'!D59+'Table23a(3)'!D17+'Table23a(3)'!D31</f>
        <v>390</v>
      </c>
      <c r="D10" s="63">
        <f>'Table23a(1)'!E32+'Table23a(1)'!E46+'Table23a(2)'!E17+'Table23a(2)'!E31+'Table23a(2)'!E45+'Table23a(2)'!E59+'Table23a(3)'!E17+'Table23a(3)'!E31</f>
        <v>2718</v>
      </c>
      <c r="E10" s="63"/>
      <c r="F10" s="63">
        <f>'Table23a(1)'!G32+'Table23a(1)'!G46+'Table23a(2)'!G17+'Table23a(2)'!G31+'Table23a(2)'!G45+'Table23a(2)'!G59+'Table23a(3)'!G17+'Table23a(3)'!G31</f>
        <v>65</v>
      </c>
      <c r="G10" s="63">
        <f>'Table23a(1)'!H32+'Table23a(1)'!H46+'Table23a(2)'!H17+'Table23a(2)'!H31+'Table23a(2)'!H45+'Table23a(2)'!H59+'Table23a(3)'!H17+'Table23a(3)'!H31</f>
        <v>498</v>
      </c>
      <c r="H10" s="63">
        <f>'Table23a(1)'!I32+'Table23a(1)'!I46+'Table23a(2)'!I17+'Table23a(2)'!I31+'Table23a(2)'!I45+'Table23a(2)'!I59+'Table23a(3)'!I17+'Table23a(3)'!I31</f>
        <v>1494</v>
      </c>
      <c r="I10" s="63"/>
      <c r="J10" s="63">
        <f>'Table23a(1)'!K32+'Table23a(1)'!K46+'Table23a(2)'!K17+'Table23a(2)'!K31+'Table23a(2)'!K45+'Table23a(2)'!K59+'Table23a(3)'!K17+'Table23a(3)'!K31</f>
        <v>78</v>
      </c>
      <c r="K10" s="63">
        <f>'Table23a(1)'!L32+'Table23a(1)'!L46+'Table23a(2)'!L17+'Table23a(2)'!L31+'Table23a(2)'!L45+'Table23a(2)'!L59+'Table23a(3)'!L17+'Table23a(3)'!L31</f>
        <v>888</v>
      </c>
      <c r="L10" s="63">
        <f>'Table23a(1)'!M32+'Table23a(1)'!M46+'Table23a(2)'!M17+'Table23a(2)'!M31+'Table23a(2)'!M45+'Table23a(2)'!M59+'Table23a(3)'!M17+'Table23a(3)'!M31</f>
        <v>4212</v>
      </c>
    </row>
    <row r="11" spans="1:12" ht="15.75">
      <c r="A11" s="60">
        <v>2002</v>
      </c>
      <c r="B11" s="63">
        <f>'Table23a(1)'!C33+'Table23a(1)'!C47+'Table23a(2)'!C18+'Table23a(2)'!C32+'Table23a(2)'!C46+'Table23a(2)'!C60+'Table23a(3)'!C18+'Table23a(3)'!C32</f>
        <v>11</v>
      </c>
      <c r="C11" s="63">
        <f>'Table23a(1)'!D33+'Table23a(1)'!D47+'Table23a(2)'!D18+'Table23a(2)'!D32+'Table23a(2)'!D46+'Table23a(2)'!D60+'Table23a(3)'!D18+'Table23a(3)'!D32</f>
        <v>405</v>
      </c>
      <c r="D11" s="63">
        <f>'Table23a(1)'!E33+'Table23a(1)'!E47+'Table23a(2)'!E18+'Table23a(2)'!E32+'Table23a(2)'!E46+'Table23a(2)'!E60+'Table23a(3)'!E18+'Table23a(3)'!E32</f>
        <v>2722</v>
      </c>
      <c r="E11" s="63"/>
      <c r="F11" s="63">
        <f>'Table23a(1)'!G33+'Table23a(1)'!G47+'Table23a(2)'!G18+'Table23a(2)'!G32+'Table23a(2)'!G46+'Table23a(2)'!G60+'Table23a(3)'!G18+'Table23a(3)'!G32</f>
        <v>66</v>
      </c>
      <c r="G11" s="63">
        <f>'Table23a(1)'!H33+'Table23a(1)'!H47+'Table23a(2)'!H18+'Table23a(2)'!H32+'Table23a(2)'!H46+'Table23a(2)'!H60+'Table23a(3)'!H18+'Table23a(3)'!H32</f>
        <v>451</v>
      </c>
      <c r="H11" s="63">
        <f>'Table23a(1)'!I33+'Table23a(1)'!I47+'Table23a(2)'!I18+'Table23a(2)'!I32+'Table23a(2)'!I46+'Table23a(2)'!I60+'Table23a(3)'!I18+'Table23a(3)'!I32</f>
        <v>1403</v>
      </c>
      <c r="I11" s="63"/>
      <c r="J11" s="63">
        <f>'Table23a(1)'!K33+'Table23a(1)'!K47+'Table23a(2)'!K18+'Table23a(2)'!K32+'Table23a(2)'!K46+'Table23a(2)'!K60+'Table23a(3)'!K18+'Table23a(3)'!K32</f>
        <v>77</v>
      </c>
      <c r="K11" s="63">
        <f>'Table23a(1)'!L33+'Table23a(1)'!L47+'Table23a(2)'!L18+'Table23a(2)'!L32+'Table23a(2)'!L46+'Table23a(2)'!L60+'Table23a(3)'!L18+'Table23a(3)'!L32</f>
        <v>856</v>
      </c>
      <c r="L11" s="63">
        <f>'Table23a(1)'!M33+'Table23a(1)'!M47+'Table23a(2)'!M18+'Table23a(2)'!M32+'Table23a(2)'!M46+'Table23a(2)'!M60+'Table23a(3)'!M18+'Table23a(3)'!M32</f>
        <v>4125</v>
      </c>
    </row>
    <row r="12" spans="1:12" ht="15.75">
      <c r="A12" s="60">
        <v>2003</v>
      </c>
      <c r="B12" s="63">
        <f>'Table23a(1)'!C34+'Table23a(1)'!C48+'Table23a(2)'!C19+'Table23a(2)'!C33+'Table23a(2)'!C47+'Table23a(2)'!C61+'Table23a(3)'!C19+'Table23a(3)'!C33</f>
        <v>22</v>
      </c>
      <c r="C12" s="63">
        <f>'Table23a(1)'!D34+'Table23a(1)'!D48+'Table23a(2)'!D19+'Table23a(2)'!D33+'Table23a(2)'!D47+'Table23a(2)'!D61+'Table23a(3)'!D19+'Table23a(3)'!D33</f>
        <v>397</v>
      </c>
      <c r="D12" s="63">
        <f>'Table23a(1)'!E34+'Table23a(1)'!E48+'Table23a(2)'!E19+'Table23a(2)'!E33+'Table23a(2)'!E47+'Table23a(2)'!E61+'Table23a(3)'!E19+'Table23a(3)'!E33</f>
        <v>2584</v>
      </c>
      <c r="E12" s="63"/>
      <c r="F12" s="63">
        <f>'Table23a(1)'!G34+'Table23a(1)'!G48+'Table23a(2)'!G19+'Table23a(2)'!G33+'Table23a(2)'!G47+'Table23a(2)'!G61+'Table23a(3)'!G19+'Table23a(3)'!G33</f>
        <v>62</v>
      </c>
      <c r="G12" s="63">
        <f>'Table23a(1)'!H34+'Table23a(1)'!H48+'Table23a(2)'!H19+'Table23a(2)'!H33+'Table23a(2)'!H47+'Table23a(2)'!H61+'Table23a(3)'!H19+'Table23a(3)'!H33</f>
        <v>421</v>
      </c>
      <c r="H12" s="63">
        <f>'Table23a(1)'!I34+'Table23a(1)'!I48+'Table23a(2)'!I19+'Table23a(2)'!I33+'Table23a(2)'!I47+'Table23a(2)'!I61+'Table23a(3)'!I19+'Table23a(3)'!I33</f>
        <v>1427</v>
      </c>
      <c r="I12" s="63"/>
      <c r="J12" s="63">
        <f>'Table23a(1)'!K34+'Table23a(1)'!K48+'Table23a(2)'!K19+'Table23a(2)'!K33+'Table23a(2)'!K47+'Table23a(2)'!K61+'Table23a(3)'!K19+'Table23a(3)'!K33</f>
        <v>84</v>
      </c>
      <c r="K12" s="63">
        <f>'Table23a(1)'!L34+'Table23a(1)'!L48+'Table23a(2)'!L19+'Table23a(2)'!L33+'Table23a(2)'!L47+'Table23a(2)'!L61+'Table23a(3)'!L19+'Table23a(3)'!L33</f>
        <v>818</v>
      </c>
      <c r="L12" s="63">
        <f>'Table23a(1)'!M34+'Table23a(1)'!M48+'Table23a(2)'!M19+'Table23a(2)'!M33+'Table23a(2)'!M47+'Table23a(2)'!M61+'Table23a(3)'!M19+'Table23a(3)'!M33</f>
        <v>4011</v>
      </c>
    </row>
    <row r="13" spans="1:12" ht="15.75">
      <c r="A13" s="60">
        <v>2004</v>
      </c>
      <c r="B13" s="63">
        <f>'Table23a(1)'!C35+'Table23a(1)'!C49+'Table23a(2)'!C20+'Table23a(2)'!C34+'Table23a(2)'!C48+'Table23a(2)'!C62+'Table23a(3)'!C20+'Table23a(3)'!C34</f>
        <v>13</v>
      </c>
      <c r="C13" s="63">
        <f>'Table23a(1)'!D35+'Table23a(1)'!D49+'Table23a(2)'!D20+'Table23a(2)'!D34+'Table23a(2)'!D48+'Table23a(2)'!D62+'Table23a(3)'!D20+'Table23a(3)'!D34</f>
        <v>353</v>
      </c>
      <c r="D13" s="63">
        <f>'Table23a(1)'!E35+'Table23a(1)'!E49+'Table23a(2)'!E20+'Table23a(2)'!E34+'Table23a(2)'!E48+'Table23a(2)'!E62+'Table23a(3)'!E20+'Table23a(3)'!E34</f>
        <v>2526</v>
      </c>
      <c r="E13" s="63"/>
      <c r="F13" s="63">
        <f>'Table23a(1)'!G35+'Table23a(1)'!G49+'Table23a(2)'!G20+'Table23a(2)'!G34+'Table23a(2)'!G48+'Table23a(2)'!G62+'Table23a(3)'!G20+'Table23a(3)'!G34</f>
        <v>51</v>
      </c>
      <c r="G13" s="63">
        <f>'Table23a(1)'!H35+'Table23a(1)'!H49+'Table23a(2)'!H20+'Table23a(2)'!H34+'Table23a(2)'!H48+'Table23a(2)'!H62+'Table23a(3)'!H20+'Table23a(3)'!H34</f>
        <v>384</v>
      </c>
      <c r="H13" s="63">
        <f>'Table23a(1)'!I35+'Table23a(1)'!I49+'Table23a(2)'!I20+'Table23a(2)'!I34+'Table23a(2)'!I48+'Table23a(2)'!I62+'Table23a(3)'!I20+'Table23a(3)'!I34</f>
        <v>1278</v>
      </c>
      <c r="I13" s="63"/>
      <c r="J13" s="63">
        <f>'Table23a(1)'!K35+'Table23a(1)'!K49+'Table23a(2)'!K20+'Table23a(2)'!K34+'Table23a(2)'!K48+'Table23a(2)'!K62+'Table23a(3)'!K20+'Table23a(3)'!K34</f>
        <v>64</v>
      </c>
      <c r="K13" s="63">
        <f>'Table23a(1)'!L35+'Table23a(1)'!L49+'Table23a(2)'!L20+'Table23a(2)'!L34+'Table23a(2)'!L48+'Table23a(2)'!L62+'Table23a(3)'!L20+'Table23a(3)'!L34</f>
        <v>737</v>
      </c>
      <c r="L13" s="63">
        <f>'Table23a(1)'!M35+'Table23a(1)'!M49+'Table23a(2)'!M20+'Table23a(2)'!M34+'Table23a(2)'!M48+'Table23a(2)'!M62+'Table23a(3)'!M20+'Table23a(3)'!M34</f>
        <v>3804</v>
      </c>
    </row>
    <row r="14" spans="1:12" ht="15.75">
      <c r="A14" s="60">
        <v>2005</v>
      </c>
      <c r="B14" s="63">
        <f>'Table23a(1)'!C36+'Table23a(1)'!C50+'Table23a(2)'!C21+'Table23a(2)'!C35+'Table23a(2)'!C49+'Table23a(2)'!C63+'Table23a(3)'!C21+'Table23a(3)'!C35</f>
        <v>14</v>
      </c>
      <c r="C14" s="63">
        <f>'Table23a(1)'!D36+'Table23a(1)'!D50+'Table23a(2)'!D21+'Table23a(2)'!D35+'Table23a(2)'!D49+'Table23a(2)'!D63+'Table23a(3)'!D21+'Table23a(3)'!D35</f>
        <v>370</v>
      </c>
      <c r="D14" s="63">
        <f>'Table23a(1)'!E36+'Table23a(1)'!E50+'Table23a(2)'!E21+'Table23a(2)'!E35+'Table23a(2)'!E49+'Table23a(2)'!E63+'Table23a(3)'!E21+'Table23a(3)'!E35</f>
        <v>2567</v>
      </c>
      <c r="E14" s="63"/>
      <c r="F14" s="63">
        <f>'Table23a(1)'!G36+'Table23a(1)'!G50+'Table23a(2)'!G21+'Table23a(2)'!G35+'Table23a(2)'!G49+'Table23a(2)'!G63+'Table23a(3)'!G21+'Table23a(3)'!G35</f>
        <v>53</v>
      </c>
      <c r="G14" s="63">
        <f>'Table23a(1)'!H36+'Table23a(1)'!H50+'Table23a(2)'!H21+'Table23a(2)'!H35+'Table23a(2)'!H49+'Table23a(2)'!H63+'Table23a(3)'!H21+'Table23a(3)'!H35</f>
        <v>379</v>
      </c>
      <c r="H14" s="63">
        <f>'Table23a(1)'!I36+'Table23a(1)'!I50+'Table23a(2)'!I21+'Table23a(2)'!I35+'Table23a(2)'!I49+'Table23a(2)'!I63+'Table23a(3)'!I21+'Table23a(3)'!I35</f>
        <v>1264</v>
      </c>
      <c r="I14" s="63"/>
      <c r="J14" s="63">
        <f>'Table23a(1)'!K36+'Table23a(1)'!K50+'Table23a(2)'!K21+'Table23a(2)'!K35+'Table23a(2)'!K49+'Table23a(2)'!K63+'Table23a(3)'!K21+'Table23a(3)'!K35</f>
        <v>67</v>
      </c>
      <c r="K14" s="63">
        <f>'Table23a(1)'!L36+'Table23a(1)'!L50+'Table23a(2)'!L21+'Table23a(2)'!L35+'Table23a(2)'!L49+'Table23a(2)'!L63+'Table23a(3)'!L21+'Table23a(3)'!L35</f>
        <v>749</v>
      </c>
      <c r="L14" s="63">
        <f>'Table23a(1)'!M36+'Table23a(1)'!M50+'Table23a(2)'!M21+'Table23a(2)'!M35+'Table23a(2)'!M49+'Table23a(2)'!M63+'Table23a(3)'!M21+'Table23a(3)'!M35</f>
        <v>3831</v>
      </c>
    </row>
    <row r="15" spans="3:5" ht="15.75">
      <c r="C15" s="64"/>
      <c r="D15" s="64"/>
      <c r="E15" s="64"/>
    </row>
    <row r="16" spans="1:11" s="54" customFormat="1" ht="22.5">
      <c r="A16" s="65" t="s">
        <v>0</v>
      </c>
      <c r="K16" s="66" t="s">
        <v>1</v>
      </c>
    </row>
    <row r="17" s="54" customFormat="1" ht="18.75">
      <c r="A17" s="53"/>
    </row>
    <row r="18" s="54" customFormat="1" ht="22.5">
      <c r="A18" s="65" t="s">
        <v>42</v>
      </c>
    </row>
    <row r="19" s="54" customFormat="1" ht="22.5">
      <c r="A19" s="65" t="s">
        <v>38</v>
      </c>
    </row>
    <row r="20" s="54" customFormat="1" ht="22.5">
      <c r="A20" s="65" t="s">
        <v>39</v>
      </c>
    </row>
  </sheetData>
  <printOptions/>
  <pageMargins left="0.7480314960629921" right="0.5511811023622047" top="0.3937007874015748" bottom="0.5905511811023623" header="0.31496062992125984" footer="0.31496062992125984"/>
  <pageSetup fitToHeight="1" fitToWidth="1" horizontalDpi="600" verticalDpi="600" orientation="portrait" paperSize="9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57" customWidth="1"/>
  </cols>
  <sheetData>
    <row r="1" spans="1:10" s="54" customFormat="1" ht="18.75">
      <c r="A1" s="53" t="s">
        <v>22</v>
      </c>
      <c r="J1" s="55" t="s">
        <v>1</v>
      </c>
    </row>
    <row r="2" s="54" customFormat="1" ht="18.75">
      <c r="A2" s="53"/>
    </row>
    <row r="3" s="54" customFormat="1" ht="18.75">
      <c r="A3" s="53" t="s">
        <v>37</v>
      </c>
    </row>
    <row r="4" s="54" customFormat="1" ht="18.75">
      <c r="A4" s="53" t="s">
        <v>38</v>
      </c>
    </row>
    <row r="5" spans="1:2" ht="18.75">
      <c r="A5" s="53" t="s">
        <v>39</v>
      </c>
      <c r="B5" s="56"/>
    </row>
  </sheetData>
  <printOptions/>
  <pageMargins left="0.7480314960629921" right="0.5511811023622047" top="0.3937007874015748" bottom="0.5905511811023623" header="0.31496062992125984" footer="0.31496062992125984"/>
  <pageSetup fitToHeight="1" fitToWidth="1" horizontalDpi="600" verticalDpi="600" orientation="portrait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9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7.421875" style="64" customWidth="1"/>
    <col min="2" max="2" width="9.140625" style="64" customWidth="1"/>
    <col min="3" max="3" width="6.140625" style="64" customWidth="1"/>
    <col min="4" max="6" width="9.140625" style="64" customWidth="1"/>
    <col min="7" max="7" width="8.7109375" style="64" customWidth="1"/>
    <col min="8" max="8" width="2.57421875" style="64" customWidth="1"/>
    <col min="9" max="9" width="6.00390625" style="64" customWidth="1"/>
    <col min="10" max="12" width="9.140625" style="64" customWidth="1"/>
    <col min="13" max="13" width="8.00390625" style="64" customWidth="1"/>
    <col min="14" max="16384" width="9.140625" style="64" customWidth="1"/>
  </cols>
  <sheetData>
    <row r="1" spans="1:12" ht="15.75">
      <c r="A1" s="7" t="s">
        <v>49</v>
      </c>
      <c r="L1" s="7" t="s">
        <v>1</v>
      </c>
    </row>
    <row r="2" ht="9" customHeight="1"/>
    <row r="3" ht="15.75">
      <c r="A3" s="7" t="s">
        <v>50</v>
      </c>
    </row>
    <row r="4" ht="15.75">
      <c r="A4" s="7" t="s">
        <v>51</v>
      </c>
    </row>
    <row r="5" spans="1:13" ht="13.5" thickBo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3:13" ht="13.5" thickBot="1">
      <c r="C6" s="68"/>
      <c r="D6" s="68"/>
      <c r="E6" s="69" t="s">
        <v>18</v>
      </c>
      <c r="F6" s="68"/>
      <c r="G6" s="68"/>
      <c r="H6" s="70"/>
      <c r="I6" s="68"/>
      <c r="J6" s="68"/>
      <c r="K6" s="69">
        <v>2005</v>
      </c>
      <c r="L6" s="68"/>
      <c r="M6" s="68"/>
    </row>
    <row r="7" spans="1:13" ht="13.5" thickBot="1">
      <c r="A7" s="71"/>
      <c r="B7" s="71"/>
      <c r="C7" s="72"/>
      <c r="D7" s="72" t="s">
        <v>11</v>
      </c>
      <c r="E7" s="73" t="s">
        <v>52</v>
      </c>
      <c r="F7" s="74"/>
      <c r="G7" s="74"/>
      <c r="H7" s="71"/>
      <c r="I7" s="72"/>
      <c r="J7" s="72" t="s">
        <v>11</v>
      </c>
      <c r="K7" s="73" t="s">
        <v>52</v>
      </c>
      <c r="L7" s="74"/>
      <c r="M7" s="74"/>
    </row>
    <row r="8" spans="1:13" ht="16.5" thickBot="1">
      <c r="A8" s="75" t="s">
        <v>53</v>
      </c>
      <c r="B8" s="75" t="s">
        <v>54</v>
      </c>
      <c r="C8" s="76" t="s">
        <v>13</v>
      </c>
      <c r="D8" s="76" t="s">
        <v>14</v>
      </c>
      <c r="E8" s="76" t="s">
        <v>55</v>
      </c>
      <c r="F8" s="76" t="s">
        <v>56</v>
      </c>
      <c r="G8" s="76" t="s">
        <v>81</v>
      </c>
      <c r="H8" s="75"/>
      <c r="I8" s="76" t="s">
        <v>13</v>
      </c>
      <c r="J8" s="76" t="s">
        <v>14</v>
      </c>
      <c r="K8" s="76" t="s">
        <v>55</v>
      </c>
      <c r="L8" s="76" t="s">
        <v>56</v>
      </c>
      <c r="M8" s="76" t="s">
        <v>81</v>
      </c>
    </row>
    <row r="9" spans="1:13" ht="12.75">
      <c r="A9" s="71" t="s">
        <v>17</v>
      </c>
      <c r="B9" s="77" t="s">
        <v>57</v>
      </c>
      <c r="C9" s="78">
        <v>4</v>
      </c>
      <c r="D9" s="78">
        <v>83</v>
      </c>
      <c r="E9" s="78">
        <v>167</v>
      </c>
      <c r="F9" s="78">
        <v>96</v>
      </c>
      <c r="G9" s="78">
        <v>262</v>
      </c>
      <c r="H9" s="78"/>
      <c r="I9" s="78">
        <v>1</v>
      </c>
      <c r="J9" s="78">
        <v>25</v>
      </c>
      <c r="K9" s="78">
        <v>70</v>
      </c>
      <c r="L9" s="78">
        <v>31</v>
      </c>
      <c r="M9" s="78">
        <v>104</v>
      </c>
    </row>
    <row r="10" spans="1:13" ht="12.75">
      <c r="A10" s="71"/>
      <c r="B10" s="77" t="s">
        <v>58</v>
      </c>
      <c r="C10" s="78">
        <v>3</v>
      </c>
      <c r="D10" s="78">
        <v>131</v>
      </c>
      <c r="E10" s="78">
        <v>319</v>
      </c>
      <c r="F10" s="78">
        <v>143</v>
      </c>
      <c r="G10" s="78">
        <v>462</v>
      </c>
      <c r="H10" s="78"/>
      <c r="I10" s="78">
        <v>0</v>
      </c>
      <c r="J10" s="78">
        <v>37</v>
      </c>
      <c r="K10" s="78">
        <v>124</v>
      </c>
      <c r="L10" s="78">
        <v>61</v>
      </c>
      <c r="M10" s="78">
        <v>185</v>
      </c>
    </row>
    <row r="11" spans="1:13" ht="12.75">
      <c r="A11" s="71"/>
      <c r="B11" s="77" t="s">
        <v>59</v>
      </c>
      <c r="C11" s="78">
        <v>5</v>
      </c>
      <c r="D11" s="78">
        <v>167</v>
      </c>
      <c r="E11" s="78">
        <v>384</v>
      </c>
      <c r="F11" s="78">
        <v>211</v>
      </c>
      <c r="G11" s="78">
        <v>595</v>
      </c>
      <c r="H11" s="78"/>
      <c r="I11" s="78">
        <v>2</v>
      </c>
      <c r="J11" s="78">
        <v>79</v>
      </c>
      <c r="K11" s="78">
        <v>215</v>
      </c>
      <c r="L11" s="78">
        <v>114</v>
      </c>
      <c r="M11" s="78">
        <v>329</v>
      </c>
    </row>
    <row r="12" spans="1:13" ht="12.75">
      <c r="A12" s="71"/>
      <c r="B12" s="77" t="s">
        <v>60</v>
      </c>
      <c r="C12" s="78">
        <v>5</v>
      </c>
      <c r="D12" s="78">
        <v>181</v>
      </c>
      <c r="E12" s="78">
        <v>355</v>
      </c>
      <c r="F12" s="78">
        <v>264</v>
      </c>
      <c r="G12" s="78">
        <v>619</v>
      </c>
      <c r="H12" s="78"/>
      <c r="I12" s="78">
        <v>2</v>
      </c>
      <c r="J12" s="78">
        <v>102</v>
      </c>
      <c r="K12" s="78">
        <v>263</v>
      </c>
      <c r="L12" s="78">
        <v>213</v>
      </c>
      <c r="M12" s="78">
        <v>476</v>
      </c>
    </row>
    <row r="13" spans="1:13" ht="12.75">
      <c r="A13" s="71"/>
      <c r="B13" s="64" t="s">
        <v>61</v>
      </c>
      <c r="C13" s="78">
        <v>7</v>
      </c>
      <c r="D13" s="78">
        <v>86</v>
      </c>
      <c r="E13" s="78">
        <v>193</v>
      </c>
      <c r="F13" s="78">
        <v>121</v>
      </c>
      <c r="G13" s="78">
        <v>313</v>
      </c>
      <c r="H13" s="78"/>
      <c r="I13" s="78">
        <v>6</v>
      </c>
      <c r="J13" s="78">
        <v>50</v>
      </c>
      <c r="K13" s="78">
        <v>160</v>
      </c>
      <c r="L13" s="78">
        <v>112</v>
      </c>
      <c r="M13" s="78">
        <v>272</v>
      </c>
    </row>
    <row r="14" spans="1:13" ht="12.75">
      <c r="A14" s="71"/>
      <c r="B14" s="64" t="s">
        <v>62</v>
      </c>
      <c r="C14" s="78">
        <v>5</v>
      </c>
      <c r="D14" s="78">
        <v>79</v>
      </c>
      <c r="E14" s="78">
        <v>195</v>
      </c>
      <c r="F14" s="78">
        <v>114</v>
      </c>
      <c r="G14" s="78">
        <v>309</v>
      </c>
      <c r="H14" s="78"/>
      <c r="I14" s="78">
        <v>4</v>
      </c>
      <c r="J14" s="78">
        <v>59</v>
      </c>
      <c r="K14" s="78">
        <v>154</v>
      </c>
      <c r="L14" s="78">
        <v>88</v>
      </c>
      <c r="M14" s="78">
        <v>242</v>
      </c>
    </row>
    <row r="15" spans="1:13" ht="12.75">
      <c r="A15" s="71"/>
      <c r="B15" s="64" t="s">
        <v>63</v>
      </c>
      <c r="C15" s="78">
        <v>6</v>
      </c>
      <c r="D15" s="78">
        <v>65</v>
      </c>
      <c r="E15" s="78">
        <v>170</v>
      </c>
      <c r="F15" s="78">
        <v>84</v>
      </c>
      <c r="G15" s="78">
        <v>254</v>
      </c>
      <c r="H15" s="78"/>
      <c r="I15" s="78">
        <v>0</v>
      </c>
      <c r="J15" s="78">
        <v>39</v>
      </c>
      <c r="K15" s="78">
        <v>110</v>
      </c>
      <c r="L15" s="78">
        <v>66</v>
      </c>
      <c r="M15" s="78">
        <v>177</v>
      </c>
    </row>
    <row r="16" spans="1:13" ht="12.75">
      <c r="A16" s="71"/>
      <c r="B16" s="64" t="s">
        <v>64</v>
      </c>
      <c r="C16" s="78">
        <v>7</v>
      </c>
      <c r="D16" s="78">
        <v>106</v>
      </c>
      <c r="E16" s="78">
        <v>257</v>
      </c>
      <c r="F16" s="78">
        <v>121</v>
      </c>
      <c r="G16" s="78">
        <v>378</v>
      </c>
      <c r="H16" s="78"/>
      <c r="I16" s="78">
        <v>8</v>
      </c>
      <c r="J16" s="78">
        <v>64</v>
      </c>
      <c r="K16" s="78">
        <v>229</v>
      </c>
      <c r="L16" s="78">
        <v>104</v>
      </c>
      <c r="M16" s="78">
        <v>333</v>
      </c>
    </row>
    <row r="17" spans="1:13" ht="12.75">
      <c r="A17" s="71"/>
      <c r="B17" s="64" t="s">
        <v>65</v>
      </c>
      <c r="C17" s="78">
        <v>6</v>
      </c>
      <c r="D17" s="78">
        <v>88</v>
      </c>
      <c r="E17" s="78">
        <v>179</v>
      </c>
      <c r="F17" s="78">
        <v>98</v>
      </c>
      <c r="G17" s="78">
        <v>277</v>
      </c>
      <c r="H17" s="78"/>
      <c r="I17" s="78">
        <v>6</v>
      </c>
      <c r="J17" s="78">
        <v>65</v>
      </c>
      <c r="K17" s="78">
        <v>154</v>
      </c>
      <c r="L17" s="78">
        <v>105</v>
      </c>
      <c r="M17" s="78">
        <v>259</v>
      </c>
    </row>
    <row r="18" spans="1:13" ht="12.75">
      <c r="A18" s="71"/>
      <c r="B18" s="64" t="s">
        <v>66</v>
      </c>
      <c r="C18" s="78">
        <v>10</v>
      </c>
      <c r="D18" s="78">
        <v>92</v>
      </c>
      <c r="E18" s="78">
        <v>147</v>
      </c>
      <c r="F18" s="78">
        <v>97</v>
      </c>
      <c r="G18" s="78">
        <v>243</v>
      </c>
      <c r="H18" s="78"/>
      <c r="I18" s="78">
        <v>5</v>
      </c>
      <c r="J18" s="78">
        <v>57</v>
      </c>
      <c r="K18" s="78">
        <v>121</v>
      </c>
      <c r="L18" s="78">
        <v>84</v>
      </c>
      <c r="M18" s="78">
        <v>205</v>
      </c>
    </row>
    <row r="19" spans="1:13" ht="12.75">
      <c r="A19" s="71"/>
      <c r="B19" s="64" t="s">
        <v>67</v>
      </c>
      <c r="C19" s="78">
        <v>11</v>
      </c>
      <c r="D19" s="78">
        <v>94</v>
      </c>
      <c r="E19" s="78">
        <v>132</v>
      </c>
      <c r="F19" s="78">
        <v>118</v>
      </c>
      <c r="G19" s="78">
        <v>250</v>
      </c>
      <c r="H19" s="78"/>
      <c r="I19" s="78">
        <v>8</v>
      </c>
      <c r="J19" s="78">
        <v>49</v>
      </c>
      <c r="K19" s="78">
        <v>91</v>
      </c>
      <c r="L19" s="78">
        <v>78</v>
      </c>
      <c r="M19" s="78">
        <v>169</v>
      </c>
    </row>
    <row r="20" spans="1:13" ht="12.75">
      <c r="A20" s="71"/>
      <c r="B20" s="64" t="s">
        <v>68</v>
      </c>
      <c r="C20" s="78">
        <v>18</v>
      </c>
      <c r="D20" s="78">
        <v>120</v>
      </c>
      <c r="E20" s="78">
        <v>103</v>
      </c>
      <c r="F20" s="78">
        <v>150</v>
      </c>
      <c r="G20" s="78">
        <v>253</v>
      </c>
      <c r="H20" s="78"/>
      <c r="I20" s="78">
        <v>9</v>
      </c>
      <c r="J20" s="78">
        <v>61</v>
      </c>
      <c r="K20" s="78">
        <v>70</v>
      </c>
      <c r="L20" s="78">
        <v>75</v>
      </c>
      <c r="M20" s="78">
        <v>145</v>
      </c>
    </row>
    <row r="21" spans="1:13" ht="12.75">
      <c r="A21" s="71"/>
      <c r="B21" s="64" t="s">
        <v>69</v>
      </c>
      <c r="C21" s="78">
        <v>19</v>
      </c>
      <c r="D21" s="78">
        <v>83</v>
      </c>
      <c r="E21" s="78">
        <v>68</v>
      </c>
      <c r="F21" s="78">
        <v>101</v>
      </c>
      <c r="G21" s="78">
        <v>168</v>
      </c>
      <c r="H21" s="78"/>
      <c r="I21" s="78">
        <v>15</v>
      </c>
      <c r="J21" s="78">
        <v>49</v>
      </c>
      <c r="K21" s="78">
        <v>59</v>
      </c>
      <c r="L21" s="78">
        <v>68</v>
      </c>
      <c r="M21" s="78">
        <v>129</v>
      </c>
    </row>
    <row r="22" spans="1:13" ht="15.75">
      <c r="A22" s="71"/>
      <c r="B22" s="71" t="s">
        <v>82</v>
      </c>
      <c r="C22" s="79">
        <v>104</v>
      </c>
      <c r="D22" s="79">
        <v>1376</v>
      </c>
      <c r="E22" s="79">
        <v>2668</v>
      </c>
      <c r="F22" s="79">
        <v>1717</v>
      </c>
      <c r="G22" s="79">
        <v>4385</v>
      </c>
      <c r="H22" s="79"/>
      <c r="I22" s="79">
        <v>66</v>
      </c>
      <c r="J22" s="79">
        <v>736</v>
      </c>
      <c r="K22" s="79">
        <v>1823</v>
      </c>
      <c r="L22" s="79">
        <v>1202</v>
      </c>
      <c r="M22" s="79">
        <v>3033</v>
      </c>
    </row>
    <row r="23" spans="1:13" ht="12.75">
      <c r="A23" s="71"/>
      <c r="B23" s="64" t="s">
        <v>70</v>
      </c>
      <c r="C23" s="78">
        <v>17</v>
      </c>
      <c r="D23" s="78">
        <v>562</v>
      </c>
      <c r="E23" s="78">
        <v>1225</v>
      </c>
      <c r="F23" s="78">
        <v>714</v>
      </c>
      <c r="G23" s="78">
        <v>1938</v>
      </c>
      <c r="H23" s="78"/>
      <c r="I23" s="78">
        <v>5</v>
      </c>
      <c r="J23" s="78">
        <v>243</v>
      </c>
      <c r="K23" s="78">
        <v>672</v>
      </c>
      <c r="L23" s="78">
        <v>419</v>
      </c>
      <c r="M23" s="78">
        <v>1094</v>
      </c>
    </row>
    <row r="24" spans="1:13" ht="12.75">
      <c r="A24" s="71"/>
      <c r="B24" s="64" t="s">
        <v>71</v>
      </c>
      <c r="C24" s="78">
        <v>88</v>
      </c>
      <c r="D24" s="78">
        <v>814</v>
      </c>
      <c r="E24" s="78">
        <v>1443</v>
      </c>
      <c r="F24" s="78">
        <v>1003</v>
      </c>
      <c r="G24" s="78">
        <v>2446</v>
      </c>
      <c r="H24" s="78"/>
      <c r="I24" s="78">
        <v>61</v>
      </c>
      <c r="J24" s="78">
        <v>493</v>
      </c>
      <c r="K24" s="78">
        <v>1148</v>
      </c>
      <c r="L24" s="78">
        <v>780</v>
      </c>
      <c r="M24" s="78">
        <v>1931</v>
      </c>
    </row>
    <row r="25" spans="1:13" ht="12.75">
      <c r="A25" s="71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</row>
    <row r="26" spans="1:13" ht="12.75">
      <c r="A26" s="71" t="s">
        <v>20</v>
      </c>
      <c r="B26" s="77" t="s">
        <v>57</v>
      </c>
      <c r="C26" s="78">
        <v>0</v>
      </c>
      <c r="D26" s="78">
        <v>2</v>
      </c>
      <c r="E26" s="78">
        <v>11</v>
      </c>
      <c r="F26" s="78">
        <v>2</v>
      </c>
      <c r="G26" s="78">
        <v>14</v>
      </c>
      <c r="H26" s="78"/>
      <c r="I26" s="78">
        <v>0</v>
      </c>
      <c r="J26" s="78">
        <v>1</v>
      </c>
      <c r="K26" s="78">
        <v>3</v>
      </c>
      <c r="L26" s="78">
        <v>1</v>
      </c>
      <c r="M26" s="78">
        <v>4</v>
      </c>
    </row>
    <row r="27" spans="1:13" ht="12.75">
      <c r="A27" s="71"/>
      <c r="B27" s="77" t="s">
        <v>58</v>
      </c>
      <c r="C27" s="78">
        <v>1</v>
      </c>
      <c r="D27" s="78">
        <v>21</v>
      </c>
      <c r="E27" s="78">
        <v>93</v>
      </c>
      <c r="F27" s="78">
        <v>20</v>
      </c>
      <c r="G27" s="78">
        <v>114</v>
      </c>
      <c r="H27" s="78"/>
      <c r="I27" s="78">
        <v>0</v>
      </c>
      <c r="J27" s="78">
        <v>9</v>
      </c>
      <c r="K27" s="78">
        <v>30</v>
      </c>
      <c r="L27" s="78">
        <v>16</v>
      </c>
      <c r="M27" s="78">
        <v>46</v>
      </c>
    </row>
    <row r="28" spans="1:13" ht="12.75">
      <c r="A28" s="71"/>
      <c r="B28" s="77" t="s">
        <v>59</v>
      </c>
      <c r="C28" s="78">
        <v>1</v>
      </c>
      <c r="D28" s="78">
        <v>36</v>
      </c>
      <c r="E28" s="78">
        <v>161</v>
      </c>
      <c r="F28" s="78">
        <v>42</v>
      </c>
      <c r="G28" s="78">
        <v>202</v>
      </c>
      <c r="H28" s="78"/>
      <c r="I28" s="78">
        <v>3</v>
      </c>
      <c r="J28" s="78">
        <v>13</v>
      </c>
      <c r="K28" s="78">
        <v>67</v>
      </c>
      <c r="L28" s="78">
        <v>22</v>
      </c>
      <c r="M28" s="78">
        <v>89</v>
      </c>
    </row>
    <row r="29" spans="1:13" ht="12.75">
      <c r="A29" s="71"/>
      <c r="B29" s="77" t="s">
        <v>60</v>
      </c>
      <c r="C29" s="78">
        <v>1</v>
      </c>
      <c r="D29" s="78">
        <v>41</v>
      </c>
      <c r="E29" s="78">
        <v>180</v>
      </c>
      <c r="F29" s="78">
        <v>27</v>
      </c>
      <c r="G29" s="78">
        <v>207</v>
      </c>
      <c r="H29" s="78"/>
      <c r="I29" s="78">
        <v>1</v>
      </c>
      <c r="J29" s="78">
        <v>7</v>
      </c>
      <c r="K29" s="78">
        <v>66</v>
      </c>
      <c r="L29" s="78">
        <v>13</v>
      </c>
      <c r="M29" s="78">
        <v>79</v>
      </c>
    </row>
    <row r="30" spans="1:13" ht="12.75">
      <c r="A30" s="71"/>
      <c r="B30" s="64" t="s">
        <v>61</v>
      </c>
      <c r="C30" s="78">
        <v>1</v>
      </c>
      <c r="D30" s="78">
        <v>19</v>
      </c>
      <c r="E30" s="78">
        <v>89</v>
      </c>
      <c r="F30" s="78">
        <v>20</v>
      </c>
      <c r="G30" s="78">
        <v>108</v>
      </c>
      <c r="H30" s="78"/>
      <c r="I30" s="78">
        <v>1</v>
      </c>
      <c r="J30" s="78">
        <v>6</v>
      </c>
      <c r="K30" s="78">
        <v>40</v>
      </c>
      <c r="L30" s="78">
        <v>5</v>
      </c>
      <c r="M30" s="78">
        <v>45</v>
      </c>
    </row>
    <row r="31" spans="1:13" ht="12.75">
      <c r="A31" s="71"/>
      <c r="B31" s="64" t="s">
        <v>62</v>
      </c>
      <c r="C31" s="78">
        <v>1</v>
      </c>
      <c r="D31" s="78">
        <v>21</v>
      </c>
      <c r="E31" s="78">
        <v>105</v>
      </c>
      <c r="F31" s="78">
        <v>30</v>
      </c>
      <c r="G31" s="78">
        <v>135</v>
      </c>
      <c r="H31" s="78"/>
      <c r="I31" s="78">
        <v>0</v>
      </c>
      <c r="J31" s="78">
        <v>12</v>
      </c>
      <c r="K31" s="78">
        <v>63</v>
      </c>
      <c r="L31" s="78">
        <v>18</v>
      </c>
      <c r="M31" s="78">
        <v>81</v>
      </c>
    </row>
    <row r="32" spans="1:13" ht="12.75">
      <c r="A32" s="71"/>
      <c r="B32" s="64" t="s">
        <v>63</v>
      </c>
      <c r="C32" s="78">
        <v>1</v>
      </c>
      <c r="D32" s="78">
        <v>21</v>
      </c>
      <c r="E32" s="78">
        <v>100</v>
      </c>
      <c r="F32" s="78">
        <v>24</v>
      </c>
      <c r="G32" s="78">
        <v>124</v>
      </c>
      <c r="H32" s="78"/>
      <c r="I32" s="78">
        <v>0</v>
      </c>
      <c r="J32" s="78">
        <v>11</v>
      </c>
      <c r="K32" s="78">
        <v>54</v>
      </c>
      <c r="L32" s="78">
        <v>12</v>
      </c>
      <c r="M32" s="78">
        <v>66</v>
      </c>
    </row>
    <row r="33" spans="1:13" ht="12.75">
      <c r="A33" s="71"/>
      <c r="B33" s="64" t="s">
        <v>64</v>
      </c>
      <c r="C33" s="78">
        <v>2</v>
      </c>
      <c r="D33" s="78">
        <v>35</v>
      </c>
      <c r="E33" s="78">
        <v>159</v>
      </c>
      <c r="F33" s="78">
        <v>27</v>
      </c>
      <c r="G33" s="78">
        <v>187</v>
      </c>
      <c r="H33" s="78"/>
      <c r="I33" s="78">
        <v>3</v>
      </c>
      <c r="J33" s="78">
        <v>26</v>
      </c>
      <c r="K33" s="78">
        <v>136</v>
      </c>
      <c r="L33" s="78">
        <v>33</v>
      </c>
      <c r="M33" s="78">
        <v>169</v>
      </c>
    </row>
    <row r="34" spans="1:13" ht="12.75">
      <c r="A34" s="71"/>
      <c r="B34" s="64" t="s">
        <v>65</v>
      </c>
      <c r="C34" s="78">
        <v>1</v>
      </c>
      <c r="D34" s="78">
        <v>24</v>
      </c>
      <c r="E34" s="78">
        <v>83</v>
      </c>
      <c r="F34" s="78">
        <v>16</v>
      </c>
      <c r="G34" s="78">
        <v>98</v>
      </c>
      <c r="H34" s="78"/>
      <c r="I34" s="78">
        <v>4</v>
      </c>
      <c r="J34" s="78">
        <v>25</v>
      </c>
      <c r="K34" s="78">
        <v>91</v>
      </c>
      <c r="L34" s="78">
        <v>16</v>
      </c>
      <c r="M34" s="78">
        <v>107</v>
      </c>
    </row>
    <row r="35" spans="1:13" ht="12.75">
      <c r="A35" s="71"/>
      <c r="B35" s="64" t="s">
        <v>66</v>
      </c>
      <c r="C35" s="78">
        <v>1</v>
      </c>
      <c r="D35" s="78">
        <v>16</v>
      </c>
      <c r="E35" s="78">
        <v>42</v>
      </c>
      <c r="F35" s="78">
        <v>12</v>
      </c>
      <c r="G35" s="78">
        <v>54</v>
      </c>
      <c r="H35" s="78"/>
      <c r="I35" s="78">
        <v>3</v>
      </c>
      <c r="J35" s="78">
        <v>13</v>
      </c>
      <c r="K35" s="78">
        <v>35</v>
      </c>
      <c r="L35" s="78">
        <v>15</v>
      </c>
      <c r="M35" s="78">
        <v>50</v>
      </c>
    </row>
    <row r="36" spans="1:13" ht="12.75">
      <c r="A36" s="71"/>
      <c r="B36" s="64" t="s">
        <v>67</v>
      </c>
      <c r="C36" s="78">
        <v>1</v>
      </c>
      <c r="D36" s="78">
        <v>8</v>
      </c>
      <c r="E36" s="78">
        <v>22</v>
      </c>
      <c r="F36" s="78">
        <v>4</v>
      </c>
      <c r="G36" s="78">
        <v>26</v>
      </c>
      <c r="H36" s="78"/>
      <c r="I36" s="78">
        <v>0</v>
      </c>
      <c r="J36" s="78">
        <v>3</v>
      </c>
      <c r="K36" s="78">
        <v>24</v>
      </c>
      <c r="L36" s="78">
        <v>2</v>
      </c>
      <c r="M36" s="78">
        <v>26</v>
      </c>
    </row>
    <row r="37" spans="1:13" ht="12.75">
      <c r="A37" s="71"/>
      <c r="B37" s="64" t="s">
        <v>68</v>
      </c>
      <c r="C37" s="78">
        <v>1</v>
      </c>
      <c r="D37" s="78">
        <v>4</v>
      </c>
      <c r="E37" s="78">
        <v>11</v>
      </c>
      <c r="F37" s="78">
        <v>1</v>
      </c>
      <c r="G37" s="78">
        <v>11</v>
      </c>
      <c r="H37" s="78"/>
      <c r="I37" s="78">
        <v>1</v>
      </c>
      <c r="J37" s="78">
        <v>3</v>
      </c>
      <c r="K37" s="78">
        <v>9</v>
      </c>
      <c r="L37" s="78">
        <v>2</v>
      </c>
      <c r="M37" s="78">
        <v>11</v>
      </c>
    </row>
    <row r="38" spans="1:13" ht="12.75">
      <c r="A38" s="71"/>
      <c r="B38" s="64" t="s">
        <v>69</v>
      </c>
      <c r="C38" s="78">
        <v>0</v>
      </c>
      <c r="D38" s="78">
        <v>1</v>
      </c>
      <c r="E38" s="78">
        <v>2</v>
      </c>
      <c r="F38" s="78">
        <v>0</v>
      </c>
      <c r="G38" s="78">
        <v>3</v>
      </c>
      <c r="H38" s="78"/>
      <c r="I38" s="78">
        <v>0</v>
      </c>
      <c r="J38" s="78">
        <v>2</v>
      </c>
      <c r="K38" s="78">
        <v>3</v>
      </c>
      <c r="L38" s="78">
        <v>1</v>
      </c>
      <c r="M38" s="78">
        <v>4</v>
      </c>
    </row>
    <row r="39" spans="1:13" ht="15.75">
      <c r="A39" s="71"/>
      <c r="B39" s="71" t="s">
        <v>82</v>
      </c>
      <c r="C39" s="79">
        <v>11</v>
      </c>
      <c r="D39" s="79">
        <v>249</v>
      </c>
      <c r="E39" s="79">
        <v>1058</v>
      </c>
      <c r="F39" s="79">
        <v>225</v>
      </c>
      <c r="G39" s="79">
        <v>1283</v>
      </c>
      <c r="H39" s="79"/>
      <c r="I39" s="79">
        <v>16</v>
      </c>
      <c r="J39" s="79">
        <v>132</v>
      </c>
      <c r="K39" s="79">
        <v>622</v>
      </c>
      <c r="L39" s="79">
        <v>156</v>
      </c>
      <c r="M39" s="79">
        <v>780</v>
      </c>
    </row>
    <row r="40" spans="1:13" ht="12.75">
      <c r="A40" s="71"/>
      <c r="B40" s="64" t="s">
        <v>70</v>
      </c>
      <c r="C40" s="78">
        <v>3</v>
      </c>
      <c r="D40" s="78">
        <v>100</v>
      </c>
      <c r="E40" s="78">
        <v>445</v>
      </c>
      <c r="F40" s="78">
        <v>91</v>
      </c>
      <c r="G40" s="78">
        <v>537</v>
      </c>
      <c r="H40" s="78"/>
      <c r="I40" s="78">
        <v>4</v>
      </c>
      <c r="J40" s="78">
        <v>30</v>
      </c>
      <c r="K40" s="78">
        <v>166</v>
      </c>
      <c r="L40" s="78">
        <v>52</v>
      </c>
      <c r="M40" s="78">
        <v>218</v>
      </c>
    </row>
    <row r="41" spans="1:13" ht="12.75">
      <c r="A41" s="71"/>
      <c r="B41" s="64" t="s">
        <v>71</v>
      </c>
      <c r="C41" s="78">
        <v>7</v>
      </c>
      <c r="D41" s="78">
        <v>149</v>
      </c>
      <c r="E41" s="78">
        <v>612</v>
      </c>
      <c r="F41" s="78">
        <v>134</v>
      </c>
      <c r="G41" s="78">
        <v>747</v>
      </c>
      <c r="H41" s="78"/>
      <c r="I41" s="78">
        <v>12</v>
      </c>
      <c r="J41" s="78">
        <v>101</v>
      </c>
      <c r="K41" s="78">
        <v>455</v>
      </c>
      <c r="L41" s="78">
        <v>104</v>
      </c>
      <c r="M41" s="78">
        <v>559</v>
      </c>
    </row>
    <row r="42" spans="1:13" ht="12.75">
      <c r="A42" s="71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</row>
    <row r="43" spans="1:13" ht="15.75">
      <c r="A43" s="71" t="s">
        <v>83</v>
      </c>
      <c r="B43" s="77" t="s">
        <v>57</v>
      </c>
      <c r="C43" s="78">
        <v>0</v>
      </c>
      <c r="D43" s="78">
        <v>0</v>
      </c>
      <c r="E43" s="78">
        <v>0</v>
      </c>
      <c r="F43" s="78">
        <v>0</v>
      </c>
      <c r="G43" s="78">
        <v>0</v>
      </c>
      <c r="H43" s="78"/>
      <c r="I43" s="78">
        <v>0</v>
      </c>
      <c r="J43" s="78">
        <v>1</v>
      </c>
      <c r="K43" s="78">
        <v>0</v>
      </c>
      <c r="L43" s="78">
        <v>2</v>
      </c>
      <c r="M43" s="78">
        <v>2</v>
      </c>
    </row>
    <row r="44" spans="1:13" ht="12.75">
      <c r="A44" s="71"/>
      <c r="B44" s="77" t="s">
        <v>58</v>
      </c>
      <c r="C44" s="78">
        <v>0</v>
      </c>
      <c r="D44" s="78">
        <v>0</v>
      </c>
      <c r="E44" s="78">
        <v>1</v>
      </c>
      <c r="F44" s="78">
        <v>0</v>
      </c>
      <c r="G44" s="78">
        <v>1</v>
      </c>
      <c r="H44" s="78"/>
      <c r="I44" s="78">
        <v>0</v>
      </c>
      <c r="J44" s="78">
        <v>1</v>
      </c>
      <c r="K44" s="78">
        <v>0</v>
      </c>
      <c r="L44" s="78">
        <v>1</v>
      </c>
      <c r="M44" s="78">
        <v>1</v>
      </c>
    </row>
    <row r="45" spans="1:13" ht="12.75">
      <c r="A45" s="71"/>
      <c r="B45" s="77" t="s">
        <v>59</v>
      </c>
      <c r="C45" s="78">
        <v>0</v>
      </c>
      <c r="D45" s="78">
        <v>1</v>
      </c>
      <c r="E45" s="78">
        <v>2</v>
      </c>
      <c r="F45" s="78">
        <v>2</v>
      </c>
      <c r="G45" s="78">
        <v>4</v>
      </c>
      <c r="H45" s="78"/>
      <c r="I45" s="78">
        <v>0</v>
      </c>
      <c r="J45" s="78">
        <v>1</v>
      </c>
      <c r="K45" s="78">
        <v>1</v>
      </c>
      <c r="L45" s="78">
        <v>2</v>
      </c>
      <c r="M45" s="78">
        <v>3</v>
      </c>
    </row>
    <row r="46" spans="1:13" ht="12.75">
      <c r="A46" s="71"/>
      <c r="B46" s="77" t="s">
        <v>60</v>
      </c>
      <c r="C46" s="78">
        <v>0</v>
      </c>
      <c r="D46" s="78">
        <v>4</v>
      </c>
      <c r="E46" s="78">
        <v>10</v>
      </c>
      <c r="F46" s="78">
        <v>2</v>
      </c>
      <c r="G46" s="78">
        <v>13</v>
      </c>
      <c r="H46" s="78"/>
      <c r="I46" s="78">
        <v>0</v>
      </c>
      <c r="J46" s="78">
        <v>9</v>
      </c>
      <c r="K46" s="78">
        <v>17</v>
      </c>
      <c r="L46" s="78">
        <v>4</v>
      </c>
      <c r="M46" s="78">
        <v>21</v>
      </c>
    </row>
    <row r="47" spans="1:13" ht="12.75">
      <c r="A47" s="71"/>
      <c r="B47" s="64" t="s">
        <v>61</v>
      </c>
      <c r="C47" s="78">
        <v>2</v>
      </c>
      <c r="D47" s="78">
        <v>37</v>
      </c>
      <c r="E47" s="78">
        <v>105</v>
      </c>
      <c r="F47" s="78">
        <v>12</v>
      </c>
      <c r="G47" s="78">
        <v>118</v>
      </c>
      <c r="H47" s="78"/>
      <c r="I47" s="78">
        <v>0</v>
      </c>
      <c r="J47" s="78">
        <v>45</v>
      </c>
      <c r="K47" s="78">
        <v>141</v>
      </c>
      <c r="L47" s="78">
        <v>11</v>
      </c>
      <c r="M47" s="78">
        <v>152</v>
      </c>
    </row>
    <row r="48" spans="1:13" ht="12.75">
      <c r="A48" s="71"/>
      <c r="B48" s="64" t="s">
        <v>62</v>
      </c>
      <c r="C48" s="78">
        <v>6</v>
      </c>
      <c r="D48" s="78">
        <v>57</v>
      </c>
      <c r="E48" s="78">
        <v>134</v>
      </c>
      <c r="F48" s="78">
        <v>26</v>
      </c>
      <c r="G48" s="78">
        <v>160</v>
      </c>
      <c r="H48" s="78"/>
      <c r="I48" s="78">
        <v>0</v>
      </c>
      <c r="J48" s="78">
        <v>32</v>
      </c>
      <c r="K48" s="78">
        <v>86</v>
      </c>
      <c r="L48" s="78">
        <v>15</v>
      </c>
      <c r="M48" s="78">
        <v>101</v>
      </c>
    </row>
    <row r="49" spans="1:13" ht="12.75">
      <c r="A49" s="71"/>
      <c r="B49" s="64" t="s">
        <v>63</v>
      </c>
      <c r="C49" s="78">
        <v>9</v>
      </c>
      <c r="D49" s="78">
        <v>84</v>
      </c>
      <c r="E49" s="78">
        <v>178</v>
      </c>
      <c r="F49" s="78">
        <v>29</v>
      </c>
      <c r="G49" s="78">
        <v>207</v>
      </c>
      <c r="H49" s="78"/>
      <c r="I49" s="78">
        <v>5</v>
      </c>
      <c r="J49" s="78">
        <v>46</v>
      </c>
      <c r="K49" s="78">
        <v>93</v>
      </c>
      <c r="L49" s="78">
        <v>10</v>
      </c>
      <c r="M49" s="78">
        <v>103</v>
      </c>
    </row>
    <row r="50" spans="1:13" ht="12.75">
      <c r="A50" s="71"/>
      <c r="B50" s="64" t="s">
        <v>64</v>
      </c>
      <c r="C50" s="78">
        <v>9</v>
      </c>
      <c r="D50" s="78">
        <v>102</v>
      </c>
      <c r="E50" s="78">
        <v>239</v>
      </c>
      <c r="F50" s="78">
        <v>29</v>
      </c>
      <c r="G50" s="78">
        <v>268</v>
      </c>
      <c r="H50" s="78"/>
      <c r="I50" s="78">
        <v>10</v>
      </c>
      <c r="J50" s="78">
        <v>108</v>
      </c>
      <c r="K50" s="78">
        <v>264</v>
      </c>
      <c r="L50" s="78">
        <v>37</v>
      </c>
      <c r="M50" s="78">
        <v>301</v>
      </c>
    </row>
    <row r="51" spans="1:13" ht="12.75">
      <c r="A51" s="71"/>
      <c r="B51" s="64" t="s">
        <v>65</v>
      </c>
      <c r="C51" s="78">
        <v>3</v>
      </c>
      <c r="D51" s="78">
        <v>46</v>
      </c>
      <c r="E51" s="78">
        <v>96</v>
      </c>
      <c r="F51" s="78">
        <v>13</v>
      </c>
      <c r="G51" s="78">
        <v>108</v>
      </c>
      <c r="H51" s="78"/>
      <c r="I51" s="78">
        <v>14</v>
      </c>
      <c r="J51" s="78">
        <v>109</v>
      </c>
      <c r="K51" s="78">
        <v>238</v>
      </c>
      <c r="L51" s="78">
        <v>30</v>
      </c>
      <c r="M51" s="78">
        <v>268</v>
      </c>
    </row>
    <row r="52" spans="1:13" ht="12.75">
      <c r="A52" s="71"/>
      <c r="B52" s="64" t="s">
        <v>66</v>
      </c>
      <c r="C52" s="78">
        <v>1</v>
      </c>
      <c r="D52" s="78">
        <v>16</v>
      </c>
      <c r="E52" s="78">
        <v>30</v>
      </c>
      <c r="F52" s="78">
        <v>6</v>
      </c>
      <c r="G52" s="78">
        <v>36</v>
      </c>
      <c r="H52" s="78"/>
      <c r="I52" s="78">
        <v>4</v>
      </c>
      <c r="J52" s="78">
        <v>44</v>
      </c>
      <c r="K52" s="78">
        <v>93</v>
      </c>
      <c r="L52" s="78">
        <v>12</v>
      </c>
      <c r="M52" s="78">
        <v>105</v>
      </c>
    </row>
    <row r="53" spans="1:13" ht="12.75">
      <c r="A53" s="71"/>
      <c r="B53" s="64" t="s">
        <v>67</v>
      </c>
      <c r="C53" s="78">
        <v>0</v>
      </c>
      <c r="D53" s="78">
        <v>6</v>
      </c>
      <c r="E53" s="78">
        <v>12</v>
      </c>
      <c r="F53" s="78">
        <v>2</v>
      </c>
      <c r="G53" s="78">
        <v>14</v>
      </c>
      <c r="H53" s="78"/>
      <c r="I53" s="78">
        <v>1</v>
      </c>
      <c r="J53" s="78">
        <v>6</v>
      </c>
      <c r="K53" s="78">
        <v>20</v>
      </c>
      <c r="L53" s="78">
        <v>0</v>
      </c>
      <c r="M53" s="78">
        <v>20</v>
      </c>
    </row>
    <row r="54" spans="1:13" ht="12.75">
      <c r="A54" s="71"/>
      <c r="B54" s="64" t="s">
        <v>68</v>
      </c>
      <c r="C54" s="78">
        <v>0</v>
      </c>
      <c r="D54" s="78">
        <v>2</v>
      </c>
      <c r="E54" s="78">
        <v>4</v>
      </c>
      <c r="F54" s="78">
        <v>1</v>
      </c>
      <c r="G54" s="78">
        <v>4</v>
      </c>
      <c r="H54" s="78"/>
      <c r="I54" s="78">
        <v>0</v>
      </c>
      <c r="J54" s="78">
        <v>1</v>
      </c>
      <c r="K54" s="78">
        <v>2</v>
      </c>
      <c r="L54" s="78">
        <v>1</v>
      </c>
      <c r="M54" s="78">
        <v>3</v>
      </c>
    </row>
    <row r="55" spans="1:13" ht="12.75">
      <c r="A55" s="71"/>
      <c r="B55" s="64" t="s">
        <v>69</v>
      </c>
      <c r="C55" s="78">
        <v>0</v>
      </c>
      <c r="D55" s="78">
        <v>0</v>
      </c>
      <c r="E55" s="78">
        <v>1</v>
      </c>
      <c r="F55" s="78">
        <v>0</v>
      </c>
      <c r="G55" s="78">
        <v>1</v>
      </c>
      <c r="H55" s="78"/>
      <c r="I55" s="78">
        <v>0</v>
      </c>
      <c r="J55" s="78">
        <v>0</v>
      </c>
      <c r="K55" s="78">
        <v>1</v>
      </c>
      <c r="L55" s="78">
        <v>0</v>
      </c>
      <c r="M55" s="78">
        <v>1</v>
      </c>
    </row>
    <row r="56" spans="1:13" ht="15.75">
      <c r="A56" s="71"/>
      <c r="B56" s="71" t="s">
        <v>82</v>
      </c>
      <c r="C56" s="79">
        <v>31</v>
      </c>
      <c r="D56" s="79">
        <v>355</v>
      </c>
      <c r="E56" s="79">
        <v>813</v>
      </c>
      <c r="F56" s="79">
        <v>122</v>
      </c>
      <c r="G56" s="79">
        <v>935</v>
      </c>
      <c r="H56" s="79"/>
      <c r="I56" s="79">
        <v>34</v>
      </c>
      <c r="J56" s="79">
        <v>403</v>
      </c>
      <c r="K56" s="79">
        <v>957</v>
      </c>
      <c r="L56" s="79">
        <v>125</v>
      </c>
      <c r="M56" s="79">
        <v>1082</v>
      </c>
    </row>
    <row r="57" spans="1:13" ht="12.75">
      <c r="A57" s="71"/>
      <c r="B57" s="64" t="s">
        <v>70</v>
      </c>
      <c r="C57" s="78">
        <v>0</v>
      </c>
      <c r="D57" s="78">
        <v>6</v>
      </c>
      <c r="E57" s="78">
        <v>13</v>
      </c>
      <c r="F57" s="78">
        <v>5</v>
      </c>
      <c r="G57" s="78">
        <v>18</v>
      </c>
      <c r="H57" s="78"/>
      <c r="I57" s="78">
        <v>0</v>
      </c>
      <c r="J57" s="78">
        <v>12</v>
      </c>
      <c r="K57" s="78">
        <v>18</v>
      </c>
      <c r="L57" s="78">
        <v>9</v>
      </c>
      <c r="M57" s="78">
        <v>27</v>
      </c>
    </row>
    <row r="58" spans="1:13" ht="12.75">
      <c r="A58" s="71"/>
      <c r="B58" s="64" t="s">
        <v>71</v>
      </c>
      <c r="C58" s="78">
        <v>31</v>
      </c>
      <c r="D58" s="78">
        <v>350</v>
      </c>
      <c r="E58" s="78">
        <v>800</v>
      </c>
      <c r="F58" s="78">
        <v>117</v>
      </c>
      <c r="G58" s="78">
        <v>917</v>
      </c>
      <c r="H58" s="78"/>
      <c r="I58" s="78">
        <v>34</v>
      </c>
      <c r="J58" s="78">
        <v>391</v>
      </c>
      <c r="K58" s="78">
        <v>938</v>
      </c>
      <c r="L58" s="78">
        <v>116</v>
      </c>
      <c r="M58" s="78">
        <v>1054</v>
      </c>
    </row>
    <row r="59" spans="1:13" ht="12.75">
      <c r="A59" s="71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</row>
    <row r="60" spans="1:13" ht="12.75">
      <c r="A60" s="71" t="s">
        <v>72</v>
      </c>
      <c r="B60" s="77" t="s">
        <v>57</v>
      </c>
      <c r="C60" s="78">
        <v>0</v>
      </c>
      <c r="D60" s="78">
        <v>0</v>
      </c>
      <c r="E60" s="78">
        <v>0</v>
      </c>
      <c r="F60" s="78">
        <v>0</v>
      </c>
      <c r="G60" s="78">
        <v>0</v>
      </c>
      <c r="H60" s="78"/>
      <c r="I60" s="78">
        <v>0</v>
      </c>
      <c r="J60" s="78">
        <v>1</v>
      </c>
      <c r="K60" s="78">
        <v>1</v>
      </c>
      <c r="L60" s="78">
        <v>1</v>
      </c>
      <c r="M60" s="78">
        <v>6</v>
      </c>
    </row>
    <row r="61" spans="1:13" ht="12.75">
      <c r="A61" s="71"/>
      <c r="B61" s="77" t="s">
        <v>58</v>
      </c>
      <c r="C61" s="78">
        <v>0</v>
      </c>
      <c r="D61" s="78">
        <v>0</v>
      </c>
      <c r="E61" s="78">
        <v>0</v>
      </c>
      <c r="F61" s="78">
        <v>0</v>
      </c>
      <c r="G61" s="78">
        <v>0</v>
      </c>
      <c r="H61" s="78"/>
      <c r="I61" s="78">
        <v>0</v>
      </c>
      <c r="J61" s="78">
        <v>0</v>
      </c>
      <c r="K61" s="78">
        <v>1</v>
      </c>
      <c r="L61" s="78">
        <v>0</v>
      </c>
      <c r="M61" s="78">
        <v>1</v>
      </c>
    </row>
    <row r="62" spans="1:13" ht="12.75">
      <c r="A62" s="71"/>
      <c r="B62" s="77" t="s">
        <v>59</v>
      </c>
      <c r="C62" s="78">
        <v>0</v>
      </c>
      <c r="D62" s="78">
        <v>0</v>
      </c>
      <c r="E62" s="78">
        <v>0</v>
      </c>
      <c r="F62" s="78">
        <v>0</v>
      </c>
      <c r="G62" s="78">
        <v>0</v>
      </c>
      <c r="H62" s="78"/>
      <c r="I62" s="78">
        <v>0</v>
      </c>
      <c r="J62" s="78">
        <v>0</v>
      </c>
      <c r="K62" s="78">
        <v>0</v>
      </c>
      <c r="L62" s="78">
        <v>2</v>
      </c>
      <c r="M62" s="78">
        <v>2</v>
      </c>
    </row>
    <row r="63" spans="1:13" ht="12.75">
      <c r="A63" s="71"/>
      <c r="B63" s="77" t="s">
        <v>60</v>
      </c>
      <c r="C63" s="78">
        <v>0</v>
      </c>
      <c r="D63" s="78">
        <v>6</v>
      </c>
      <c r="E63" s="78">
        <v>13</v>
      </c>
      <c r="F63" s="78">
        <v>0</v>
      </c>
      <c r="G63" s="78">
        <v>13</v>
      </c>
      <c r="H63" s="78"/>
      <c r="I63" s="78">
        <v>0</v>
      </c>
      <c r="J63" s="78">
        <v>0</v>
      </c>
      <c r="K63" s="78">
        <v>2</v>
      </c>
      <c r="L63" s="78">
        <v>1</v>
      </c>
      <c r="M63" s="78">
        <v>3</v>
      </c>
    </row>
    <row r="64" spans="1:13" ht="12.75">
      <c r="A64" s="71"/>
      <c r="B64" s="64" t="s">
        <v>61</v>
      </c>
      <c r="C64" s="78">
        <v>16</v>
      </c>
      <c r="D64" s="78">
        <v>180</v>
      </c>
      <c r="E64" s="78">
        <v>595</v>
      </c>
      <c r="F64" s="78">
        <v>266</v>
      </c>
      <c r="G64" s="78">
        <v>861</v>
      </c>
      <c r="H64" s="78"/>
      <c r="I64" s="78">
        <v>20</v>
      </c>
      <c r="J64" s="78">
        <v>127</v>
      </c>
      <c r="K64" s="78">
        <v>535</v>
      </c>
      <c r="L64" s="78">
        <v>265</v>
      </c>
      <c r="M64" s="78">
        <v>800</v>
      </c>
    </row>
    <row r="65" spans="1:13" ht="12.75">
      <c r="A65" s="71"/>
      <c r="B65" s="64" t="s">
        <v>62</v>
      </c>
      <c r="C65" s="78">
        <v>19</v>
      </c>
      <c r="D65" s="78">
        <v>243</v>
      </c>
      <c r="E65" s="78">
        <v>777</v>
      </c>
      <c r="F65" s="78">
        <v>543</v>
      </c>
      <c r="G65" s="78">
        <v>1320</v>
      </c>
      <c r="H65" s="78"/>
      <c r="I65" s="78">
        <v>19</v>
      </c>
      <c r="J65" s="78">
        <v>137</v>
      </c>
      <c r="K65" s="78">
        <v>627</v>
      </c>
      <c r="L65" s="78">
        <v>419</v>
      </c>
      <c r="M65" s="78">
        <v>1046</v>
      </c>
    </row>
    <row r="66" spans="1:13" ht="12.75">
      <c r="A66" s="71"/>
      <c r="B66" s="64" t="s">
        <v>63</v>
      </c>
      <c r="C66" s="78">
        <v>17</v>
      </c>
      <c r="D66" s="78">
        <v>208</v>
      </c>
      <c r="E66" s="78">
        <v>689</v>
      </c>
      <c r="F66" s="78">
        <v>532</v>
      </c>
      <c r="G66" s="78">
        <v>1222</v>
      </c>
      <c r="H66" s="78"/>
      <c r="I66" s="78">
        <v>9</v>
      </c>
      <c r="J66" s="78">
        <v>80</v>
      </c>
      <c r="K66" s="78">
        <v>425</v>
      </c>
      <c r="L66" s="78">
        <v>325</v>
      </c>
      <c r="M66" s="78">
        <v>750</v>
      </c>
    </row>
    <row r="67" spans="1:13" ht="12.75">
      <c r="A67" s="71"/>
      <c r="B67" s="64" t="s">
        <v>64</v>
      </c>
      <c r="C67" s="78">
        <v>27</v>
      </c>
      <c r="D67" s="78">
        <v>310</v>
      </c>
      <c r="E67" s="78">
        <v>1051</v>
      </c>
      <c r="F67" s="78">
        <v>871</v>
      </c>
      <c r="G67" s="78">
        <v>1923</v>
      </c>
      <c r="H67" s="78"/>
      <c r="I67" s="78">
        <v>18</v>
      </c>
      <c r="J67" s="78">
        <v>155</v>
      </c>
      <c r="K67" s="78">
        <v>834</v>
      </c>
      <c r="L67" s="78">
        <v>743</v>
      </c>
      <c r="M67" s="78">
        <v>1577</v>
      </c>
    </row>
    <row r="68" spans="1:13" ht="12.75">
      <c r="A68" s="71"/>
      <c r="B68" s="64" t="s">
        <v>65</v>
      </c>
      <c r="C68" s="78">
        <v>18</v>
      </c>
      <c r="D68" s="78">
        <v>227</v>
      </c>
      <c r="E68" s="78">
        <v>686</v>
      </c>
      <c r="F68" s="78">
        <v>535</v>
      </c>
      <c r="G68" s="78">
        <v>1220</v>
      </c>
      <c r="H68" s="78"/>
      <c r="I68" s="78">
        <v>13</v>
      </c>
      <c r="J68" s="78">
        <v>148</v>
      </c>
      <c r="K68" s="78">
        <v>739</v>
      </c>
      <c r="L68" s="78">
        <v>634</v>
      </c>
      <c r="M68" s="78">
        <v>1374</v>
      </c>
    </row>
    <row r="69" spans="1:13" ht="12.75">
      <c r="A69" s="71"/>
      <c r="B69" s="64" t="s">
        <v>66</v>
      </c>
      <c r="C69" s="78">
        <v>12</v>
      </c>
      <c r="D69" s="78">
        <v>149</v>
      </c>
      <c r="E69" s="78">
        <v>432</v>
      </c>
      <c r="F69" s="78">
        <v>307</v>
      </c>
      <c r="G69" s="78">
        <v>739</v>
      </c>
      <c r="H69" s="78"/>
      <c r="I69" s="78">
        <v>5</v>
      </c>
      <c r="J69" s="78">
        <v>106</v>
      </c>
      <c r="K69" s="78">
        <v>472</v>
      </c>
      <c r="L69" s="78">
        <v>377</v>
      </c>
      <c r="M69" s="78">
        <v>849</v>
      </c>
    </row>
    <row r="70" spans="1:13" ht="12.75">
      <c r="A70" s="71"/>
      <c r="B70" s="64" t="s">
        <v>67</v>
      </c>
      <c r="C70" s="78">
        <v>11</v>
      </c>
      <c r="D70" s="78">
        <v>97</v>
      </c>
      <c r="E70" s="78">
        <v>290</v>
      </c>
      <c r="F70" s="78">
        <v>126</v>
      </c>
      <c r="G70" s="78">
        <v>416</v>
      </c>
      <c r="H70" s="78"/>
      <c r="I70" s="78">
        <v>9</v>
      </c>
      <c r="J70" s="78">
        <v>79</v>
      </c>
      <c r="K70" s="78">
        <v>281</v>
      </c>
      <c r="L70" s="78">
        <v>177</v>
      </c>
      <c r="M70" s="78">
        <v>458</v>
      </c>
    </row>
    <row r="71" spans="1:13" ht="12.75">
      <c r="A71" s="71"/>
      <c r="B71" s="64" t="s">
        <v>68</v>
      </c>
      <c r="C71" s="78">
        <v>9</v>
      </c>
      <c r="D71" s="78">
        <v>67</v>
      </c>
      <c r="E71" s="78">
        <v>162</v>
      </c>
      <c r="F71" s="78">
        <v>75</v>
      </c>
      <c r="G71" s="78">
        <v>236</v>
      </c>
      <c r="H71" s="78"/>
      <c r="I71" s="78">
        <v>8</v>
      </c>
      <c r="J71" s="78">
        <v>52</v>
      </c>
      <c r="K71" s="78">
        <v>165</v>
      </c>
      <c r="L71" s="78">
        <v>100</v>
      </c>
      <c r="M71" s="78">
        <v>265</v>
      </c>
    </row>
    <row r="72" spans="1:13" ht="12.75">
      <c r="A72" s="71"/>
      <c r="B72" s="64" t="s">
        <v>69</v>
      </c>
      <c r="C72" s="78">
        <v>5</v>
      </c>
      <c r="D72" s="78">
        <v>29</v>
      </c>
      <c r="E72" s="78">
        <v>57</v>
      </c>
      <c r="F72" s="78">
        <v>22</v>
      </c>
      <c r="G72" s="78">
        <v>78</v>
      </c>
      <c r="H72" s="78"/>
      <c r="I72" s="78">
        <v>6</v>
      </c>
      <c r="J72" s="78">
        <v>32</v>
      </c>
      <c r="K72" s="78">
        <v>68</v>
      </c>
      <c r="L72" s="78">
        <v>32</v>
      </c>
      <c r="M72" s="78">
        <v>100</v>
      </c>
    </row>
    <row r="73" spans="1:13" ht="15.75">
      <c r="A73" s="71"/>
      <c r="B73" s="71" t="s">
        <v>82</v>
      </c>
      <c r="C73" s="79">
        <v>134</v>
      </c>
      <c r="D73" s="79">
        <v>1516</v>
      </c>
      <c r="E73" s="79">
        <v>4752</v>
      </c>
      <c r="F73" s="79">
        <v>3278</v>
      </c>
      <c r="G73" s="79">
        <v>8030</v>
      </c>
      <c r="H73" s="79"/>
      <c r="I73" s="79">
        <v>107</v>
      </c>
      <c r="J73" s="79">
        <v>918</v>
      </c>
      <c r="K73" s="79">
        <v>4152</v>
      </c>
      <c r="L73" s="79">
        <v>3077</v>
      </c>
      <c r="M73" s="79">
        <v>7235</v>
      </c>
    </row>
    <row r="74" spans="1:13" ht="12.75">
      <c r="A74" s="71"/>
      <c r="B74" s="64" t="s">
        <v>70</v>
      </c>
      <c r="C74" s="78">
        <v>0</v>
      </c>
      <c r="D74" s="78">
        <v>6</v>
      </c>
      <c r="E74" s="78">
        <v>13</v>
      </c>
      <c r="F74" s="78">
        <v>0</v>
      </c>
      <c r="G74" s="78">
        <v>14</v>
      </c>
      <c r="H74" s="78"/>
      <c r="I74" s="78">
        <v>0</v>
      </c>
      <c r="J74" s="78">
        <v>1</v>
      </c>
      <c r="K74" s="78">
        <v>4</v>
      </c>
      <c r="L74" s="78">
        <v>4</v>
      </c>
      <c r="M74" s="78">
        <v>12</v>
      </c>
    </row>
    <row r="75" spans="1:13" ht="13.5" thickBot="1">
      <c r="A75" s="75"/>
      <c r="B75" s="67" t="s">
        <v>71</v>
      </c>
      <c r="C75" s="80">
        <v>134</v>
      </c>
      <c r="D75" s="80">
        <v>1511</v>
      </c>
      <c r="E75" s="80">
        <v>4739</v>
      </c>
      <c r="F75" s="80">
        <v>3277</v>
      </c>
      <c r="G75" s="80">
        <v>8016</v>
      </c>
      <c r="H75" s="80"/>
      <c r="I75" s="80">
        <v>107</v>
      </c>
      <c r="J75" s="80">
        <v>916</v>
      </c>
      <c r="K75" s="80">
        <v>4146</v>
      </c>
      <c r="L75" s="80">
        <v>3072</v>
      </c>
      <c r="M75" s="80">
        <v>7219</v>
      </c>
    </row>
    <row r="76" ht="12.75">
      <c r="A76" s="64" t="s">
        <v>73</v>
      </c>
    </row>
    <row r="77" ht="12.75">
      <c r="A77" s="64" t="s">
        <v>74</v>
      </c>
    </row>
    <row r="78" ht="12.75">
      <c r="A78" s="64" t="s">
        <v>75</v>
      </c>
    </row>
    <row r="199" ht="12.75">
      <c r="F199" s="81"/>
    </row>
  </sheetData>
  <printOptions/>
  <pageMargins left="0.5511811023622047" right="0.15748031496062992" top="0.3937007874015748" bottom="0.5905511811023623" header="0.5118110236220472" footer="0.5118110236220472"/>
  <pageSetup fitToHeight="1" fitToWidth="1" horizontalDpi="300" verticalDpi="3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0" customWidth="1"/>
    <col min="3" max="3" width="6.57421875" style="0" customWidth="1"/>
    <col min="8" max="8" width="2.140625" style="0" customWidth="1"/>
    <col min="9" max="9" width="7.00390625" style="0" customWidth="1"/>
  </cols>
  <sheetData>
    <row r="1" spans="1:13" ht="15.75">
      <c r="A1" s="7" t="s">
        <v>76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7" t="s">
        <v>1</v>
      </c>
      <c r="M1" s="64"/>
    </row>
    <row r="2" spans="1:13" ht="9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15.75">
      <c r="A3" s="7" t="s">
        <v>50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15.75">
      <c r="A4" s="7" t="s">
        <v>51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ht="13.5" thickBo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3" ht="13.5" thickBot="1">
      <c r="A6" s="64"/>
      <c r="B6" s="64"/>
      <c r="C6" s="68"/>
      <c r="D6" s="68"/>
      <c r="E6" s="69" t="s">
        <v>18</v>
      </c>
      <c r="F6" s="68"/>
      <c r="G6" s="68"/>
      <c r="H6" s="70"/>
      <c r="I6" s="68"/>
      <c r="J6" s="68"/>
      <c r="K6" s="69">
        <v>2005</v>
      </c>
      <c r="L6" s="68"/>
      <c r="M6" s="68"/>
    </row>
    <row r="7" spans="1:13" ht="13.5" thickBot="1">
      <c r="A7" s="71"/>
      <c r="B7" s="71"/>
      <c r="C7" s="72"/>
      <c r="D7" s="72" t="s">
        <v>11</v>
      </c>
      <c r="E7" s="73" t="s">
        <v>52</v>
      </c>
      <c r="F7" s="74"/>
      <c r="G7" s="74"/>
      <c r="H7" s="71"/>
      <c r="I7" s="72"/>
      <c r="J7" s="72" t="s">
        <v>11</v>
      </c>
      <c r="K7" s="73" t="s">
        <v>52</v>
      </c>
      <c r="L7" s="74"/>
      <c r="M7" s="74"/>
    </row>
    <row r="8" spans="1:13" ht="16.5" thickBot="1">
      <c r="A8" s="75" t="s">
        <v>53</v>
      </c>
      <c r="B8" s="75" t="s">
        <v>54</v>
      </c>
      <c r="C8" s="76" t="s">
        <v>13</v>
      </c>
      <c r="D8" s="76" t="s">
        <v>14</v>
      </c>
      <c r="E8" s="76" t="s">
        <v>55</v>
      </c>
      <c r="F8" s="76" t="s">
        <v>56</v>
      </c>
      <c r="G8" s="76" t="s">
        <v>81</v>
      </c>
      <c r="H8" s="75"/>
      <c r="I8" s="76" t="s">
        <v>13</v>
      </c>
      <c r="J8" s="76" t="s">
        <v>14</v>
      </c>
      <c r="K8" s="76" t="s">
        <v>55</v>
      </c>
      <c r="L8" s="76" t="s">
        <v>56</v>
      </c>
      <c r="M8" s="76" t="s">
        <v>81</v>
      </c>
    </row>
    <row r="9" spans="1:13" ht="12.75">
      <c r="A9" s="71" t="s">
        <v>77</v>
      </c>
      <c r="B9" s="77" t="s">
        <v>57</v>
      </c>
      <c r="C9" s="78">
        <v>2</v>
      </c>
      <c r="D9" s="78">
        <v>26</v>
      </c>
      <c r="E9" s="78">
        <v>117</v>
      </c>
      <c r="F9" s="78">
        <v>125</v>
      </c>
      <c r="G9" s="78">
        <v>242</v>
      </c>
      <c r="H9" s="78"/>
      <c r="I9" s="78">
        <v>0</v>
      </c>
      <c r="J9" s="78">
        <v>11</v>
      </c>
      <c r="K9" s="78">
        <v>64</v>
      </c>
      <c r="L9" s="78">
        <v>59</v>
      </c>
      <c r="M9" s="78">
        <v>124</v>
      </c>
    </row>
    <row r="10" spans="1:13" ht="12.75">
      <c r="A10" s="71"/>
      <c r="B10" s="77" t="s">
        <v>58</v>
      </c>
      <c r="C10" s="78">
        <v>1</v>
      </c>
      <c r="D10" s="78">
        <v>19</v>
      </c>
      <c r="E10" s="78">
        <v>95</v>
      </c>
      <c r="F10" s="78">
        <v>94</v>
      </c>
      <c r="G10" s="78">
        <v>189</v>
      </c>
      <c r="H10" s="78"/>
      <c r="I10" s="78">
        <v>0</v>
      </c>
      <c r="J10" s="78">
        <v>6</v>
      </c>
      <c r="K10" s="78">
        <v>61</v>
      </c>
      <c r="L10" s="78">
        <v>47</v>
      </c>
      <c r="M10" s="78">
        <v>108</v>
      </c>
    </row>
    <row r="11" spans="1:13" ht="12.75">
      <c r="A11" s="71"/>
      <c r="B11" s="77" t="s">
        <v>59</v>
      </c>
      <c r="C11" s="78">
        <v>2</v>
      </c>
      <c r="D11" s="78">
        <v>29</v>
      </c>
      <c r="E11" s="78">
        <v>128</v>
      </c>
      <c r="F11" s="78">
        <v>153</v>
      </c>
      <c r="G11" s="78">
        <v>280</v>
      </c>
      <c r="H11" s="78"/>
      <c r="I11" s="78">
        <v>0</v>
      </c>
      <c r="J11" s="78">
        <v>15</v>
      </c>
      <c r="K11" s="78">
        <v>83</v>
      </c>
      <c r="L11" s="78">
        <v>89</v>
      </c>
      <c r="M11" s="78">
        <v>172</v>
      </c>
    </row>
    <row r="12" spans="1:13" ht="12.75">
      <c r="A12" s="71"/>
      <c r="B12" s="77" t="s">
        <v>60</v>
      </c>
      <c r="C12" s="78">
        <v>3</v>
      </c>
      <c r="D12" s="78">
        <v>66</v>
      </c>
      <c r="E12" s="78">
        <v>167</v>
      </c>
      <c r="F12" s="78">
        <v>216</v>
      </c>
      <c r="G12" s="78">
        <v>383</v>
      </c>
      <c r="H12" s="78"/>
      <c r="I12" s="78">
        <v>1</v>
      </c>
      <c r="J12" s="78">
        <v>36</v>
      </c>
      <c r="K12" s="78">
        <v>125</v>
      </c>
      <c r="L12" s="78">
        <v>152</v>
      </c>
      <c r="M12" s="78">
        <v>277</v>
      </c>
    </row>
    <row r="13" spans="1:13" ht="12.75">
      <c r="A13" s="71"/>
      <c r="B13" s="64" t="s">
        <v>61</v>
      </c>
      <c r="C13" s="78">
        <v>14</v>
      </c>
      <c r="D13" s="78">
        <v>213</v>
      </c>
      <c r="E13" s="78">
        <v>538</v>
      </c>
      <c r="F13" s="78">
        <v>472</v>
      </c>
      <c r="G13" s="78">
        <v>1010</v>
      </c>
      <c r="H13" s="78"/>
      <c r="I13" s="78">
        <v>19</v>
      </c>
      <c r="J13" s="78">
        <v>135</v>
      </c>
      <c r="K13" s="78">
        <v>423</v>
      </c>
      <c r="L13" s="78">
        <v>405</v>
      </c>
      <c r="M13" s="78">
        <v>828</v>
      </c>
    </row>
    <row r="14" spans="1:13" ht="12.75">
      <c r="A14" s="71"/>
      <c r="B14" s="64" t="s">
        <v>62</v>
      </c>
      <c r="C14" s="78">
        <v>12</v>
      </c>
      <c r="D14" s="78">
        <v>149</v>
      </c>
      <c r="E14" s="78">
        <v>368</v>
      </c>
      <c r="F14" s="78">
        <v>405</v>
      </c>
      <c r="G14" s="78">
        <v>773</v>
      </c>
      <c r="H14" s="78"/>
      <c r="I14" s="78">
        <v>10</v>
      </c>
      <c r="J14" s="78">
        <v>75</v>
      </c>
      <c r="K14" s="78">
        <v>254</v>
      </c>
      <c r="L14" s="78">
        <v>277</v>
      </c>
      <c r="M14" s="78">
        <v>531</v>
      </c>
    </row>
    <row r="15" spans="1:13" ht="12.75">
      <c r="A15" s="71"/>
      <c r="B15" s="64" t="s">
        <v>63</v>
      </c>
      <c r="C15" s="78">
        <v>7</v>
      </c>
      <c r="D15" s="78">
        <v>95</v>
      </c>
      <c r="E15" s="78">
        <v>219</v>
      </c>
      <c r="F15" s="78">
        <v>319</v>
      </c>
      <c r="G15" s="78">
        <v>538</v>
      </c>
      <c r="H15" s="78"/>
      <c r="I15" s="78">
        <v>2</v>
      </c>
      <c r="J15" s="78">
        <v>40</v>
      </c>
      <c r="K15" s="78">
        <v>136</v>
      </c>
      <c r="L15" s="78">
        <v>153</v>
      </c>
      <c r="M15" s="78">
        <v>289</v>
      </c>
    </row>
    <row r="16" spans="1:13" ht="12.75">
      <c r="A16" s="71"/>
      <c r="B16" s="64" t="s">
        <v>64</v>
      </c>
      <c r="C16" s="78">
        <v>7</v>
      </c>
      <c r="D16" s="78">
        <v>115</v>
      </c>
      <c r="E16" s="78">
        <v>265</v>
      </c>
      <c r="F16" s="78">
        <v>429</v>
      </c>
      <c r="G16" s="78">
        <v>694</v>
      </c>
      <c r="H16" s="78"/>
      <c r="I16" s="78">
        <v>3</v>
      </c>
      <c r="J16" s="78">
        <v>47</v>
      </c>
      <c r="K16" s="78">
        <v>189</v>
      </c>
      <c r="L16" s="78">
        <v>298</v>
      </c>
      <c r="M16" s="78">
        <v>487</v>
      </c>
    </row>
    <row r="17" spans="1:13" ht="12.75">
      <c r="A17" s="71"/>
      <c r="B17" s="64" t="s">
        <v>65</v>
      </c>
      <c r="C17" s="78">
        <v>6</v>
      </c>
      <c r="D17" s="78">
        <v>77</v>
      </c>
      <c r="E17" s="78">
        <v>150</v>
      </c>
      <c r="F17" s="78">
        <v>337</v>
      </c>
      <c r="G17" s="78">
        <v>487</v>
      </c>
      <c r="H17" s="78"/>
      <c r="I17" s="78">
        <v>3</v>
      </c>
      <c r="J17" s="78">
        <v>45</v>
      </c>
      <c r="K17" s="78">
        <v>115</v>
      </c>
      <c r="L17" s="78">
        <v>244</v>
      </c>
      <c r="M17" s="78">
        <v>359</v>
      </c>
    </row>
    <row r="18" spans="1:13" ht="12.75">
      <c r="A18" s="71"/>
      <c r="B18" s="64" t="s">
        <v>66</v>
      </c>
      <c r="C18" s="78">
        <v>5</v>
      </c>
      <c r="D18" s="78">
        <v>74</v>
      </c>
      <c r="E18" s="78">
        <v>99</v>
      </c>
      <c r="F18" s="78">
        <v>313</v>
      </c>
      <c r="G18" s="78">
        <v>412</v>
      </c>
      <c r="H18" s="78"/>
      <c r="I18" s="78">
        <v>2</v>
      </c>
      <c r="J18" s="78">
        <v>47</v>
      </c>
      <c r="K18" s="78">
        <v>65</v>
      </c>
      <c r="L18" s="78">
        <v>251</v>
      </c>
      <c r="M18" s="78">
        <v>316</v>
      </c>
    </row>
    <row r="19" spans="1:13" ht="12.75">
      <c r="A19" s="71"/>
      <c r="B19" s="64" t="s">
        <v>67</v>
      </c>
      <c r="C19" s="78">
        <v>9</v>
      </c>
      <c r="D19" s="78">
        <v>72</v>
      </c>
      <c r="E19" s="78">
        <v>65</v>
      </c>
      <c r="F19" s="78">
        <v>254</v>
      </c>
      <c r="G19" s="78">
        <v>319</v>
      </c>
      <c r="H19" s="78"/>
      <c r="I19" s="78">
        <v>2</v>
      </c>
      <c r="J19" s="78">
        <v>40</v>
      </c>
      <c r="K19" s="78">
        <v>40</v>
      </c>
      <c r="L19" s="78">
        <v>191</v>
      </c>
      <c r="M19" s="78">
        <v>231</v>
      </c>
    </row>
    <row r="20" spans="1:13" ht="12.75">
      <c r="A20" s="71"/>
      <c r="B20" s="64" t="s">
        <v>68</v>
      </c>
      <c r="C20" s="78">
        <v>7</v>
      </c>
      <c r="D20" s="78">
        <v>59</v>
      </c>
      <c r="E20" s="78">
        <v>38</v>
      </c>
      <c r="F20" s="78">
        <v>180</v>
      </c>
      <c r="G20" s="78">
        <v>218</v>
      </c>
      <c r="H20" s="78"/>
      <c r="I20" s="78">
        <v>2</v>
      </c>
      <c r="J20" s="78">
        <v>31</v>
      </c>
      <c r="K20" s="78">
        <v>37</v>
      </c>
      <c r="L20" s="78">
        <v>126</v>
      </c>
      <c r="M20" s="78">
        <v>163</v>
      </c>
    </row>
    <row r="21" spans="1:13" ht="12.75">
      <c r="A21" s="71"/>
      <c r="B21" s="64" t="s">
        <v>69</v>
      </c>
      <c r="C21" s="78">
        <v>4</v>
      </c>
      <c r="D21" s="78">
        <v>24</v>
      </c>
      <c r="E21" s="78">
        <v>18</v>
      </c>
      <c r="F21" s="78">
        <v>66</v>
      </c>
      <c r="G21" s="78">
        <v>84</v>
      </c>
      <c r="H21" s="78"/>
      <c r="I21" s="78">
        <v>2</v>
      </c>
      <c r="J21" s="78">
        <v>16</v>
      </c>
      <c r="K21" s="78">
        <v>16</v>
      </c>
      <c r="L21" s="78">
        <v>58</v>
      </c>
      <c r="M21" s="78">
        <v>74</v>
      </c>
    </row>
    <row r="22" spans="1:13" ht="15.75">
      <c r="A22" s="71"/>
      <c r="B22" s="71" t="s">
        <v>82</v>
      </c>
      <c r="C22" s="79">
        <v>77</v>
      </c>
      <c r="D22" s="79">
        <v>1019</v>
      </c>
      <c r="E22" s="79">
        <v>2267</v>
      </c>
      <c r="F22" s="79">
        <v>3363</v>
      </c>
      <c r="G22" s="79">
        <v>5630</v>
      </c>
      <c r="H22" s="79"/>
      <c r="I22" s="79">
        <v>46</v>
      </c>
      <c r="J22" s="79">
        <v>545</v>
      </c>
      <c r="K22" s="79">
        <v>1612</v>
      </c>
      <c r="L22" s="79">
        <v>2353</v>
      </c>
      <c r="M22" s="79">
        <v>3969</v>
      </c>
    </row>
    <row r="23" spans="1:13" ht="12.75">
      <c r="A23" s="71"/>
      <c r="B23" s="64" t="s">
        <v>70</v>
      </c>
      <c r="C23" s="78">
        <v>8</v>
      </c>
      <c r="D23" s="78">
        <v>140</v>
      </c>
      <c r="E23" s="78">
        <v>507</v>
      </c>
      <c r="F23" s="78">
        <v>588</v>
      </c>
      <c r="G23" s="78">
        <v>1095</v>
      </c>
      <c r="H23" s="78"/>
      <c r="I23" s="78">
        <v>1</v>
      </c>
      <c r="J23" s="78">
        <v>68</v>
      </c>
      <c r="K23" s="78">
        <v>333</v>
      </c>
      <c r="L23" s="78">
        <v>347</v>
      </c>
      <c r="M23" s="78">
        <v>681</v>
      </c>
    </row>
    <row r="24" spans="1:13" ht="12.75">
      <c r="A24" s="71"/>
      <c r="B24" s="64" t="s">
        <v>71</v>
      </c>
      <c r="C24" s="78">
        <v>69</v>
      </c>
      <c r="D24" s="78">
        <v>879</v>
      </c>
      <c r="E24" s="78">
        <v>1760</v>
      </c>
      <c r="F24" s="78">
        <v>2775</v>
      </c>
      <c r="G24" s="78">
        <v>4535</v>
      </c>
      <c r="H24" s="78"/>
      <c r="I24" s="78">
        <v>45</v>
      </c>
      <c r="J24" s="78">
        <v>476</v>
      </c>
      <c r="K24" s="78">
        <v>1275</v>
      </c>
      <c r="L24" s="78">
        <v>2003</v>
      </c>
      <c r="M24" s="78">
        <v>3278</v>
      </c>
    </row>
    <row r="25" spans="1:13" ht="12.75">
      <c r="A25" s="71"/>
      <c r="B25" s="64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</row>
    <row r="26" spans="1:13" ht="12.75">
      <c r="A26" s="71" t="s">
        <v>78</v>
      </c>
      <c r="B26" s="77" t="s">
        <v>57</v>
      </c>
      <c r="C26" s="78">
        <v>0</v>
      </c>
      <c r="D26" s="78">
        <v>2</v>
      </c>
      <c r="E26" s="78">
        <v>23</v>
      </c>
      <c r="F26" s="78">
        <v>28</v>
      </c>
      <c r="G26" s="78">
        <v>51</v>
      </c>
      <c r="H26" s="78"/>
      <c r="I26" s="78">
        <v>0</v>
      </c>
      <c r="J26" s="78">
        <v>1</v>
      </c>
      <c r="K26" s="78">
        <v>18</v>
      </c>
      <c r="L26" s="78">
        <v>18</v>
      </c>
      <c r="M26" s="78">
        <v>38</v>
      </c>
    </row>
    <row r="27" spans="1:13" ht="12.75">
      <c r="A27" s="71"/>
      <c r="B27" s="77" t="s">
        <v>58</v>
      </c>
      <c r="C27" s="78">
        <v>0</v>
      </c>
      <c r="D27" s="78">
        <v>1</v>
      </c>
      <c r="E27" s="78">
        <v>13</v>
      </c>
      <c r="F27" s="78">
        <v>15</v>
      </c>
      <c r="G27" s="78">
        <v>28</v>
      </c>
      <c r="H27" s="78"/>
      <c r="I27" s="78">
        <v>0</v>
      </c>
      <c r="J27" s="78">
        <v>2</v>
      </c>
      <c r="K27" s="78">
        <v>6</v>
      </c>
      <c r="L27" s="78">
        <v>11</v>
      </c>
      <c r="M27" s="78">
        <v>17</v>
      </c>
    </row>
    <row r="28" spans="1:13" ht="12.75">
      <c r="A28" s="71"/>
      <c r="B28" s="77" t="s">
        <v>59</v>
      </c>
      <c r="C28" s="78">
        <v>1</v>
      </c>
      <c r="D28" s="78">
        <v>6</v>
      </c>
      <c r="E28" s="78">
        <v>21</v>
      </c>
      <c r="F28" s="78">
        <v>27</v>
      </c>
      <c r="G28" s="78">
        <v>47</v>
      </c>
      <c r="H28" s="78"/>
      <c r="I28" s="78">
        <v>1</v>
      </c>
      <c r="J28" s="78">
        <v>1</v>
      </c>
      <c r="K28" s="78">
        <v>10</v>
      </c>
      <c r="L28" s="78">
        <v>6</v>
      </c>
      <c r="M28" s="78">
        <v>16</v>
      </c>
    </row>
    <row r="29" spans="1:13" ht="12.75">
      <c r="A29" s="71"/>
      <c r="B29" s="77" t="s">
        <v>60</v>
      </c>
      <c r="C29" s="78">
        <v>1</v>
      </c>
      <c r="D29" s="78">
        <v>8</v>
      </c>
      <c r="E29" s="78">
        <v>38</v>
      </c>
      <c r="F29" s="78">
        <v>43</v>
      </c>
      <c r="G29" s="78">
        <v>81</v>
      </c>
      <c r="H29" s="78"/>
      <c r="I29" s="78">
        <v>0</v>
      </c>
      <c r="J29" s="78">
        <v>3</v>
      </c>
      <c r="K29" s="78">
        <v>14</v>
      </c>
      <c r="L29" s="78">
        <v>28</v>
      </c>
      <c r="M29" s="78">
        <v>42</v>
      </c>
    </row>
    <row r="30" spans="1:13" ht="12.75">
      <c r="A30" s="71"/>
      <c r="B30" s="64" t="s">
        <v>61</v>
      </c>
      <c r="C30" s="78">
        <v>0</v>
      </c>
      <c r="D30" s="78">
        <v>4</v>
      </c>
      <c r="E30" s="78">
        <v>22</v>
      </c>
      <c r="F30" s="78">
        <v>28</v>
      </c>
      <c r="G30" s="78">
        <v>50</v>
      </c>
      <c r="H30" s="78"/>
      <c r="I30" s="78">
        <v>0</v>
      </c>
      <c r="J30" s="78">
        <v>2</v>
      </c>
      <c r="K30" s="78">
        <v>22</v>
      </c>
      <c r="L30" s="78">
        <v>29</v>
      </c>
      <c r="M30" s="78">
        <v>51</v>
      </c>
    </row>
    <row r="31" spans="1:13" ht="12.75">
      <c r="A31" s="71"/>
      <c r="B31" s="64" t="s">
        <v>62</v>
      </c>
      <c r="C31" s="78">
        <v>0</v>
      </c>
      <c r="D31" s="78">
        <v>4</v>
      </c>
      <c r="E31" s="78">
        <v>24</v>
      </c>
      <c r="F31" s="78">
        <v>36</v>
      </c>
      <c r="G31" s="78">
        <v>60</v>
      </c>
      <c r="H31" s="78"/>
      <c r="I31" s="78">
        <v>0</v>
      </c>
      <c r="J31" s="78">
        <v>4</v>
      </c>
      <c r="K31" s="78">
        <v>15</v>
      </c>
      <c r="L31" s="78">
        <v>26</v>
      </c>
      <c r="M31" s="78">
        <v>41</v>
      </c>
    </row>
    <row r="32" spans="1:13" ht="12.75">
      <c r="A32" s="71"/>
      <c r="B32" s="64" t="s">
        <v>63</v>
      </c>
      <c r="C32" s="78">
        <v>1</v>
      </c>
      <c r="D32" s="78">
        <v>8</v>
      </c>
      <c r="E32" s="78">
        <v>41</v>
      </c>
      <c r="F32" s="78">
        <v>37</v>
      </c>
      <c r="G32" s="78">
        <v>78</v>
      </c>
      <c r="H32" s="78"/>
      <c r="I32" s="78">
        <v>0</v>
      </c>
      <c r="J32" s="78">
        <v>4</v>
      </c>
      <c r="K32" s="78">
        <v>19</v>
      </c>
      <c r="L32" s="78">
        <v>28</v>
      </c>
      <c r="M32" s="78">
        <v>47</v>
      </c>
    </row>
    <row r="33" spans="1:13" ht="12.75">
      <c r="A33" s="71"/>
      <c r="B33" s="64" t="s">
        <v>64</v>
      </c>
      <c r="C33" s="78">
        <v>0</v>
      </c>
      <c r="D33" s="78">
        <v>15</v>
      </c>
      <c r="E33" s="78">
        <v>69</v>
      </c>
      <c r="F33" s="78">
        <v>77</v>
      </c>
      <c r="G33" s="78">
        <v>146</v>
      </c>
      <c r="H33" s="78"/>
      <c r="I33" s="78">
        <v>0</v>
      </c>
      <c r="J33" s="78">
        <v>3</v>
      </c>
      <c r="K33" s="78">
        <v>46</v>
      </c>
      <c r="L33" s="78">
        <v>62</v>
      </c>
      <c r="M33" s="78">
        <v>108</v>
      </c>
    </row>
    <row r="34" spans="1:13" ht="12.75">
      <c r="A34" s="71"/>
      <c r="B34" s="64" t="s">
        <v>65</v>
      </c>
      <c r="C34" s="78">
        <v>1</v>
      </c>
      <c r="D34" s="78">
        <v>10</v>
      </c>
      <c r="E34" s="78">
        <v>50</v>
      </c>
      <c r="F34" s="78">
        <v>59</v>
      </c>
      <c r="G34" s="78">
        <v>109</v>
      </c>
      <c r="H34" s="78"/>
      <c r="I34" s="78">
        <v>0</v>
      </c>
      <c r="J34" s="78">
        <v>7</v>
      </c>
      <c r="K34" s="78">
        <v>55</v>
      </c>
      <c r="L34" s="78">
        <v>51</v>
      </c>
      <c r="M34" s="78">
        <v>106</v>
      </c>
    </row>
    <row r="35" spans="1:13" ht="12.75">
      <c r="A35" s="71"/>
      <c r="B35" s="64" t="s">
        <v>66</v>
      </c>
      <c r="C35" s="78">
        <v>0</v>
      </c>
      <c r="D35" s="78">
        <v>12</v>
      </c>
      <c r="E35" s="78">
        <v>36</v>
      </c>
      <c r="F35" s="78">
        <v>82</v>
      </c>
      <c r="G35" s="78">
        <v>118</v>
      </c>
      <c r="H35" s="78"/>
      <c r="I35" s="78">
        <v>0</v>
      </c>
      <c r="J35" s="78">
        <v>8</v>
      </c>
      <c r="K35" s="78">
        <v>32</v>
      </c>
      <c r="L35" s="78">
        <v>62</v>
      </c>
      <c r="M35" s="78">
        <v>94</v>
      </c>
    </row>
    <row r="36" spans="1:13" ht="12.75">
      <c r="A36" s="71"/>
      <c r="B36" s="64" t="s">
        <v>67</v>
      </c>
      <c r="C36" s="78">
        <v>1</v>
      </c>
      <c r="D36" s="78">
        <v>19</v>
      </c>
      <c r="E36" s="78">
        <v>40</v>
      </c>
      <c r="F36" s="78">
        <v>124</v>
      </c>
      <c r="G36" s="78">
        <v>164</v>
      </c>
      <c r="H36" s="78"/>
      <c r="I36" s="78">
        <v>0</v>
      </c>
      <c r="J36" s="78">
        <v>4</v>
      </c>
      <c r="K36" s="78">
        <v>30</v>
      </c>
      <c r="L36" s="78">
        <v>87</v>
      </c>
      <c r="M36" s="78">
        <v>117</v>
      </c>
    </row>
    <row r="37" spans="1:13" ht="12.75">
      <c r="A37" s="71"/>
      <c r="B37" s="64" t="s">
        <v>68</v>
      </c>
      <c r="C37" s="78">
        <v>1</v>
      </c>
      <c r="D37" s="78">
        <v>20</v>
      </c>
      <c r="E37" s="78">
        <v>34</v>
      </c>
      <c r="F37" s="78">
        <v>122</v>
      </c>
      <c r="G37" s="78">
        <v>156</v>
      </c>
      <c r="H37" s="78"/>
      <c r="I37" s="78">
        <v>0</v>
      </c>
      <c r="J37" s="78">
        <v>24</v>
      </c>
      <c r="K37" s="78">
        <v>23</v>
      </c>
      <c r="L37" s="78">
        <v>123</v>
      </c>
      <c r="M37" s="78">
        <v>146</v>
      </c>
    </row>
    <row r="38" spans="1:13" ht="12.75">
      <c r="A38" s="71"/>
      <c r="B38" s="64" t="s">
        <v>69</v>
      </c>
      <c r="C38" s="78">
        <v>0</v>
      </c>
      <c r="D38" s="78">
        <v>15</v>
      </c>
      <c r="E38" s="78">
        <v>12</v>
      </c>
      <c r="F38" s="78">
        <v>65</v>
      </c>
      <c r="G38" s="78">
        <v>77</v>
      </c>
      <c r="H38" s="78"/>
      <c r="I38" s="78">
        <v>0</v>
      </c>
      <c r="J38" s="78">
        <v>10</v>
      </c>
      <c r="K38" s="78">
        <v>20</v>
      </c>
      <c r="L38" s="78">
        <v>69</v>
      </c>
      <c r="M38" s="78">
        <v>90</v>
      </c>
    </row>
    <row r="39" spans="1:13" ht="15.75">
      <c r="A39" s="71"/>
      <c r="B39" s="71" t="s">
        <v>82</v>
      </c>
      <c r="C39" s="79">
        <v>5</v>
      </c>
      <c r="D39" s="79">
        <v>123</v>
      </c>
      <c r="E39" s="79">
        <v>423</v>
      </c>
      <c r="F39" s="79">
        <v>741</v>
      </c>
      <c r="G39" s="79">
        <v>1164</v>
      </c>
      <c r="H39" s="79"/>
      <c r="I39" s="79">
        <v>1</v>
      </c>
      <c r="J39" s="79">
        <v>73</v>
      </c>
      <c r="K39" s="79">
        <v>311</v>
      </c>
      <c r="L39" s="79">
        <v>600</v>
      </c>
      <c r="M39" s="79">
        <v>914</v>
      </c>
    </row>
    <row r="40" spans="1:13" ht="12.75">
      <c r="A40" s="71"/>
      <c r="B40" s="64" t="s">
        <v>70</v>
      </c>
      <c r="C40" s="78">
        <v>1</v>
      </c>
      <c r="D40" s="78">
        <v>17</v>
      </c>
      <c r="E40" s="78">
        <v>95</v>
      </c>
      <c r="F40" s="78">
        <v>112</v>
      </c>
      <c r="G40" s="78">
        <v>207</v>
      </c>
      <c r="H40" s="78"/>
      <c r="I40" s="78">
        <v>1</v>
      </c>
      <c r="J40" s="78">
        <v>7</v>
      </c>
      <c r="K40" s="78">
        <v>48</v>
      </c>
      <c r="L40" s="78">
        <v>63</v>
      </c>
      <c r="M40" s="78">
        <v>113</v>
      </c>
    </row>
    <row r="41" spans="1:13" ht="12.75">
      <c r="A41" s="71"/>
      <c r="B41" s="64" t="s">
        <v>71</v>
      </c>
      <c r="C41" s="78">
        <v>4</v>
      </c>
      <c r="D41" s="78">
        <v>106</v>
      </c>
      <c r="E41" s="78">
        <v>328</v>
      </c>
      <c r="F41" s="78">
        <v>629</v>
      </c>
      <c r="G41" s="78">
        <v>958</v>
      </c>
      <c r="H41" s="78"/>
      <c r="I41" s="78">
        <v>0</v>
      </c>
      <c r="J41" s="78">
        <v>66</v>
      </c>
      <c r="K41" s="78">
        <v>262</v>
      </c>
      <c r="L41" s="78">
        <v>537</v>
      </c>
      <c r="M41" s="78">
        <v>800</v>
      </c>
    </row>
    <row r="42" spans="1:13" ht="12.75">
      <c r="A42" s="71"/>
      <c r="B42" s="64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</row>
    <row r="43" spans="1:13" ht="12.75">
      <c r="A43" s="71" t="s">
        <v>79</v>
      </c>
      <c r="B43" s="77" t="s">
        <v>57</v>
      </c>
      <c r="C43" s="78">
        <v>0</v>
      </c>
      <c r="D43" s="78">
        <v>1</v>
      </c>
      <c r="E43" s="78">
        <v>3</v>
      </c>
      <c r="F43" s="78">
        <v>1</v>
      </c>
      <c r="G43" s="78">
        <v>4</v>
      </c>
      <c r="H43" s="78"/>
      <c r="I43" s="78">
        <v>0</v>
      </c>
      <c r="J43" s="78">
        <v>0</v>
      </c>
      <c r="K43" s="78">
        <v>0</v>
      </c>
      <c r="L43" s="78">
        <v>0</v>
      </c>
      <c r="M43" s="78">
        <v>0</v>
      </c>
    </row>
    <row r="44" spans="1:13" ht="12.75">
      <c r="A44" s="71"/>
      <c r="B44" s="77" t="s">
        <v>58</v>
      </c>
      <c r="C44" s="78">
        <v>0</v>
      </c>
      <c r="D44" s="78">
        <v>1</v>
      </c>
      <c r="E44" s="78">
        <v>3</v>
      </c>
      <c r="F44" s="78">
        <v>1</v>
      </c>
      <c r="G44" s="78">
        <v>4</v>
      </c>
      <c r="H44" s="78"/>
      <c r="I44" s="78">
        <v>0</v>
      </c>
      <c r="J44" s="78">
        <v>0</v>
      </c>
      <c r="K44" s="78">
        <v>2</v>
      </c>
      <c r="L44" s="78">
        <v>0</v>
      </c>
      <c r="M44" s="78">
        <v>2</v>
      </c>
    </row>
    <row r="45" spans="1:13" ht="12.75">
      <c r="A45" s="71"/>
      <c r="B45" s="77" t="s">
        <v>59</v>
      </c>
      <c r="C45" s="78">
        <v>0</v>
      </c>
      <c r="D45" s="78">
        <v>2</v>
      </c>
      <c r="E45" s="78">
        <v>6</v>
      </c>
      <c r="F45" s="78">
        <v>3</v>
      </c>
      <c r="G45" s="78">
        <v>9</v>
      </c>
      <c r="H45" s="78"/>
      <c r="I45" s="78">
        <v>0</v>
      </c>
      <c r="J45" s="78">
        <v>1</v>
      </c>
      <c r="K45" s="78">
        <v>1</v>
      </c>
      <c r="L45" s="78">
        <v>0</v>
      </c>
      <c r="M45" s="78">
        <v>1</v>
      </c>
    </row>
    <row r="46" spans="1:13" ht="12.75">
      <c r="A46" s="71"/>
      <c r="B46" s="77" t="s">
        <v>60</v>
      </c>
      <c r="C46" s="78">
        <v>0</v>
      </c>
      <c r="D46" s="78">
        <v>4</v>
      </c>
      <c r="E46" s="78">
        <v>10</v>
      </c>
      <c r="F46" s="78">
        <v>3</v>
      </c>
      <c r="G46" s="78">
        <v>13</v>
      </c>
      <c r="H46" s="78"/>
      <c r="I46" s="78">
        <v>0</v>
      </c>
      <c r="J46" s="78">
        <v>1</v>
      </c>
      <c r="K46" s="78">
        <v>2</v>
      </c>
      <c r="L46" s="78">
        <v>2</v>
      </c>
      <c r="M46" s="78">
        <v>4</v>
      </c>
    </row>
    <row r="47" spans="1:13" ht="12.75">
      <c r="A47" s="71"/>
      <c r="B47" s="64" t="s">
        <v>61</v>
      </c>
      <c r="C47" s="78">
        <v>1</v>
      </c>
      <c r="D47" s="78">
        <v>8</v>
      </c>
      <c r="E47" s="78">
        <v>38</v>
      </c>
      <c r="F47" s="78">
        <v>8</v>
      </c>
      <c r="G47" s="78">
        <v>46</v>
      </c>
      <c r="H47" s="78"/>
      <c r="I47" s="78">
        <v>1</v>
      </c>
      <c r="J47" s="78">
        <v>2</v>
      </c>
      <c r="K47" s="78">
        <v>20</v>
      </c>
      <c r="L47" s="78">
        <v>5</v>
      </c>
      <c r="M47" s="78">
        <v>25</v>
      </c>
    </row>
    <row r="48" spans="1:13" ht="12.75">
      <c r="A48" s="71"/>
      <c r="B48" s="64" t="s">
        <v>62</v>
      </c>
      <c r="C48" s="78">
        <v>1</v>
      </c>
      <c r="D48" s="78">
        <v>20</v>
      </c>
      <c r="E48" s="78">
        <v>84</v>
      </c>
      <c r="F48" s="78">
        <v>12</v>
      </c>
      <c r="G48" s="78">
        <v>96</v>
      </c>
      <c r="H48" s="78"/>
      <c r="I48" s="78">
        <v>2</v>
      </c>
      <c r="J48" s="78">
        <v>8</v>
      </c>
      <c r="K48" s="78">
        <v>42</v>
      </c>
      <c r="L48" s="78">
        <v>4</v>
      </c>
      <c r="M48" s="78">
        <v>46</v>
      </c>
    </row>
    <row r="49" spans="1:13" ht="12.75">
      <c r="A49" s="71"/>
      <c r="B49" s="64" t="s">
        <v>63</v>
      </c>
      <c r="C49" s="78">
        <v>2</v>
      </c>
      <c r="D49" s="78">
        <v>26</v>
      </c>
      <c r="E49" s="78">
        <v>117</v>
      </c>
      <c r="F49" s="78">
        <v>10</v>
      </c>
      <c r="G49" s="78">
        <v>127</v>
      </c>
      <c r="H49" s="78"/>
      <c r="I49" s="78">
        <v>1</v>
      </c>
      <c r="J49" s="78">
        <v>9</v>
      </c>
      <c r="K49" s="78">
        <v>54</v>
      </c>
      <c r="L49" s="78">
        <v>9</v>
      </c>
      <c r="M49" s="78">
        <v>63</v>
      </c>
    </row>
    <row r="50" spans="1:13" ht="12.75">
      <c r="A50" s="71"/>
      <c r="B50" s="64" t="s">
        <v>64</v>
      </c>
      <c r="C50" s="78">
        <v>3</v>
      </c>
      <c r="D50" s="78">
        <v>46</v>
      </c>
      <c r="E50" s="78">
        <v>193</v>
      </c>
      <c r="F50" s="78">
        <v>14</v>
      </c>
      <c r="G50" s="78">
        <v>207</v>
      </c>
      <c r="H50" s="78"/>
      <c r="I50" s="78">
        <v>0</v>
      </c>
      <c r="J50" s="78">
        <v>19</v>
      </c>
      <c r="K50" s="78">
        <v>149</v>
      </c>
      <c r="L50" s="78">
        <v>5</v>
      </c>
      <c r="M50" s="78">
        <v>154</v>
      </c>
    </row>
    <row r="51" spans="1:13" ht="12.75">
      <c r="A51" s="71"/>
      <c r="B51" s="64" t="s">
        <v>65</v>
      </c>
      <c r="C51" s="78">
        <v>3</v>
      </c>
      <c r="D51" s="78">
        <v>31</v>
      </c>
      <c r="E51" s="78">
        <v>121</v>
      </c>
      <c r="F51" s="78">
        <v>8</v>
      </c>
      <c r="G51" s="78">
        <v>129</v>
      </c>
      <c r="H51" s="78"/>
      <c r="I51" s="78">
        <v>2</v>
      </c>
      <c r="J51" s="78">
        <v>23</v>
      </c>
      <c r="K51" s="78">
        <v>143</v>
      </c>
      <c r="L51" s="78">
        <v>14</v>
      </c>
      <c r="M51" s="78">
        <v>157</v>
      </c>
    </row>
    <row r="52" spans="1:13" ht="12.75">
      <c r="A52" s="71"/>
      <c r="B52" s="64" t="s">
        <v>66</v>
      </c>
      <c r="C52" s="78">
        <v>2</v>
      </c>
      <c r="D52" s="78">
        <v>24</v>
      </c>
      <c r="E52" s="78">
        <v>83</v>
      </c>
      <c r="F52" s="78">
        <v>6</v>
      </c>
      <c r="G52" s="78">
        <v>88</v>
      </c>
      <c r="H52" s="78"/>
      <c r="I52" s="78">
        <v>6</v>
      </c>
      <c r="J52" s="78">
        <v>24</v>
      </c>
      <c r="K52" s="78">
        <v>93</v>
      </c>
      <c r="L52" s="78">
        <v>9</v>
      </c>
      <c r="M52" s="78">
        <v>102</v>
      </c>
    </row>
    <row r="53" spans="1:13" ht="12.75">
      <c r="A53" s="71"/>
      <c r="B53" s="64" t="s">
        <v>67</v>
      </c>
      <c r="C53" s="78">
        <v>1</v>
      </c>
      <c r="D53" s="78">
        <v>8</v>
      </c>
      <c r="E53" s="78">
        <v>25</v>
      </c>
      <c r="F53" s="78">
        <v>2</v>
      </c>
      <c r="G53" s="78">
        <v>28</v>
      </c>
      <c r="H53" s="78"/>
      <c r="I53" s="78">
        <v>1</v>
      </c>
      <c r="J53" s="78">
        <v>8</v>
      </c>
      <c r="K53" s="78">
        <v>30</v>
      </c>
      <c r="L53" s="78">
        <v>2</v>
      </c>
      <c r="M53" s="78">
        <v>32</v>
      </c>
    </row>
    <row r="54" spans="1:13" ht="12.75">
      <c r="A54" s="71"/>
      <c r="B54" s="64" t="s">
        <v>68</v>
      </c>
      <c r="C54" s="78">
        <v>0</v>
      </c>
      <c r="D54" s="78">
        <v>2</v>
      </c>
      <c r="E54" s="78">
        <v>3</v>
      </c>
      <c r="F54" s="78">
        <v>1</v>
      </c>
      <c r="G54" s="78">
        <v>4</v>
      </c>
      <c r="H54" s="78"/>
      <c r="I54" s="78">
        <v>2</v>
      </c>
      <c r="J54" s="78">
        <v>3</v>
      </c>
      <c r="K54" s="78">
        <v>4</v>
      </c>
      <c r="L54" s="78">
        <v>1</v>
      </c>
      <c r="M54" s="78">
        <v>5</v>
      </c>
    </row>
    <row r="55" spans="1:13" ht="12.75">
      <c r="A55" s="71"/>
      <c r="B55" s="64" t="s">
        <v>69</v>
      </c>
      <c r="C55" s="78">
        <v>0</v>
      </c>
      <c r="D55" s="78">
        <v>0</v>
      </c>
      <c r="E55" s="78">
        <v>0</v>
      </c>
      <c r="F55" s="78">
        <v>0</v>
      </c>
      <c r="G55" s="78">
        <v>1</v>
      </c>
      <c r="H55" s="78"/>
      <c r="I55" s="78">
        <v>0</v>
      </c>
      <c r="J55" s="78">
        <v>0</v>
      </c>
      <c r="K55" s="78">
        <v>0</v>
      </c>
      <c r="L55" s="78">
        <v>0</v>
      </c>
      <c r="M55" s="78">
        <v>0</v>
      </c>
    </row>
    <row r="56" spans="1:13" ht="15.75">
      <c r="A56" s="71"/>
      <c r="B56" s="71" t="s">
        <v>82</v>
      </c>
      <c r="C56" s="79">
        <v>15</v>
      </c>
      <c r="D56" s="79">
        <v>172</v>
      </c>
      <c r="E56" s="79">
        <v>686</v>
      </c>
      <c r="F56" s="79">
        <v>69</v>
      </c>
      <c r="G56" s="79">
        <v>755</v>
      </c>
      <c r="H56" s="79"/>
      <c r="I56" s="79">
        <v>15</v>
      </c>
      <c r="J56" s="79">
        <v>98</v>
      </c>
      <c r="K56" s="79">
        <v>541</v>
      </c>
      <c r="L56" s="79">
        <v>51</v>
      </c>
      <c r="M56" s="79">
        <v>592</v>
      </c>
    </row>
    <row r="57" spans="1:13" ht="12.75">
      <c r="A57" s="71"/>
      <c r="B57" s="64" t="s">
        <v>70</v>
      </c>
      <c r="C57" s="78">
        <v>0</v>
      </c>
      <c r="D57" s="78">
        <v>8</v>
      </c>
      <c r="E57" s="78">
        <v>22</v>
      </c>
      <c r="F57" s="78">
        <v>8</v>
      </c>
      <c r="G57" s="78">
        <v>30</v>
      </c>
      <c r="H57" s="78"/>
      <c r="I57" s="78">
        <v>0</v>
      </c>
      <c r="J57" s="78">
        <v>2</v>
      </c>
      <c r="K57" s="78">
        <v>5</v>
      </c>
      <c r="L57" s="78">
        <v>2</v>
      </c>
      <c r="M57" s="78">
        <v>7</v>
      </c>
    </row>
    <row r="58" spans="1:13" ht="12.75">
      <c r="A58" s="71"/>
      <c r="B58" s="64" t="s">
        <v>71</v>
      </c>
      <c r="C58" s="78">
        <v>15</v>
      </c>
      <c r="D58" s="78">
        <v>163</v>
      </c>
      <c r="E58" s="78">
        <v>664</v>
      </c>
      <c r="F58" s="78">
        <v>61</v>
      </c>
      <c r="G58" s="78">
        <v>725</v>
      </c>
      <c r="H58" s="78"/>
      <c r="I58" s="78">
        <v>15</v>
      </c>
      <c r="J58" s="78">
        <v>96</v>
      </c>
      <c r="K58" s="78">
        <v>535</v>
      </c>
      <c r="L58" s="78">
        <v>49</v>
      </c>
      <c r="M58" s="78">
        <v>584</v>
      </c>
    </row>
    <row r="59" spans="1:13" ht="12.75">
      <c r="A59" s="71"/>
      <c r="B59" s="64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</row>
    <row r="60" spans="1:13" ht="15.75">
      <c r="A60" s="71" t="s">
        <v>84</v>
      </c>
      <c r="B60" s="77" t="s">
        <v>57</v>
      </c>
      <c r="C60" s="78">
        <v>6</v>
      </c>
      <c r="D60" s="78">
        <v>114</v>
      </c>
      <c r="E60" s="78">
        <v>321</v>
      </c>
      <c r="F60" s="78">
        <v>254</v>
      </c>
      <c r="G60" s="78">
        <v>575</v>
      </c>
      <c r="H60" s="78"/>
      <c r="I60" s="78">
        <v>1</v>
      </c>
      <c r="J60" s="78">
        <v>40</v>
      </c>
      <c r="K60" s="78">
        <v>156</v>
      </c>
      <c r="L60" s="78">
        <v>112</v>
      </c>
      <c r="M60" s="78">
        <v>278</v>
      </c>
    </row>
    <row r="61" spans="1:13" ht="12.75">
      <c r="A61" s="64"/>
      <c r="B61" s="77" t="s">
        <v>58</v>
      </c>
      <c r="C61" s="78">
        <v>5</v>
      </c>
      <c r="D61" s="78">
        <v>174</v>
      </c>
      <c r="E61" s="78">
        <v>527</v>
      </c>
      <c r="F61" s="78">
        <v>273</v>
      </c>
      <c r="G61" s="78">
        <v>800</v>
      </c>
      <c r="H61" s="78"/>
      <c r="I61" s="78">
        <v>0</v>
      </c>
      <c r="J61" s="78">
        <v>55</v>
      </c>
      <c r="K61" s="78">
        <v>224</v>
      </c>
      <c r="L61" s="78">
        <v>137</v>
      </c>
      <c r="M61" s="78">
        <v>361</v>
      </c>
    </row>
    <row r="62" spans="1:13" ht="12.75">
      <c r="A62" s="64"/>
      <c r="B62" s="77" t="s">
        <v>59</v>
      </c>
      <c r="C62" s="78">
        <v>9</v>
      </c>
      <c r="D62" s="78">
        <v>242</v>
      </c>
      <c r="E62" s="78">
        <v>704</v>
      </c>
      <c r="F62" s="78">
        <v>439</v>
      </c>
      <c r="G62" s="78">
        <v>1143</v>
      </c>
      <c r="H62" s="78"/>
      <c r="I62" s="78">
        <v>6</v>
      </c>
      <c r="J62" s="78">
        <v>112</v>
      </c>
      <c r="K62" s="78">
        <v>378</v>
      </c>
      <c r="L62" s="78">
        <v>238</v>
      </c>
      <c r="M62" s="78">
        <v>616</v>
      </c>
    </row>
    <row r="63" spans="1:13" ht="12.75">
      <c r="A63" s="64"/>
      <c r="B63" s="77" t="s">
        <v>60</v>
      </c>
      <c r="C63" s="78">
        <v>11</v>
      </c>
      <c r="D63" s="78">
        <v>312</v>
      </c>
      <c r="E63" s="78">
        <v>778</v>
      </c>
      <c r="F63" s="78">
        <v>557</v>
      </c>
      <c r="G63" s="78">
        <v>1334</v>
      </c>
      <c r="H63" s="78"/>
      <c r="I63" s="78">
        <v>4</v>
      </c>
      <c r="J63" s="78">
        <v>161</v>
      </c>
      <c r="K63" s="78">
        <v>496</v>
      </c>
      <c r="L63" s="78">
        <v>415</v>
      </c>
      <c r="M63" s="78">
        <v>911</v>
      </c>
    </row>
    <row r="64" spans="1:13" ht="12.75">
      <c r="A64" s="64"/>
      <c r="B64" s="64" t="s">
        <v>61</v>
      </c>
      <c r="C64" s="78">
        <v>41</v>
      </c>
      <c r="D64" s="78">
        <v>549</v>
      </c>
      <c r="E64" s="78">
        <v>1588</v>
      </c>
      <c r="F64" s="78">
        <v>930</v>
      </c>
      <c r="G64" s="78">
        <v>2517</v>
      </c>
      <c r="H64" s="78"/>
      <c r="I64" s="78">
        <v>47</v>
      </c>
      <c r="J64" s="78">
        <v>371</v>
      </c>
      <c r="K64" s="78">
        <v>1354</v>
      </c>
      <c r="L64" s="78">
        <v>836</v>
      </c>
      <c r="M64" s="78">
        <v>2190</v>
      </c>
    </row>
    <row r="65" spans="1:13" ht="12.75">
      <c r="A65" s="64"/>
      <c r="B65" s="64" t="s">
        <v>62</v>
      </c>
      <c r="C65" s="78">
        <v>44</v>
      </c>
      <c r="D65" s="78">
        <v>576</v>
      </c>
      <c r="E65" s="78">
        <v>1699</v>
      </c>
      <c r="F65" s="78">
        <v>1170</v>
      </c>
      <c r="G65" s="78">
        <v>2869</v>
      </c>
      <c r="H65" s="78"/>
      <c r="I65" s="78">
        <v>35</v>
      </c>
      <c r="J65" s="78">
        <v>327</v>
      </c>
      <c r="K65" s="78">
        <v>1257</v>
      </c>
      <c r="L65" s="78">
        <v>851</v>
      </c>
      <c r="M65" s="78">
        <v>2108</v>
      </c>
    </row>
    <row r="66" spans="1:13" ht="12.75">
      <c r="A66" s="64"/>
      <c r="B66" s="64" t="s">
        <v>63</v>
      </c>
      <c r="C66" s="78">
        <v>42</v>
      </c>
      <c r="D66" s="78">
        <v>510</v>
      </c>
      <c r="E66" s="78">
        <v>1530</v>
      </c>
      <c r="F66" s="78">
        <v>1038</v>
      </c>
      <c r="G66" s="78">
        <v>2568</v>
      </c>
      <c r="H66" s="78"/>
      <c r="I66" s="78">
        <v>17</v>
      </c>
      <c r="J66" s="78">
        <v>231</v>
      </c>
      <c r="K66" s="78">
        <v>908</v>
      </c>
      <c r="L66" s="78">
        <v>607</v>
      </c>
      <c r="M66" s="78">
        <v>1516</v>
      </c>
    </row>
    <row r="67" spans="1:13" ht="12.75">
      <c r="A67" s="64"/>
      <c r="B67" s="64" t="s">
        <v>64</v>
      </c>
      <c r="C67" s="78">
        <v>55</v>
      </c>
      <c r="D67" s="78">
        <v>735</v>
      </c>
      <c r="E67" s="78">
        <v>2259</v>
      </c>
      <c r="F67" s="78">
        <v>1576</v>
      </c>
      <c r="G67" s="78">
        <v>3835</v>
      </c>
      <c r="H67" s="78"/>
      <c r="I67" s="78">
        <v>42</v>
      </c>
      <c r="J67" s="78">
        <v>429</v>
      </c>
      <c r="K67" s="78">
        <v>1888</v>
      </c>
      <c r="L67" s="78">
        <v>1294</v>
      </c>
      <c r="M67" s="78">
        <v>3182</v>
      </c>
    </row>
    <row r="68" spans="1:13" ht="12.75">
      <c r="A68" s="64"/>
      <c r="B68" s="64" t="s">
        <v>65</v>
      </c>
      <c r="C68" s="78">
        <v>38</v>
      </c>
      <c r="D68" s="78">
        <v>506</v>
      </c>
      <c r="E68" s="78">
        <v>1380</v>
      </c>
      <c r="F68" s="78">
        <v>1066</v>
      </c>
      <c r="G68" s="78">
        <v>2446</v>
      </c>
      <c r="H68" s="78"/>
      <c r="I68" s="78">
        <v>42</v>
      </c>
      <c r="J68" s="78">
        <v>429</v>
      </c>
      <c r="K68" s="78">
        <v>1571</v>
      </c>
      <c r="L68" s="78">
        <v>1109</v>
      </c>
      <c r="M68" s="78">
        <v>2681</v>
      </c>
    </row>
    <row r="69" spans="1:13" ht="12.75">
      <c r="A69" s="64"/>
      <c r="B69" s="64" t="s">
        <v>66</v>
      </c>
      <c r="C69" s="78">
        <v>30</v>
      </c>
      <c r="D69" s="78">
        <v>387</v>
      </c>
      <c r="E69" s="78">
        <v>878</v>
      </c>
      <c r="F69" s="78">
        <v>826</v>
      </c>
      <c r="G69" s="78">
        <v>1704</v>
      </c>
      <c r="H69" s="78"/>
      <c r="I69" s="78">
        <v>25</v>
      </c>
      <c r="J69" s="78">
        <v>302</v>
      </c>
      <c r="K69" s="78">
        <v>930</v>
      </c>
      <c r="L69" s="78">
        <v>815</v>
      </c>
      <c r="M69" s="78">
        <v>1745</v>
      </c>
    </row>
    <row r="70" spans="1:13" ht="12.75">
      <c r="A70" s="64"/>
      <c r="B70" s="64" t="s">
        <v>67</v>
      </c>
      <c r="C70" s="78">
        <v>33</v>
      </c>
      <c r="D70" s="78">
        <v>307</v>
      </c>
      <c r="E70" s="78">
        <v>594</v>
      </c>
      <c r="F70" s="78">
        <v>631</v>
      </c>
      <c r="G70" s="78">
        <v>1225</v>
      </c>
      <c r="H70" s="78"/>
      <c r="I70" s="78">
        <v>21</v>
      </c>
      <c r="J70" s="78">
        <v>190</v>
      </c>
      <c r="K70" s="78">
        <v>522</v>
      </c>
      <c r="L70" s="78">
        <v>538</v>
      </c>
      <c r="M70" s="78">
        <v>1060</v>
      </c>
    </row>
    <row r="71" spans="1:13" ht="12.75">
      <c r="A71" s="64"/>
      <c r="B71" s="64" t="s">
        <v>68</v>
      </c>
      <c r="C71" s="78">
        <v>36</v>
      </c>
      <c r="D71" s="78">
        <v>274</v>
      </c>
      <c r="E71" s="78">
        <v>355</v>
      </c>
      <c r="F71" s="78">
        <v>530</v>
      </c>
      <c r="G71" s="78">
        <v>885</v>
      </c>
      <c r="H71" s="78"/>
      <c r="I71" s="78">
        <v>22</v>
      </c>
      <c r="J71" s="78">
        <v>176</v>
      </c>
      <c r="K71" s="78">
        <v>310</v>
      </c>
      <c r="L71" s="78">
        <v>431</v>
      </c>
      <c r="M71" s="78">
        <v>741</v>
      </c>
    </row>
    <row r="72" spans="1:13" ht="12.75">
      <c r="A72" s="64"/>
      <c r="B72" s="64" t="s">
        <v>69</v>
      </c>
      <c r="C72" s="78">
        <v>28</v>
      </c>
      <c r="D72" s="78">
        <v>152</v>
      </c>
      <c r="E72" s="78">
        <v>159</v>
      </c>
      <c r="F72" s="78">
        <v>255</v>
      </c>
      <c r="G72" s="78">
        <v>413</v>
      </c>
      <c r="H72" s="78"/>
      <c r="I72" s="78">
        <v>24</v>
      </c>
      <c r="J72" s="78">
        <v>112</v>
      </c>
      <c r="K72" s="78">
        <v>170</v>
      </c>
      <c r="L72" s="78">
        <v>230</v>
      </c>
      <c r="M72" s="78">
        <v>403</v>
      </c>
    </row>
    <row r="73" spans="1:13" ht="15.75">
      <c r="A73" s="64"/>
      <c r="B73" s="71" t="s">
        <v>82</v>
      </c>
      <c r="C73" s="79">
        <v>378</v>
      </c>
      <c r="D73" s="79">
        <v>4838</v>
      </c>
      <c r="E73" s="79">
        <v>12772</v>
      </c>
      <c r="F73" s="79">
        <v>9544</v>
      </c>
      <c r="G73" s="79">
        <v>22316</v>
      </c>
      <c r="H73" s="79"/>
      <c r="I73" s="79">
        <v>286</v>
      </c>
      <c r="J73" s="79">
        <v>2938</v>
      </c>
      <c r="K73" s="79">
        <v>10178</v>
      </c>
      <c r="L73" s="79">
        <v>7620</v>
      </c>
      <c r="M73" s="79">
        <v>17821</v>
      </c>
    </row>
    <row r="74" spans="1:13" ht="12.75">
      <c r="A74" s="64"/>
      <c r="B74" s="64" t="s">
        <v>70</v>
      </c>
      <c r="C74" s="78">
        <v>30</v>
      </c>
      <c r="D74" s="78">
        <v>842</v>
      </c>
      <c r="E74" s="78">
        <v>2330</v>
      </c>
      <c r="F74" s="78">
        <v>1522</v>
      </c>
      <c r="G74" s="78">
        <v>3852</v>
      </c>
      <c r="H74" s="78"/>
      <c r="I74" s="78">
        <v>11</v>
      </c>
      <c r="J74" s="78">
        <v>368</v>
      </c>
      <c r="K74" s="78">
        <v>1254</v>
      </c>
      <c r="L74" s="78">
        <v>902</v>
      </c>
      <c r="M74" s="78">
        <v>2166</v>
      </c>
    </row>
    <row r="75" spans="1:13" ht="13.5" thickBot="1">
      <c r="A75" s="67"/>
      <c r="B75" s="67" t="s">
        <v>71</v>
      </c>
      <c r="C75" s="80">
        <v>348</v>
      </c>
      <c r="D75" s="80">
        <v>3995</v>
      </c>
      <c r="E75" s="80">
        <v>10442</v>
      </c>
      <c r="F75" s="80">
        <v>8023</v>
      </c>
      <c r="G75" s="80">
        <v>18464</v>
      </c>
      <c r="H75" s="80"/>
      <c r="I75" s="80">
        <v>275</v>
      </c>
      <c r="J75" s="80">
        <v>2567</v>
      </c>
      <c r="K75" s="80">
        <v>8910</v>
      </c>
      <c r="L75" s="80">
        <v>6711</v>
      </c>
      <c r="M75" s="80">
        <v>15626</v>
      </c>
    </row>
    <row r="76" s="64" customFormat="1" ht="12.75">
      <c r="A76" s="64" t="s">
        <v>73</v>
      </c>
    </row>
    <row r="77" s="64" customFormat="1" ht="12.75">
      <c r="A77" s="64" t="s">
        <v>74</v>
      </c>
    </row>
    <row r="78" s="64" customFormat="1" ht="12.75">
      <c r="A78" s="64" t="s">
        <v>75</v>
      </c>
    </row>
    <row r="79" ht="12.75">
      <c r="A79" s="64" t="s">
        <v>80</v>
      </c>
    </row>
  </sheetData>
  <printOptions/>
  <pageMargins left="0.5511811023622047" right="0.15748031496062992" top="0.3937007874015748" bottom="0.5905511811023623" header="0.5118110236220472" footer="0.5118110236220472"/>
  <pageSetup fitToHeight="1" fitToWidth="1" horizontalDpi="300" verticalDpi="3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70"/>
  <sheetViews>
    <sheetView zoomScale="85" zoomScaleNormal="85" workbookViewId="0" topLeftCell="A1">
      <selection activeCell="A1" sqref="A1"/>
    </sheetView>
  </sheetViews>
  <sheetFormatPr defaultColWidth="12.57421875" defaultRowHeight="12.75"/>
  <cols>
    <col min="1" max="1" width="21.57421875" style="93" customWidth="1"/>
    <col min="2" max="2" width="22.28125" style="93" customWidth="1"/>
    <col min="3" max="3" width="10.7109375" style="93" customWidth="1"/>
    <col min="4" max="4" width="13.421875" style="93" customWidth="1"/>
    <col min="5" max="5" width="13.57421875" style="93" customWidth="1"/>
    <col min="6" max="6" width="7.140625" style="93" customWidth="1"/>
    <col min="7" max="7" width="9.8515625" style="93" customWidth="1"/>
    <col min="8" max="8" width="13.421875" style="93" customWidth="1"/>
    <col min="9" max="9" width="14.140625" style="93" customWidth="1"/>
    <col min="10" max="16384" width="12.57421875" style="93" customWidth="1"/>
  </cols>
  <sheetData>
    <row r="1" spans="1:9" s="83" customFormat="1" ht="18.75">
      <c r="A1" s="82" t="s">
        <v>85</v>
      </c>
      <c r="I1" s="84" t="s">
        <v>1</v>
      </c>
    </row>
    <row r="2" spans="1:9" s="83" customFormat="1" ht="18.75">
      <c r="A2" s="82"/>
      <c r="B2" s="85"/>
      <c r="I2" s="85"/>
    </row>
    <row r="3" spans="1:9" s="83" customFormat="1" ht="21.75">
      <c r="A3" s="82" t="s">
        <v>95</v>
      </c>
      <c r="B3" s="86"/>
      <c r="C3" s="86"/>
      <c r="D3" s="86"/>
      <c r="E3" s="86"/>
      <c r="F3" s="86"/>
      <c r="G3" s="86"/>
      <c r="H3" s="86"/>
      <c r="I3" s="86"/>
    </row>
    <row r="4" spans="1:9" s="83" customFormat="1" ht="22.5" thickBot="1">
      <c r="A4" s="87" t="s">
        <v>96</v>
      </c>
      <c r="B4" s="88"/>
      <c r="C4" s="88"/>
      <c r="D4" s="88"/>
      <c r="E4" s="88"/>
      <c r="F4" s="88"/>
      <c r="G4" s="88"/>
      <c r="H4" s="88"/>
      <c r="I4" s="88"/>
    </row>
    <row r="5" spans="1:9" ht="19.5" thickTop="1">
      <c r="A5" s="89" t="s">
        <v>5</v>
      </c>
      <c r="B5" s="90"/>
      <c r="C5" s="91" t="s">
        <v>97</v>
      </c>
      <c r="D5" s="92"/>
      <c r="E5" s="92"/>
      <c r="F5" s="90"/>
      <c r="G5" s="91" t="s">
        <v>86</v>
      </c>
      <c r="H5" s="92"/>
      <c r="I5" s="92"/>
    </row>
    <row r="6" spans="1:9" ht="15.75">
      <c r="A6" s="94" t="s">
        <v>10</v>
      </c>
      <c r="B6" s="94" t="s">
        <v>6</v>
      </c>
      <c r="C6" s="95"/>
      <c r="D6" s="96" t="s">
        <v>11</v>
      </c>
      <c r="E6" s="97" t="s">
        <v>12</v>
      </c>
      <c r="F6" s="95"/>
      <c r="G6" s="95"/>
      <c r="H6" s="96" t="s">
        <v>11</v>
      </c>
      <c r="I6" s="97" t="s">
        <v>12</v>
      </c>
    </row>
    <row r="7" spans="1:9" ht="16.5" thickBot="1">
      <c r="A7" s="98"/>
      <c r="B7" s="98"/>
      <c r="C7" s="99" t="s">
        <v>13</v>
      </c>
      <c r="D7" s="99" t="s">
        <v>14</v>
      </c>
      <c r="E7" s="99" t="s">
        <v>15</v>
      </c>
      <c r="F7" s="98"/>
      <c r="G7" s="99" t="s">
        <v>13</v>
      </c>
      <c r="H7" s="99" t="s">
        <v>14</v>
      </c>
      <c r="I7" s="99" t="s">
        <v>15</v>
      </c>
    </row>
    <row r="8" spans="1:9" ht="15.75">
      <c r="A8" s="90"/>
      <c r="B8" s="90"/>
      <c r="C8" s="100"/>
      <c r="D8" s="100"/>
      <c r="E8" s="100"/>
      <c r="F8" s="90"/>
      <c r="G8" s="100"/>
      <c r="H8" s="100"/>
      <c r="I8" s="100"/>
    </row>
    <row r="9" s="83" customFormat="1" ht="18.75">
      <c r="A9" s="86" t="s">
        <v>16</v>
      </c>
    </row>
    <row r="10" ht="7.5" customHeight="1">
      <c r="A10" s="95"/>
    </row>
    <row r="11" spans="1:9" s="102" customFormat="1" ht="15.75">
      <c r="A11" s="94" t="s">
        <v>17</v>
      </c>
      <c r="B11" s="94" t="s">
        <v>18</v>
      </c>
      <c r="C11" s="101">
        <v>16.6</v>
      </c>
      <c r="D11" s="101">
        <v>562.4</v>
      </c>
      <c r="E11" s="101">
        <v>1938.2</v>
      </c>
      <c r="F11" s="101"/>
      <c r="G11" s="101">
        <v>87.6</v>
      </c>
      <c r="H11" s="101">
        <v>813.6</v>
      </c>
      <c r="I11" s="101">
        <v>2446.4</v>
      </c>
    </row>
    <row r="12" spans="1:9" ht="15.75">
      <c r="A12" s="95"/>
      <c r="B12" s="103">
        <v>2001</v>
      </c>
      <c r="C12" s="104">
        <v>14</v>
      </c>
      <c r="D12" s="104">
        <v>353</v>
      </c>
      <c r="E12" s="104">
        <v>1475</v>
      </c>
      <c r="F12" s="104"/>
      <c r="G12" s="104">
        <v>62</v>
      </c>
      <c r="H12" s="104">
        <v>565</v>
      </c>
      <c r="I12" s="104">
        <v>1913</v>
      </c>
    </row>
    <row r="13" spans="1:9" ht="15.75">
      <c r="A13" s="95"/>
      <c r="B13" s="103">
        <v>2002</v>
      </c>
      <c r="C13" s="104">
        <v>12</v>
      </c>
      <c r="D13" s="104">
        <v>340</v>
      </c>
      <c r="E13" s="104">
        <v>1296</v>
      </c>
      <c r="F13" s="104"/>
      <c r="G13" s="104">
        <v>61</v>
      </c>
      <c r="H13" s="104">
        <v>551</v>
      </c>
      <c r="I13" s="104">
        <v>2003</v>
      </c>
    </row>
    <row r="14" spans="1:9" ht="15.75">
      <c r="A14" s="95"/>
      <c r="B14" s="103">
        <v>2003</v>
      </c>
      <c r="C14" s="104">
        <v>5</v>
      </c>
      <c r="D14" s="104">
        <v>272</v>
      </c>
      <c r="E14" s="104">
        <v>1200</v>
      </c>
      <c r="F14" s="104"/>
      <c r="G14" s="104">
        <v>58</v>
      </c>
      <c r="H14" s="104">
        <v>501</v>
      </c>
      <c r="I14" s="104">
        <v>1778</v>
      </c>
    </row>
    <row r="15" spans="1:9" ht="15.75">
      <c r="A15" s="95"/>
      <c r="B15" s="103">
        <v>2004</v>
      </c>
      <c r="C15" s="104">
        <v>8</v>
      </c>
      <c r="D15" s="104">
        <v>246</v>
      </c>
      <c r="E15" s="104">
        <v>1179</v>
      </c>
      <c r="F15" s="104"/>
      <c r="G15" s="104">
        <v>67</v>
      </c>
      <c r="H15" s="104">
        <v>501</v>
      </c>
      <c r="I15" s="104">
        <v>1879</v>
      </c>
    </row>
    <row r="16" spans="1:9" ht="15.75">
      <c r="A16" s="95"/>
      <c r="B16" s="103">
        <v>2005</v>
      </c>
      <c r="C16" s="104">
        <v>5</v>
      </c>
      <c r="D16" s="104">
        <v>243</v>
      </c>
      <c r="E16" s="104">
        <v>1094</v>
      </c>
      <c r="F16" s="104"/>
      <c r="G16" s="104">
        <v>61</v>
      </c>
      <c r="H16" s="104">
        <v>493</v>
      </c>
      <c r="I16" s="104">
        <v>1931</v>
      </c>
    </row>
    <row r="17" spans="1:9" s="102" customFormat="1" ht="15.75">
      <c r="A17" s="95"/>
      <c r="B17" s="102" t="s">
        <v>19</v>
      </c>
      <c r="C17" s="101">
        <v>8.8</v>
      </c>
      <c r="D17" s="101">
        <v>290.8</v>
      </c>
      <c r="E17" s="101">
        <v>1248.8</v>
      </c>
      <c r="F17" s="101"/>
      <c r="G17" s="101">
        <v>61.8</v>
      </c>
      <c r="H17" s="101">
        <v>522.2</v>
      </c>
      <c r="I17" s="101">
        <v>1900.8</v>
      </c>
    </row>
    <row r="18" spans="1:9" ht="7.5" customHeight="1">
      <c r="A18" s="95"/>
      <c r="C18" s="104"/>
      <c r="D18" s="104"/>
      <c r="E18" s="104"/>
      <c r="F18" s="104"/>
      <c r="G18" s="104"/>
      <c r="H18" s="104"/>
      <c r="I18" s="104"/>
    </row>
    <row r="19" spans="1:9" s="102" customFormat="1" ht="15.75">
      <c r="A19" s="94" t="s">
        <v>20</v>
      </c>
      <c r="B19" s="94" t="s">
        <v>18</v>
      </c>
      <c r="C19" s="101">
        <v>3.4</v>
      </c>
      <c r="D19" s="101">
        <v>99.8</v>
      </c>
      <c r="E19" s="101">
        <v>536.6</v>
      </c>
      <c r="F19" s="101"/>
      <c r="G19" s="101">
        <v>7.2</v>
      </c>
      <c r="H19" s="101">
        <v>149</v>
      </c>
      <c r="I19" s="101">
        <v>746.6</v>
      </c>
    </row>
    <row r="20" spans="1:9" ht="15.75">
      <c r="A20" s="95"/>
      <c r="B20" s="103">
        <v>2001</v>
      </c>
      <c r="C20" s="104">
        <v>4</v>
      </c>
      <c r="D20" s="104">
        <v>56</v>
      </c>
      <c r="E20" s="104">
        <v>307</v>
      </c>
      <c r="F20" s="104"/>
      <c r="G20" s="104">
        <v>6</v>
      </c>
      <c r="H20" s="104">
        <v>115</v>
      </c>
      <c r="I20" s="104">
        <v>600</v>
      </c>
    </row>
    <row r="21" spans="1:9" ht="15.75">
      <c r="A21" s="95"/>
      <c r="B21" s="103">
        <v>2002</v>
      </c>
      <c r="C21" s="104">
        <v>0</v>
      </c>
      <c r="D21" s="104">
        <v>46</v>
      </c>
      <c r="E21" s="104">
        <v>277</v>
      </c>
      <c r="F21" s="104"/>
      <c r="G21" s="104">
        <v>8</v>
      </c>
      <c r="H21" s="104">
        <v>105</v>
      </c>
      <c r="I21" s="104">
        <v>548</v>
      </c>
    </row>
    <row r="22" spans="1:9" ht="15.75">
      <c r="A22" s="95"/>
      <c r="B22" s="103">
        <v>2003</v>
      </c>
      <c r="C22" s="104">
        <v>2</v>
      </c>
      <c r="D22" s="104">
        <v>48</v>
      </c>
      <c r="E22" s="104">
        <v>276</v>
      </c>
      <c r="F22" s="104"/>
      <c r="G22" s="104">
        <v>12</v>
      </c>
      <c r="H22" s="104">
        <v>91</v>
      </c>
      <c r="I22" s="104">
        <v>522</v>
      </c>
    </row>
    <row r="23" spans="1:9" ht="15.75">
      <c r="A23" s="95"/>
      <c r="B23" s="103">
        <v>2004</v>
      </c>
      <c r="C23" s="104">
        <v>0</v>
      </c>
      <c r="D23" s="104">
        <v>40</v>
      </c>
      <c r="E23" s="104">
        <v>263</v>
      </c>
      <c r="F23" s="104"/>
      <c r="G23" s="104">
        <v>7</v>
      </c>
      <c r="H23" s="104">
        <v>87</v>
      </c>
      <c r="I23" s="104">
        <v>507</v>
      </c>
    </row>
    <row r="24" spans="1:9" ht="15.75">
      <c r="A24" s="95"/>
      <c r="B24" s="103">
        <v>2005</v>
      </c>
      <c r="C24" s="104">
        <v>4</v>
      </c>
      <c r="D24" s="104">
        <v>30</v>
      </c>
      <c r="E24" s="104">
        <v>218</v>
      </c>
      <c r="F24" s="104"/>
      <c r="G24" s="104">
        <v>12</v>
      </c>
      <c r="H24" s="104">
        <v>101</v>
      </c>
      <c r="I24" s="104">
        <v>559</v>
      </c>
    </row>
    <row r="25" spans="1:9" s="102" customFormat="1" ht="15.75">
      <c r="A25" s="95"/>
      <c r="B25" s="102" t="s">
        <v>19</v>
      </c>
      <c r="C25" s="101">
        <v>2</v>
      </c>
      <c r="D25" s="101">
        <v>44</v>
      </c>
      <c r="E25" s="101">
        <v>268.2</v>
      </c>
      <c r="F25" s="101"/>
      <c r="G25" s="101">
        <v>9</v>
      </c>
      <c r="H25" s="101">
        <v>99.8</v>
      </c>
      <c r="I25" s="101">
        <v>547.2</v>
      </c>
    </row>
    <row r="26" spans="1:9" ht="7.5" customHeight="1">
      <c r="A26" s="95"/>
      <c r="C26" s="104"/>
      <c r="D26" s="104"/>
      <c r="E26" s="104"/>
      <c r="F26" s="104"/>
      <c r="G26" s="104"/>
      <c r="H26" s="104"/>
      <c r="I26" s="104"/>
    </row>
    <row r="27" spans="1:9" s="102" customFormat="1" ht="15.75">
      <c r="A27" s="95" t="s">
        <v>21</v>
      </c>
      <c r="B27" s="94" t="s">
        <v>18</v>
      </c>
      <c r="C27" s="101">
        <v>8.4</v>
      </c>
      <c r="D27" s="101">
        <v>144.6</v>
      </c>
      <c r="E27" s="101">
        <v>1093.8</v>
      </c>
      <c r="F27" s="101"/>
      <c r="G27" s="101">
        <v>200.6</v>
      </c>
      <c r="H27" s="101">
        <v>2356.4</v>
      </c>
      <c r="I27" s="101">
        <v>12266.6</v>
      </c>
    </row>
    <row r="28" spans="1:9" ht="15.75">
      <c r="A28" s="95"/>
      <c r="B28" s="103">
        <v>2001</v>
      </c>
      <c r="C28" s="104">
        <v>2</v>
      </c>
      <c r="D28" s="104">
        <v>110</v>
      </c>
      <c r="E28" s="104">
        <v>950</v>
      </c>
      <c r="F28" s="104"/>
      <c r="G28" s="104">
        <v>192</v>
      </c>
      <c r="H28" s="104">
        <v>1841</v>
      </c>
      <c r="I28" s="104">
        <v>11331</v>
      </c>
    </row>
    <row r="29" spans="1:9" ht="15.75">
      <c r="A29" s="95"/>
      <c r="B29" s="103">
        <v>2002</v>
      </c>
      <c r="C29" s="104">
        <v>2</v>
      </c>
      <c r="D29" s="104">
        <v>111</v>
      </c>
      <c r="E29" s="104">
        <v>928</v>
      </c>
      <c r="F29" s="104"/>
      <c r="G29" s="104">
        <v>152</v>
      </c>
      <c r="H29" s="104">
        <v>1664</v>
      </c>
      <c r="I29" s="104">
        <v>10895</v>
      </c>
    </row>
    <row r="30" spans="1:9" ht="15.75">
      <c r="A30" s="95"/>
      <c r="B30" s="103">
        <v>2003</v>
      </c>
      <c r="C30" s="104">
        <v>10</v>
      </c>
      <c r="D30" s="104">
        <v>93</v>
      </c>
      <c r="E30" s="104">
        <v>824</v>
      </c>
      <c r="F30" s="104"/>
      <c r="G30" s="104">
        <v>174</v>
      </c>
      <c r="H30" s="104">
        <v>1595</v>
      </c>
      <c r="I30" s="104">
        <v>10898</v>
      </c>
    </row>
    <row r="31" spans="1:9" ht="15.75">
      <c r="A31" s="95"/>
      <c r="B31" s="103">
        <v>2004</v>
      </c>
      <c r="C31" s="104">
        <v>3</v>
      </c>
      <c r="D31" s="104">
        <v>77</v>
      </c>
      <c r="E31" s="104">
        <v>805</v>
      </c>
      <c r="F31" s="104"/>
      <c r="G31" s="104">
        <v>164</v>
      </c>
      <c r="H31" s="104">
        <v>1494</v>
      </c>
      <c r="I31" s="104">
        <v>10754</v>
      </c>
    </row>
    <row r="32" spans="1:9" ht="15.75">
      <c r="A32" s="95"/>
      <c r="B32" s="103">
        <v>2005</v>
      </c>
      <c r="C32" s="104">
        <v>1</v>
      </c>
      <c r="D32" s="104">
        <v>69</v>
      </c>
      <c r="E32" s="104">
        <v>683</v>
      </c>
      <c r="F32" s="104"/>
      <c r="G32" s="104">
        <v>152</v>
      </c>
      <c r="H32" s="104">
        <v>1381</v>
      </c>
      <c r="I32" s="104">
        <v>10258</v>
      </c>
    </row>
    <row r="33" spans="1:9" s="102" customFormat="1" ht="15.75">
      <c r="A33" s="95"/>
      <c r="B33" s="102" t="s">
        <v>19</v>
      </c>
      <c r="C33" s="101">
        <v>3.6</v>
      </c>
      <c r="D33" s="101">
        <v>92</v>
      </c>
      <c r="E33" s="101">
        <v>838</v>
      </c>
      <c r="F33" s="101"/>
      <c r="G33" s="101">
        <v>166.8</v>
      </c>
      <c r="H33" s="101">
        <v>1595</v>
      </c>
      <c r="I33" s="101">
        <v>10827.2</v>
      </c>
    </row>
    <row r="34" spans="1:9" ht="7.5" customHeight="1">
      <c r="A34" s="95"/>
      <c r="C34" s="104"/>
      <c r="D34" s="104"/>
      <c r="E34" s="104"/>
      <c r="F34" s="104"/>
      <c r="G34" s="104"/>
      <c r="H34" s="104"/>
      <c r="I34" s="104"/>
    </row>
    <row r="35" spans="1:9" s="102" customFormat="1" ht="18.75">
      <c r="A35" s="94" t="s">
        <v>98</v>
      </c>
      <c r="B35" s="94" t="s">
        <v>18</v>
      </c>
      <c r="C35" s="101">
        <v>2</v>
      </c>
      <c r="D35" s="101">
        <v>35.6</v>
      </c>
      <c r="E35" s="101">
        <v>283</v>
      </c>
      <c r="F35" s="101"/>
      <c r="G35" s="101">
        <v>52.4</v>
      </c>
      <c r="H35" s="101">
        <v>676.4</v>
      </c>
      <c r="I35" s="101">
        <v>3004.6</v>
      </c>
    </row>
    <row r="36" spans="1:9" ht="15.75">
      <c r="A36" s="95"/>
      <c r="B36" s="103">
        <v>2001</v>
      </c>
      <c r="C36" s="104">
        <v>0</v>
      </c>
      <c r="D36" s="104">
        <v>25</v>
      </c>
      <c r="E36" s="104">
        <v>191</v>
      </c>
      <c r="F36" s="104"/>
      <c r="G36" s="104">
        <v>68</v>
      </c>
      <c r="H36" s="104">
        <v>692</v>
      </c>
      <c r="I36" s="104">
        <v>3077</v>
      </c>
    </row>
    <row r="37" spans="1:9" ht="15.75">
      <c r="A37" s="95"/>
      <c r="B37" s="103">
        <v>2002</v>
      </c>
      <c r="C37" s="104">
        <v>0</v>
      </c>
      <c r="D37" s="104">
        <v>30</v>
      </c>
      <c r="E37" s="104">
        <v>246</v>
      </c>
      <c r="F37" s="104"/>
      <c r="G37" s="104">
        <v>69</v>
      </c>
      <c r="H37" s="104">
        <v>675</v>
      </c>
      <c r="I37" s="104">
        <v>3030</v>
      </c>
    </row>
    <row r="38" spans="1:9" ht="15.75">
      <c r="A38" s="95"/>
      <c r="B38" s="103">
        <v>2003</v>
      </c>
      <c r="C38" s="104">
        <v>0</v>
      </c>
      <c r="D38" s="104">
        <v>18</v>
      </c>
      <c r="E38" s="104">
        <v>178</v>
      </c>
      <c r="F38" s="104"/>
      <c r="G38" s="104">
        <v>70</v>
      </c>
      <c r="H38" s="104">
        <v>660</v>
      </c>
      <c r="I38" s="104">
        <v>3012</v>
      </c>
    </row>
    <row r="39" spans="1:9" ht="15.75">
      <c r="A39" s="95"/>
      <c r="B39" s="103">
        <v>2004</v>
      </c>
      <c r="C39" s="104">
        <v>1</v>
      </c>
      <c r="D39" s="104">
        <v>20</v>
      </c>
      <c r="E39" s="104">
        <v>147</v>
      </c>
      <c r="F39" s="104"/>
      <c r="G39" s="104">
        <v>56</v>
      </c>
      <c r="H39" s="104">
        <v>588</v>
      </c>
      <c r="I39" s="104">
        <v>2872</v>
      </c>
    </row>
    <row r="40" spans="1:9" ht="15.75">
      <c r="A40" s="95"/>
      <c r="B40" s="103">
        <v>2005</v>
      </c>
      <c r="C40" s="104">
        <v>1</v>
      </c>
      <c r="D40" s="104">
        <v>26</v>
      </c>
      <c r="E40" s="104">
        <v>171</v>
      </c>
      <c r="F40" s="104"/>
      <c r="G40" s="104">
        <v>50</v>
      </c>
      <c r="H40" s="104">
        <v>592</v>
      </c>
      <c r="I40" s="104">
        <v>2878</v>
      </c>
    </row>
    <row r="41" spans="1:9" s="102" customFormat="1" ht="15.75">
      <c r="A41" s="95"/>
      <c r="B41" s="102" t="s">
        <v>19</v>
      </c>
      <c r="C41" s="101">
        <v>0.4</v>
      </c>
      <c r="D41" s="101">
        <v>23.8</v>
      </c>
      <c r="E41" s="101">
        <v>186.6</v>
      </c>
      <c r="F41" s="101"/>
      <c r="G41" s="101">
        <v>62.6</v>
      </c>
      <c r="H41" s="101">
        <v>641.4</v>
      </c>
      <c r="I41" s="101">
        <v>2973.8</v>
      </c>
    </row>
    <row r="42" spans="1:9" ht="7.5" customHeight="1">
      <c r="A42" s="95"/>
      <c r="C42" s="104"/>
      <c r="D42" s="104"/>
      <c r="E42" s="104"/>
      <c r="F42" s="104"/>
      <c r="G42" s="104"/>
      <c r="H42" s="104"/>
      <c r="I42" s="104"/>
    </row>
    <row r="43" spans="1:9" s="102" customFormat="1" ht="15.75">
      <c r="A43" s="94" t="s">
        <v>87</v>
      </c>
      <c r="B43" s="94" t="s">
        <v>18</v>
      </c>
      <c r="C43" s="101">
        <v>30.4</v>
      </c>
      <c r="D43" s="101">
        <v>842.4</v>
      </c>
      <c r="E43" s="101">
        <v>3851.6</v>
      </c>
      <c r="F43" s="101"/>
      <c r="G43" s="101">
        <v>347.8</v>
      </c>
      <c r="H43" s="101">
        <v>3995.4</v>
      </c>
      <c r="I43" s="101">
        <v>18464.2</v>
      </c>
    </row>
    <row r="44" spans="2:9" ht="15.75">
      <c r="B44" s="103">
        <v>2001</v>
      </c>
      <c r="C44" s="104">
        <v>20</v>
      </c>
      <c r="D44" s="104">
        <v>544</v>
      </c>
      <c r="E44" s="104">
        <v>2923</v>
      </c>
      <c r="F44" s="104"/>
      <c r="G44" s="104">
        <v>328</v>
      </c>
      <c r="H44" s="104">
        <v>3213</v>
      </c>
      <c r="I44" s="104">
        <v>16921</v>
      </c>
    </row>
    <row r="45" spans="2:9" ht="15.75">
      <c r="B45" s="103">
        <v>2002</v>
      </c>
      <c r="C45" s="104">
        <v>14</v>
      </c>
      <c r="D45" s="104">
        <v>527</v>
      </c>
      <c r="E45" s="104">
        <v>2747</v>
      </c>
      <c r="F45" s="104"/>
      <c r="G45" s="104">
        <v>290</v>
      </c>
      <c r="H45" s="104">
        <v>2995</v>
      </c>
      <c r="I45" s="104">
        <v>16476</v>
      </c>
    </row>
    <row r="46" spans="2:9" ht="15.75">
      <c r="B46" s="103">
        <v>2003</v>
      </c>
      <c r="C46" s="104">
        <v>17</v>
      </c>
      <c r="D46" s="104">
        <v>431</v>
      </c>
      <c r="E46" s="104">
        <v>2478</v>
      </c>
      <c r="F46" s="104"/>
      <c r="G46" s="104">
        <v>314</v>
      </c>
      <c r="H46" s="104">
        <v>2847</v>
      </c>
      <c r="I46" s="104">
        <v>16210</v>
      </c>
    </row>
    <row r="47" spans="2:9" ht="15.75">
      <c r="B47" s="103">
        <v>2004</v>
      </c>
      <c r="C47" s="104">
        <v>12</v>
      </c>
      <c r="D47" s="104">
        <v>383</v>
      </c>
      <c r="E47" s="104">
        <v>2394</v>
      </c>
      <c r="F47" s="104"/>
      <c r="G47" s="104">
        <v>294</v>
      </c>
      <c r="H47" s="104">
        <v>2670</v>
      </c>
      <c r="I47" s="104">
        <v>16012</v>
      </c>
    </row>
    <row r="48" spans="1:9" ht="15.75">
      <c r="A48" s="95"/>
      <c r="B48" s="103">
        <v>2005</v>
      </c>
      <c r="C48" s="104">
        <v>11</v>
      </c>
      <c r="D48" s="104">
        <v>368</v>
      </c>
      <c r="E48" s="104">
        <v>2166</v>
      </c>
      <c r="F48" s="104"/>
      <c r="G48" s="104">
        <v>275</v>
      </c>
      <c r="H48" s="104">
        <v>2567</v>
      </c>
      <c r="I48" s="104">
        <v>15626</v>
      </c>
    </row>
    <row r="49" spans="1:9" s="102" customFormat="1" ht="15.75">
      <c r="A49" s="95"/>
      <c r="B49" s="102" t="s">
        <v>19</v>
      </c>
      <c r="C49" s="101">
        <v>14.8</v>
      </c>
      <c r="D49" s="101">
        <v>450.6</v>
      </c>
      <c r="E49" s="101">
        <v>2541.6</v>
      </c>
      <c r="F49" s="101"/>
      <c r="G49" s="101">
        <v>300.2</v>
      </c>
      <c r="H49" s="101">
        <v>2858.4</v>
      </c>
      <c r="I49" s="101">
        <v>16249</v>
      </c>
    </row>
    <row r="50" spans="1:9" ht="7.5" customHeight="1">
      <c r="A50" s="95"/>
      <c r="B50" s="95"/>
      <c r="C50" s="105"/>
      <c r="D50" s="105"/>
      <c r="E50" s="105"/>
      <c r="F50" s="105"/>
      <c r="G50" s="105"/>
      <c r="H50" s="105"/>
      <c r="I50" s="105"/>
    </row>
    <row r="51" spans="1:9" s="83" customFormat="1" ht="18.75">
      <c r="A51" s="82" t="s">
        <v>88</v>
      </c>
      <c r="C51" s="106"/>
      <c r="D51" s="106"/>
      <c r="E51" s="106"/>
      <c r="F51" s="106"/>
      <c r="G51" s="106"/>
      <c r="H51" s="106"/>
      <c r="I51" s="106"/>
    </row>
    <row r="52" spans="1:9" ht="7.5" customHeight="1">
      <c r="A52" s="82"/>
      <c r="C52" s="107"/>
      <c r="D52" s="107"/>
      <c r="E52" s="107"/>
      <c r="F52" s="107"/>
      <c r="G52" s="107"/>
      <c r="H52" s="107"/>
      <c r="I52" s="107"/>
    </row>
    <row r="53" spans="2:9" ht="15.75">
      <c r="B53" s="94" t="s">
        <v>35</v>
      </c>
      <c r="C53" s="107"/>
      <c r="D53" s="107"/>
      <c r="E53" s="107"/>
      <c r="F53" s="107"/>
      <c r="G53" s="107"/>
      <c r="H53" s="107"/>
      <c r="I53" s="107"/>
    </row>
    <row r="54" spans="2:13" ht="15.75">
      <c r="B54" s="108" t="s">
        <v>17</v>
      </c>
      <c r="C54" s="109">
        <v>-38</v>
      </c>
      <c r="D54" s="109">
        <v>-1</v>
      </c>
      <c r="E54" s="109">
        <v>-7</v>
      </c>
      <c r="F54" s="109"/>
      <c r="G54" s="109">
        <v>-9</v>
      </c>
      <c r="H54" s="109">
        <v>-2</v>
      </c>
      <c r="I54" s="109">
        <v>3</v>
      </c>
      <c r="J54" s="104"/>
      <c r="K54" s="110"/>
      <c r="L54" s="110"/>
      <c r="M54" s="110"/>
    </row>
    <row r="55" spans="2:13" ht="15.75">
      <c r="B55" s="108" t="s">
        <v>20</v>
      </c>
      <c r="C55" s="109" t="s">
        <v>89</v>
      </c>
      <c r="D55" s="109">
        <v>-25</v>
      </c>
      <c r="E55" s="109">
        <v>-17</v>
      </c>
      <c r="F55" s="109"/>
      <c r="G55" s="109">
        <v>71</v>
      </c>
      <c r="H55" s="109">
        <v>16</v>
      </c>
      <c r="I55" s="109">
        <v>10</v>
      </c>
      <c r="K55" s="110"/>
      <c r="L55" s="110"/>
      <c r="M55" s="110"/>
    </row>
    <row r="56" spans="2:13" ht="15.75">
      <c r="B56" s="108" t="s">
        <v>21</v>
      </c>
      <c r="C56" s="109">
        <v>-67</v>
      </c>
      <c r="D56" s="109">
        <v>-10</v>
      </c>
      <c r="E56" s="109">
        <v>-15</v>
      </c>
      <c r="F56" s="109"/>
      <c r="G56" s="109">
        <v>-7</v>
      </c>
      <c r="H56" s="109">
        <v>-8</v>
      </c>
      <c r="I56" s="109">
        <v>-5</v>
      </c>
      <c r="K56" s="110"/>
      <c r="L56" s="110"/>
      <c r="M56" s="110"/>
    </row>
    <row r="57" spans="2:13" ht="15.75">
      <c r="B57" s="108" t="s">
        <v>33</v>
      </c>
      <c r="C57" s="109">
        <v>0</v>
      </c>
      <c r="D57" s="109">
        <v>30</v>
      </c>
      <c r="E57" s="109">
        <v>16</v>
      </c>
      <c r="F57" s="109"/>
      <c r="G57" s="109">
        <v>-11</v>
      </c>
      <c r="H57" s="109">
        <v>1</v>
      </c>
      <c r="I57" s="109">
        <v>0</v>
      </c>
      <c r="K57" s="110"/>
      <c r="L57" s="110"/>
      <c r="M57" s="110"/>
    </row>
    <row r="58" spans="2:13" ht="15.75">
      <c r="B58" s="108" t="s">
        <v>87</v>
      </c>
      <c r="C58" s="109">
        <v>-8</v>
      </c>
      <c r="D58" s="109">
        <v>-4</v>
      </c>
      <c r="E58" s="109">
        <v>-10</v>
      </c>
      <c r="F58" s="109"/>
      <c r="G58" s="109">
        <v>-6</v>
      </c>
      <c r="H58" s="109">
        <v>-4</v>
      </c>
      <c r="I58" s="109">
        <v>-2</v>
      </c>
      <c r="K58" s="110"/>
      <c r="L58" s="110"/>
      <c r="M58" s="110"/>
    </row>
    <row r="59" spans="3:9" ht="7.5" customHeight="1">
      <c r="C59" s="111"/>
      <c r="D59" s="111"/>
      <c r="E59" s="111"/>
      <c r="F59" s="111"/>
      <c r="G59" s="111"/>
      <c r="H59" s="111"/>
      <c r="I59" s="111"/>
    </row>
    <row r="60" ht="15.75">
      <c r="B60" s="94" t="s">
        <v>36</v>
      </c>
    </row>
    <row r="61" spans="2:13" ht="15.75">
      <c r="B61" s="108" t="s">
        <v>17</v>
      </c>
      <c r="C61" s="109">
        <v>-70</v>
      </c>
      <c r="D61" s="109">
        <v>-57</v>
      </c>
      <c r="E61" s="109">
        <v>-44</v>
      </c>
      <c r="F61" s="109"/>
      <c r="G61" s="109">
        <v>-30</v>
      </c>
      <c r="H61" s="109">
        <v>-39</v>
      </c>
      <c r="I61" s="109">
        <v>-21</v>
      </c>
      <c r="K61" s="110"/>
      <c r="L61" s="110"/>
      <c r="M61" s="110"/>
    </row>
    <row r="62" spans="2:13" ht="15.75">
      <c r="B62" s="108" t="s">
        <v>20</v>
      </c>
      <c r="C62" s="109">
        <v>18</v>
      </c>
      <c r="D62" s="109">
        <v>-70</v>
      </c>
      <c r="E62" s="109">
        <v>-59</v>
      </c>
      <c r="F62" s="109"/>
      <c r="G62" s="109">
        <v>67</v>
      </c>
      <c r="H62" s="109">
        <v>-32</v>
      </c>
      <c r="I62" s="109">
        <v>-25</v>
      </c>
      <c r="K62" s="110"/>
      <c r="L62" s="110"/>
      <c r="M62" s="110"/>
    </row>
    <row r="63" spans="2:13" ht="15.75">
      <c r="B63" s="108" t="s">
        <v>21</v>
      </c>
      <c r="C63" s="109">
        <v>-88</v>
      </c>
      <c r="D63" s="109">
        <v>-52</v>
      </c>
      <c r="E63" s="109">
        <v>-38</v>
      </c>
      <c r="F63" s="109"/>
      <c r="G63" s="109">
        <v>-24</v>
      </c>
      <c r="H63" s="109">
        <v>-41</v>
      </c>
      <c r="I63" s="109">
        <v>-16</v>
      </c>
      <c r="K63" s="110"/>
      <c r="L63" s="110"/>
      <c r="M63" s="110"/>
    </row>
    <row r="64" spans="2:13" ht="15.75">
      <c r="B64" s="108" t="s">
        <v>33</v>
      </c>
      <c r="C64" s="109">
        <v>-50</v>
      </c>
      <c r="D64" s="109">
        <v>-27</v>
      </c>
      <c r="E64" s="109">
        <v>-40</v>
      </c>
      <c r="F64" s="109"/>
      <c r="G64" s="109">
        <v>-5</v>
      </c>
      <c r="H64" s="109">
        <v>-12</v>
      </c>
      <c r="I64" s="109">
        <v>-4</v>
      </c>
      <c r="K64" s="110"/>
      <c r="L64" s="110"/>
      <c r="M64" s="110"/>
    </row>
    <row r="65" spans="1:13" ht="16.5" thickBot="1">
      <c r="A65" s="112"/>
      <c r="B65" s="113" t="s">
        <v>87</v>
      </c>
      <c r="C65" s="114">
        <v>-64</v>
      </c>
      <c r="D65" s="114">
        <v>-56</v>
      </c>
      <c r="E65" s="114">
        <v>-44</v>
      </c>
      <c r="F65" s="114"/>
      <c r="G65" s="114">
        <v>-21</v>
      </c>
      <c r="H65" s="114">
        <v>-36</v>
      </c>
      <c r="I65" s="114">
        <v>-15</v>
      </c>
      <c r="K65" s="110"/>
      <c r="L65" s="110"/>
      <c r="M65" s="110"/>
    </row>
    <row r="66" ht="7.5" customHeight="1"/>
    <row r="67" ht="15.75">
      <c r="A67" s="93" t="s">
        <v>90</v>
      </c>
    </row>
    <row r="68" ht="15.75">
      <c r="A68" s="108" t="s">
        <v>91</v>
      </c>
    </row>
    <row r="69" ht="15.75">
      <c r="A69" s="108" t="s">
        <v>92</v>
      </c>
    </row>
    <row r="70" ht="15.75">
      <c r="C70" s="115"/>
    </row>
  </sheetData>
  <printOptions/>
  <pageMargins left="0.7480314960629921" right="0.7480314960629921" top="0.3937007874015748" bottom="0.3937007874015748" header="0.31496062992125984" footer="0.31496062992125984"/>
  <pageSetup fitToHeight="1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u031953</dc:creator>
  <cp:keywords/>
  <dc:description/>
  <cp:lastModifiedBy>u031953</cp:lastModifiedBy>
  <dcterms:created xsi:type="dcterms:W3CDTF">2006-11-22T09:03:22Z</dcterms:created>
  <dcterms:modified xsi:type="dcterms:W3CDTF">2006-11-24T10:39:13Z</dcterms:modified>
  <cp:category/>
  <cp:version/>
  <cp:contentType/>
  <cp:contentStatus/>
</cp:coreProperties>
</file>