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30" yWindow="75" windowWidth="10440" windowHeight="11640" tabRatio="848" firstSheet="1" activeTab="3"/>
  </bookViews>
  <sheets>
    <sheet name="comments" sheetId="1" state="hidden" r:id="rId1"/>
    <sheet name="Fig1.1" sheetId="2" r:id="rId2"/>
    <sheet name="fig 1.2- 1.3" sheetId="3" r:id="rId3"/>
    <sheet name="T1.1-T1.2" sheetId="4" r:id="rId4"/>
    <sheet name="T1.3" sheetId="5" r:id="rId5"/>
    <sheet name="T1.4" sheetId="6" r:id="rId6"/>
    <sheet name="T1.5-T1.6" sheetId="7" r:id="rId7"/>
    <sheet name="T1.7-T1.9" sheetId="8" r:id="rId8"/>
    <sheet name="T1.10-T1.11" sheetId="9" r:id="rId9"/>
    <sheet name="T1.12-1.13" sheetId="10" r:id="rId10"/>
    <sheet name="T1.14" sheetId="11" r:id="rId11"/>
    <sheet name="T1.15-1.16" sheetId="12" r:id="rId12"/>
    <sheet name="T1.17-T1.18" sheetId="13" r:id="rId13"/>
    <sheet name="T1.19-T1.20" sheetId="14" r:id="rId14"/>
    <sheet name="T1.21" sheetId="15" r:id="rId15"/>
    <sheet name="sheet3" sheetId="16" state="hidden" r:id="rId16"/>
    <sheet name="T1.22" sheetId="17" r:id="rId17"/>
    <sheet name="Sheet2" sheetId="18" state="hidden" r:id="rId18"/>
    <sheet name="deleted tables" sheetId="19" state="hidden" r:id="rId19"/>
    <sheet name="T1.23-T1.25" sheetId="20" r:id="rId20"/>
  </sheets>
  <definedNames>
    <definedName name="_xlnm.Print_Area" localSheetId="2">'fig 1.2- 1.3'!$A$38:$V$134</definedName>
    <definedName name="_xlnm.Print_Area" localSheetId="1">'Fig1.1'!$A$1:$L$69</definedName>
    <definedName name="_xlnm.Print_Area" localSheetId="15">'sheet3'!$A$1:$J$47</definedName>
    <definedName name="_xlnm.Print_Area" localSheetId="8">'T1.10-T1.11'!$A$1:$E$53</definedName>
    <definedName name="_xlnm.Print_Area" localSheetId="10">'T1.14'!$A$1:$L$91</definedName>
    <definedName name="_xlnm.Print_Area" localSheetId="11">'T1.15-1.16'!$A$1:$R$45</definedName>
    <definedName name="_xlnm.Print_Area" localSheetId="12">'T1.17-T1.18'!$A$1:$P$58</definedName>
    <definedName name="_xlnm.Print_Area" localSheetId="13">'T1.19-T1.20'!$A$1:$P$63</definedName>
    <definedName name="_xlnm.Print_Area" localSheetId="3">'T1.1-T1.2'!$A$1:$V$77</definedName>
    <definedName name="_xlnm.Print_Area" localSheetId="14">'T1.21'!$A$1:$M$55</definedName>
    <definedName name="_xlnm.Print_Area" localSheetId="16">'T1.22'!$A$1:$S$55</definedName>
    <definedName name="_xlnm.Print_Area" localSheetId="4">'T1.3'!$A$1:$P$44</definedName>
    <definedName name="_xlnm.Print_Area" localSheetId="5">'T1.4'!$A$1:$K$43</definedName>
    <definedName name="_xlnm.Print_Area" localSheetId="6">'T1.5-T1.6'!$A$1:$W$48</definedName>
    <definedName name="_xlnm.Print_Area" localSheetId="7">'T1.7-T1.9'!$A$1:$W$52</definedName>
    <definedName name="_xlnm.Print_Titles" localSheetId="10">'T1.14'!$1:$3</definedName>
  </definedNames>
  <calcPr fullCalcOnLoad="1"/>
</workbook>
</file>

<file path=xl/sharedStrings.xml><?xml version="1.0" encoding="utf-8"?>
<sst xmlns="http://schemas.openxmlformats.org/spreadsheetml/2006/main" count="1518" uniqueCount="745">
  <si>
    <t>thousand</t>
  </si>
  <si>
    <t>Motorcycles</t>
  </si>
  <si>
    <t>Goods</t>
  </si>
  <si>
    <t>Crown and exempt</t>
  </si>
  <si>
    <t>Other vehicles</t>
  </si>
  <si>
    <t>Total</t>
  </si>
  <si>
    <t>All vehicles</t>
  </si>
  <si>
    <t>Private and light goods</t>
  </si>
  <si>
    <t>Body type cars</t>
  </si>
  <si>
    <t>of which body type cars</t>
  </si>
  <si>
    <t>thousands</t>
  </si>
  <si>
    <t>Aberdeen City</t>
  </si>
  <si>
    <t>Aberdeenshire</t>
  </si>
  <si>
    <t>Angus</t>
  </si>
  <si>
    <t>Argyll &amp; Bute</t>
  </si>
  <si>
    <t xml:space="preserve">Clackmannanshire </t>
  </si>
  <si>
    <t>Dumfries &amp; Galloway</t>
  </si>
  <si>
    <t>Dundee City</t>
  </si>
  <si>
    <t>East Ayrshire</t>
  </si>
  <si>
    <t>East Dunbartonshire</t>
  </si>
  <si>
    <t>East Lothian</t>
  </si>
  <si>
    <t>East Renfrewshire</t>
  </si>
  <si>
    <t>Edinburgh, City of</t>
  </si>
  <si>
    <t>Eilean Siar *</t>
  </si>
  <si>
    <t>Falkirk</t>
  </si>
  <si>
    <t>Fife</t>
  </si>
  <si>
    <t>Glasgow, City of</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</si>
  <si>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</si>
  <si>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</si>
  <si>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</si>
  <si>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</si>
  <si>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</si>
  <si>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</si>
  <si>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</si>
  <si>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</si>
  <si>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</si>
  <si>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</si>
  <si>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</si>
  <si>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</si>
  <si>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</si>
  <si>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</si>
  <si>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</si>
  <si>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</si>
  <si>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Scotland</t>
  </si>
  <si>
    <t>* formerly "Western Isles"</t>
  </si>
  <si>
    <t>Taxation group</t>
  </si>
  <si>
    <t xml:space="preserve">Total </t>
  </si>
  <si>
    <t>stock</t>
  </si>
  <si>
    <t>percentage of total</t>
  </si>
  <si>
    <t>years</t>
  </si>
  <si>
    <t>Type of vehicle</t>
  </si>
  <si>
    <t xml:space="preserve">(a) Scotland </t>
  </si>
  <si>
    <t>Public transport</t>
  </si>
  <si>
    <t>..</t>
  </si>
  <si>
    <t>(b) Great Britain</t>
  </si>
  <si>
    <t>Cylinder size</t>
  </si>
  <si>
    <t>up to 700 cc</t>
  </si>
  <si>
    <t>701 to 1,000 cc</t>
  </si>
  <si>
    <t>1,001 to 1,200 cc</t>
  </si>
  <si>
    <t>1,201 to 1,500 cc</t>
  </si>
  <si>
    <t>1,501 to 1,800 cc</t>
  </si>
  <si>
    <t>1,801 to 2,000 cc</t>
  </si>
  <si>
    <t>2,001 to 2,500 cc</t>
  </si>
  <si>
    <t>2,501 to 3,000 cc</t>
  </si>
  <si>
    <t>3,000 cc and over</t>
  </si>
  <si>
    <t>cc not known</t>
  </si>
  <si>
    <t>Gross weight (tonnes)</t>
  </si>
  <si>
    <t>percentage of year total</t>
  </si>
  <si>
    <t>3.5 to 7.5</t>
  </si>
  <si>
    <t>7.51 to 12</t>
  </si>
  <si>
    <t>12.1 to 16</t>
  </si>
  <si>
    <t>16.1 to 20</t>
  </si>
  <si>
    <t>20.1 to 24</t>
  </si>
  <si>
    <t>24.1 to 28</t>
  </si>
  <si>
    <t>28.1 to 32</t>
  </si>
  <si>
    <t>9-15</t>
  </si>
  <si>
    <t>16-32</t>
  </si>
  <si>
    <t>33-40</t>
  </si>
  <si>
    <t>41-48</t>
  </si>
  <si>
    <t>49-56</t>
  </si>
  <si>
    <t>57-64</t>
  </si>
  <si>
    <t>65-72</t>
  </si>
  <si>
    <t>73 and over</t>
  </si>
  <si>
    <t>Rest of GB</t>
  </si>
  <si>
    <t>Numbers</t>
  </si>
  <si>
    <t>% change</t>
  </si>
  <si>
    <t>(Thousands)</t>
  </si>
  <si>
    <t>on previous year</t>
  </si>
  <si>
    <t>1987</t>
  </si>
  <si>
    <r>
      <t>1992</t>
    </r>
    <r>
      <rPr>
        <vertAlign val="superscript"/>
        <sz val="10"/>
        <rFont val="Arial"/>
        <family val="2"/>
      </rPr>
      <t>(1)</t>
    </r>
  </si>
  <si>
    <r>
      <t>-2.4</t>
    </r>
    <r>
      <rPr>
        <vertAlign val="superscript"/>
        <sz val="10"/>
        <rFont val="Arial"/>
        <family val="2"/>
      </rPr>
      <t>(2)</t>
    </r>
  </si>
  <si>
    <r>
      <t>-3.1</t>
    </r>
    <r>
      <rPr>
        <vertAlign val="superscript"/>
        <sz val="10"/>
        <rFont val="Arial"/>
        <family val="2"/>
      </rPr>
      <t>(2)</t>
    </r>
  </si>
  <si>
    <t>1998</t>
  </si>
  <si>
    <t>Ave. change p.a.</t>
  </si>
  <si>
    <t>1988 to 1998 (adjusted)</t>
  </si>
  <si>
    <t>of Great Britain.</t>
  </si>
  <si>
    <t>(2) Per cent change in the two sources of 1992 data, used to adjust longer term growth estimates eg 1988 to 1998.</t>
  </si>
  <si>
    <t>England and Wales</t>
  </si>
  <si>
    <t>Ratio</t>
  </si>
  <si>
    <t>Scot/E&amp;W</t>
  </si>
  <si>
    <t>(per 100 population)</t>
  </si>
  <si>
    <t>Vehicles per</t>
  </si>
  <si>
    <t>100 population</t>
  </si>
  <si>
    <r>
      <t>-3.0</t>
    </r>
    <r>
      <rPr>
        <vertAlign val="superscript"/>
        <sz val="10"/>
        <rFont val="Arial"/>
        <family val="2"/>
      </rPr>
      <t>(2)</t>
    </r>
  </si>
  <si>
    <t>(1) From new DETR Vehicle information database vehicles with county/region unknown are excluded from figures for Scotland and E&amp;W.</t>
  </si>
  <si>
    <t>(2) Per cent change in the two sources of data for 1992.</t>
  </si>
  <si>
    <t>Applications received</t>
  </si>
  <si>
    <t>Driving tests concluded</t>
  </si>
  <si>
    <t>Passes</t>
  </si>
  <si>
    <t>Pass rate</t>
  </si>
  <si>
    <t>DVLA receipts</t>
  </si>
  <si>
    <t>£ million</t>
  </si>
  <si>
    <t>Driving licences</t>
  </si>
  <si>
    <t>Age of Driving Licence Holder</t>
  </si>
  <si>
    <t>17-20</t>
  </si>
  <si>
    <t>21-29</t>
  </si>
  <si>
    <t>30-39</t>
  </si>
  <si>
    <t>40-49</t>
  </si>
  <si>
    <t>50-59</t>
  </si>
  <si>
    <t>60-69</t>
  </si>
  <si>
    <t>70+</t>
  </si>
  <si>
    <t>All ages</t>
  </si>
  <si>
    <t>percent</t>
  </si>
  <si>
    <t>1985-86</t>
  </si>
  <si>
    <r>
      <t>Table 1.11</t>
    </r>
    <r>
      <rPr>
        <b/>
        <sz val="10"/>
        <rFont val="Arial"/>
        <family val="2"/>
      </rPr>
      <t xml:space="preserve"> Full car driving licence holders</t>
    </r>
    <r>
      <rPr>
        <b/>
        <vertAlign val="superscript"/>
        <sz val="10"/>
        <rFont val="Arial"/>
        <family val="2"/>
      </rPr>
      <t>1</t>
    </r>
    <r>
      <rPr>
        <b/>
        <sz val="10"/>
        <rFont val="Arial"/>
        <family val="2"/>
      </rPr>
      <t xml:space="preserve"> in Scotland by age</t>
    </r>
  </si>
  <si>
    <t>1.  Sample size varies between ages and years.  Table therefore, shows the percentage of</t>
  </si>
  <si>
    <t>those sampled</t>
  </si>
  <si>
    <t xml:space="preserve">As you can see from the table above, the variable sample sizes mean that the figures between years </t>
  </si>
  <si>
    <t xml:space="preserve">are not very reliable.  However, if, as is the case in "Transport Statistics Great Britain", the NTS survey </t>
  </si>
  <si>
    <t xml:space="preserve">years are shown, a trend can be identified.  If we are going to include such a table in STS, I suggest </t>
  </si>
  <si>
    <t>that the following should be used.</t>
  </si>
  <si>
    <r>
      <t>(1) From DETR Vehicle information database. At the end of 1998 there were</t>
    </r>
    <r>
      <rPr>
        <sz val="10"/>
        <color indexed="10"/>
        <rFont val="Arial"/>
        <family val="2"/>
      </rPr>
      <t xml:space="preserve"> ???</t>
    </r>
    <r>
      <rPr>
        <sz val="10"/>
        <rFont val="Arial"/>
        <family val="0"/>
      </rPr>
      <t xml:space="preserve"> thousand vehicles with county/region unknown and</t>
    </r>
  </si>
  <si>
    <r>
      <t>???</t>
    </r>
    <r>
      <rPr>
        <sz val="10"/>
        <rFont val="Arial"/>
        <family val="0"/>
      </rPr>
      <t xml:space="preserve"> thousand vehicles recorded as "no current keeper" or "vehicle under disposal" in Great Britain. These are recorded in data for rest</t>
    </r>
  </si>
  <si>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</si>
  <si>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</si>
  <si>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</si>
  <si>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</si>
  <si>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</si>
  <si>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</si>
  <si>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Men</t>
  </si>
  <si>
    <t>Women</t>
  </si>
  <si>
    <r>
      <t xml:space="preserve">Table 1.9   </t>
    </r>
    <r>
      <rPr>
        <b/>
        <sz val="12"/>
        <rFont val="Arial"/>
        <family val="2"/>
      </rPr>
      <t>Total vehicles licensed at addresses in Scotland, and in Rest of Great Britain</t>
    </r>
  </si>
  <si>
    <r>
      <t xml:space="preserve">Table 1.10   </t>
    </r>
    <r>
      <rPr>
        <b/>
        <sz val="12"/>
        <rFont val="Arial"/>
        <family val="2"/>
      </rPr>
      <t>Total vehicles licensed per 100 population in Scotland, and England and Wales</t>
    </r>
  </si>
  <si>
    <t xml:space="preserve">Pre- </t>
  </si>
  <si>
    <t>Number of seats</t>
  </si>
  <si>
    <t>percent of population</t>
  </si>
  <si>
    <t>of which company cars</t>
  </si>
  <si>
    <t>None</t>
  </si>
  <si>
    <t>size</t>
  </si>
  <si>
    <t>percent of households</t>
  </si>
  <si>
    <t>number</t>
  </si>
  <si>
    <t>Council</t>
  </si>
  <si>
    <t>Badges on issue</t>
  </si>
  <si>
    <t xml:space="preserve"> to Institutions</t>
  </si>
  <si>
    <t xml:space="preserve">Edinburgh, City of </t>
  </si>
  <si>
    <t>Eilean Siar</t>
  </si>
  <si>
    <t xml:space="preserve">Glasgow, City of </t>
  </si>
  <si>
    <t xml:space="preserve">   unable or nearly unable to walk.</t>
  </si>
  <si>
    <t>1. Badges issued in the automatic categories to recipients of mobility allowances, the higher rate of mobility</t>
  </si>
  <si>
    <t xml:space="preserve">   component of Disability Living Allowance, Government issued cars or grants towards their own cars, </t>
  </si>
  <si>
    <t xml:space="preserve">   War Pensioners' Mobility Supplement or to register blind people. </t>
  </si>
  <si>
    <t>3. Badges granted to drivers with a severe upper limb disability in both upper limbs who cannot turn a steering</t>
  </si>
  <si>
    <t>age of</t>
  </si>
  <si>
    <t>Average</t>
  </si>
  <si>
    <t>Badges on issue to individuals</t>
  </si>
  <si>
    <r>
      <t>Automatic</t>
    </r>
    <r>
      <rPr>
        <b/>
        <vertAlign val="superscript"/>
        <sz val="12"/>
        <rFont val="Arial"/>
        <family val="2"/>
      </rPr>
      <t>1</t>
    </r>
  </si>
  <si>
    <r>
      <t>Discretionary</t>
    </r>
    <r>
      <rPr>
        <b/>
        <vertAlign val="superscript"/>
        <sz val="12"/>
        <rFont val="Arial"/>
        <family val="2"/>
      </rPr>
      <t>2</t>
    </r>
  </si>
  <si>
    <r>
      <t>Other reasons</t>
    </r>
    <r>
      <rPr>
        <b/>
        <vertAlign val="superscript"/>
        <sz val="12"/>
        <rFont val="Arial"/>
        <family val="2"/>
      </rPr>
      <t>3</t>
    </r>
  </si>
  <si>
    <t xml:space="preserve">Aberdeen City </t>
  </si>
  <si>
    <t>Known</t>
  </si>
  <si>
    <t xml:space="preserve">Not </t>
  </si>
  <si>
    <t>Private and Light goods vehicles</t>
  </si>
  <si>
    <t>Other Vehicles</t>
  </si>
  <si>
    <t>Type of offence</t>
  </si>
  <si>
    <t>Serious Driving Offences</t>
  </si>
  <si>
    <t> </t>
  </si>
  <si>
    <t>Dangerous driving</t>
  </si>
  <si>
    <t>Careless driving</t>
  </si>
  <si>
    <t>Drunk Driving of which:</t>
  </si>
  <si>
    <t>Failing to stop after accident</t>
  </si>
  <si>
    <t>Driving while disqualified</t>
  </si>
  <si>
    <t>Speeding in restricted areas</t>
  </si>
  <si>
    <t>Traffic direction offences</t>
  </si>
  <si>
    <t>Pedestrian crossing offences</t>
  </si>
  <si>
    <t>Vehicle excise licence offences</t>
  </si>
  <si>
    <t>Registration/identification offences</t>
  </si>
  <si>
    <t>Other Offences</t>
  </si>
  <si>
    <t>Other offences</t>
  </si>
  <si>
    <t>(=100%)</t>
  </si>
  <si>
    <t xml:space="preserve">    wheel by hand (i.e. the vehicle will normally be specially adapted for steering by foot or joystick).</t>
  </si>
  <si>
    <t>Petrol</t>
  </si>
  <si>
    <t>Diesel</t>
  </si>
  <si>
    <t>Gas or petrol/gas</t>
  </si>
  <si>
    <t>Steam</t>
  </si>
  <si>
    <t>Brakes</t>
  </si>
  <si>
    <t>Steering</t>
  </si>
  <si>
    <t>Tyres</t>
  </si>
  <si>
    <t>Position</t>
  </si>
  <si>
    <t>Theory tests conducted</t>
  </si>
  <si>
    <t>Theory test pass rate</t>
  </si>
  <si>
    <t>local authority</t>
  </si>
  <si>
    <t>Population</t>
  </si>
  <si>
    <t>by type of vehicle (taxation group)</t>
  </si>
  <si>
    <t>Theory test passes</t>
  </si>
  <si>
    <t>Total cars sold</t>
  </si>
  <si>
    <t>Range</t>
  </si>
  <si>
    <t>Make</t>
  </si>
  <si>
    <t>cars sold</t>
  </si>
  <si>
    <t xml:space="preserve"> </t>
  </si>
  <si>
    <t xml:space="preserve">                  by year of first registration</t>
  </si>
  <si>
    <t>1. Includes all two wheeled motor vehicles.</t>
  </si>
  <si>
    <t>vehicles</t>
  </si>
  <si>
    <t>Motor cycles</t>
  </si>
  <si>
    <t>Age group</t>
  </si>
  <si>
    <t xml:space="preserve">Standard </t>
  </si>
  <si>
    <t>National</t>
  </si>
  <si>
    <t xml:space="preserve"> International</t>
  </si>
  <si>
    <t>licence holders</t>
  </si>
  <si>
    <t xml:space="preserve">Total number of </t>
  </si>
  <si>
    <t>Number of</t>
  </si>
  <si>
    <t>Total all other cars</t>
  </si>
  <si>
    <t>Total top 20 cars</t>
  </si>
  <si>
    <t>by urban / rural classification:</t>
  </si>
  <si>
    <t>Other urban areas</t>
  </si>
  <si>
    <t>by sex:</t>
  </si>
  <si>
    <t>Single adult</t>
  </si>
  <si>
    <t>Small adult</t>
  </si>
  <si>
    <t>Single parent</t>
  </si>
  <si>
    <t>Small family</t>
  </si>
  <si>
    <t>Large family</t>
  </si>
  <si>
    <t>Large adult</t>
  </si>
  <si>
    <t>Older smaller</t>
  </si>
  <si>
    <t>Single pensioner</t>
  </si>
  <si>
    <t>by household type:</t>
  </si>
  <si>
    <t>by annual net household income:</t>
  </si>
  <si>
    <t>over £ 10,000, up to £ 15,000</t>
  </si>
  <si>
    <t>over £ 15,000, up to £ 20,000</t>
  </si>
  <si>
    <t>over £ 20,000, up to £ 25,000</t>
  </si>
  <si>
    <t>over £ 25,000, up to £ 30,000</t>
  </si>
  <si>
    <r>
      <t xml:space="preserve">Table 1.16   </t>
    </r>
    <r>
      <rPr>
        <b/>
        <sz val="14"/>
        <rFont val="Arial"/>
        <family val="2"/>
      </rPr>
      <t>Number of Orange/Blue badges on issue at 31 March 2001</t>
    </r>
  </si>
  <si>
    <t xml:space="preserve">2. Badges granted in the discretionary category to people with a permanent and substantial disability who are </t>
  </si>
  <si>
    <t>Restricted:</t>
  </si>
  <si>
    <t xml:space="preserve">own business only  </t>
  </si>
  <si>
    <t>Private cars</t>
  </si>
  <si>
    <t>(body type cars less company cars)</t>
  </si>
  <si>
    <t xml:space="preserve">Private cars per </t>
  </si>
  <si>
    <r>
      <t>Motor- cycles</t>
    </r>
    <r>
      <rPr>
        <b/>
        <vertAlign val="superscript"/>
        <sz val="10"/>
        <rFont val="Arial"/>
        <family val="2"/>
      </rPr>
      <t>1</t>
    </r>
  </si>
  <si>
    <r>
      <t>Goods</t>
    </r>
    <r>
      <rPr>
        <b/>
        <vertAlign val="superscript"/>
        <sz val="10"/>
        <rFont val="Arial"/>
        <family val="2"/>
      </rPr>
      <t>2</t>
    </r>
  </si>
  <si>
    <t>1.  Includes all two wheeled motor vehicles</t>
  </si>
  <si>
    <t>2. Excludes heavy goods vehicles that are exempt from tax.</t>
  </si>
  <si>
    <t>1.  i.e. "body type cars" excluding "company cars".</t>
  </si>
  <si>
    <t>Sample size (age group)</t>
  </si>
  <si>
    <t>specified on licence</t>
  </si>
  <si>
    <t xml:space="preserve">Number of vehicles </t>
  </si>
  <si>
    <t>Type of licence held</t>
  </si>
  <si>
    <t>Market share</t>
  </si>
  <si>
    <t>Gas Bi-Fuel</t>
  </si>
  <si>
    <t>Large urban areas</t>
  </si>
  <si>
    <t>Others</t>
  </si>
  <si>
    <t xml:space="preserve">fig 1.3 raw data </t>
  </si>
  <si>
    <t>by body type</t>
  </si>
  <si>
    <t>Taxis</t>
  </si>
  <si>
    <t>Three wheelers</t>
  </si>
  <si>
    <t>Buses and coaches</t>
  </si>
  <si>
    <t>21 - 50</t>
  </si>
  <si>
    <t>51 - 100</t>
  </si>
  <si>
    <t>101 - 200</t>
  </si>
  <si>
    <t>201+</t>
  </si>
  <si>
    <t>3 - 5</t>
  </si>
  <si>
    <t>6 -10</t>
  </si>
  <si>
    <t>11 - 20</t>
  </si>
  <si>
    <t>Sample</t>
  </si>
  <si>
    <t>3 +</t>
  </si>
  <si>
    <t>2 +</t>
  </si>
  <si>
    <t>1+</t>
  </si>
  <si>
    <t>Conducted</t>
  </si>
  <si>
    <t>Cars</t>
  </si>
  <si>
    <t>Agricultural vehicles etc</t>
  </si>
  <si>
    <r>
      <t xml:space="preserve">Public transport </t>
    </r>
    <r>
      <rPr>
        <vertAlign val="superscript"/>
        <sz val="10"/>
        <rFont val="Arial"/>
        <family val="2"/>
      </rPr>
      <t>1</t>
    </r>
  </si>
  <si>
    <t>up to £10,000 p.a.</t>
  </si>
  <si>
    <t>up to £ 10,000 p.a.</t>
  </si>
  <si>
    <t xml:space="preserve">All </t>
  </si>
  <si>
    <t>17 +</t>
  </si>
  <si>
    <r>
      <t xml:space="preserve">Crown and Exempt </t>
    </r>
    <r>
      <rPr>
        <b/>
        <vertAlign val="superscript"/>
        <sz val="10"/>
        <rFont val="Arial"/>
        <family val="2"/>
      </rPr>
      <t>3</t>
    </r>
  </si>
  <si>
    <t>All vehicles licensed</t>
  </si>
  <si>
    <t>2004</t>
  </si>
  <si>
    <t>2002/03</t>
  </si>
  <si>
    <t>2000</t>
  </si>
  <si>
    <t>2001</t>
  </si>
  <si>
    <t>2002</t>
  </si>
  <si>
    <t>2003</t>
  </si>
  <si>
    <t>1.  Figures relate to the financial year which commences in the specified calendar year.</t>
  </si>
  <si>
    <t xml:space="preserve">over £ 10,000, up to £ 15,000  </t>
  </si>
  <si>
    <t xml:space="preserve">1.  Source: Scottish Household Survey. The interviewer asks whether the person holds a full driving licence (car or motorcycle).   </t>
  </si>
  <si>
    <t xml:space="preserve">    The denominator includes people for whom it was not known, or not recorded, what type of driving licence (if any) was held.  </t>
  </si>
  <si>
    <t>2005</t>
  </si>
  <si>
    <t>Sample size</t>
  </si>
  <si>
    <t xml:space="preserve">All people </t>
  </si>
  <si>
    <t xml:space="preserve">Age group </t>
  </si>
  <si>
    <t xml:space="preserve">Sample size </t>
  </si>
  <si>
    <t xml:space="preserve">Men </t>
  </si>
  <si>
    <t xml:space="preserve">Women </t>
  </si>
  <si>
    <t>3+</t>
  </si>
  <si>
    <t>2+</t>
  </si>
  <si>
    <t xml:space="preserve">Cars available for private use:   </t>
  </si>
  <si>
    <t>0 - 2</t>
  </si>
  <si>
    <t>All people:</t>
  </si>
  <si>
    <t>All households:</t>
  </si>
  <si>
    <t>over £ 30,000, up to £ 40,000</t>
  </si>
  <si>
    <t>over £40,000</t>
  </si>
  <si>
    <t>All aged 17+</t>
  </si>
  <si>
    <t>2001/02</t>
  </si>
  <si>
    <t xml:space="preserve">2003/04 </t>
  </si>
  <si>
    <t>2004/05</t>
  </si>
  <si>
    <t>2005/06</t>
  </si>
  <si>
    <t xml:space="preserve">  </t>
  </si>
  <si>
    <t xml:space="preserve"> by type of vehicle (taxation group)</t>
  </si>
  <si>
    <t>1.  Estimates include only those vehicles with more than 8 seats.</t>
  </si>
  <si>
    <t>FORD</t>
  </si>
  <si>
    <t>FOCUS</t>
  </si>
  <si>
    <t>VAUXHALL</t>
  </si>
  <si>
    <t>ASTRA</t>
  </si>
  <si>
    <t>CLIO</t>
  </si>
  <si>
    <t>FIESTA</t>
  </si>
  <si>
    <t>CORSA</t>
  </si>
  <si>
    <t>GOLF</t>
  </si>
  <si>
    <t>POLO</t>
  </si>
  <si>
    <t>BMW</t>
  </si>
  <si>
    <t>3 SERIES</t>
  </si>
  <si>
    <t>JAZZ</t>
  </si>
  <si>
    <t>MINI</t>
  </si>
  <si>
    <t xml:space="preserve">1. Estimates include only those vehicles with more than 8 seats. </t>
  </si>
  <si>
    <r>
      <t xml:space="preserve">Other vehicles </t>
    </r>
    <r>
      <rPr>
        <vertAlign val="superscript"/>
        <sz val="10"/>
        <rFont val="Arial"/>
        <family val="2"/>
      </rPr>
      <t>2</t>
    </r>
  </si>
  <si>
    <r>
      <t xml:space="preserve">Light goods </t>
    </r>
    <r>
      <rPr>
        <vertAlign val="superscript"/>
        <sz val="10"/>
        <rFont val="Arial"/>
        <family val="2"/>
      </rPr>
      <t xml:space="preserve"> </t>
    </r>
  </si>
  <si>
    <r>
      <t xml:space="preserve">Goods </t>
    </r>
    <r>
      <rPr>
        <vertAlign val="superscript"/>
        <sz val="10"/>
        <rFont val="Arial"/>
        <family val="2"/>
      </rPr>
      <t xml:space="preserve"> </t>
    </r>
  </si>
  <si>
    <r>
      <t>by method of propulsion</t>
    </r>
    <r>
      <rPr>
        <b/>
        <vertAlign val="superscript"/>
        <sz val="11"/>
        <rFont val="Arial"/>
        <family val="2"/>
      </rPr>
      <t xml:space="preserve"> </t>
    </r>
  </si>
  <si>
    <r>
      <t xml:space="preserve">Crown and exempt </t>
    </r>
    <r>
      <rPr>
        <vertAlign val="superscript"/>
        <sz val="10"/>
        <rFont val="Arial"/>
        <family val="2"/>
      </rPr>
      <t>2</t>
    </r>
  </si>
  <si>
    <t xml:space="preserve">  2007/08 </t>
  </si>
  <si>
    <t>Source: Scottish Government - Not National Statistics</t>
  </si>
  <si>
    <t>Source: VOSA - Not National Statistics</t>
  </si>
  <si>
    <t>Source: SMMT - Not National Statistics</t>
  </si>
  <si>
    <t>Source: Driving Standards Agency - Not National Statistics</t>
  </si>
  <si>
    <t>Source:  Scottish Government - Not National Statistics</t>
  </si>
  <si>
    <t>RENAULT</t>
  </si>
  <si>
    <t>VOLKSWAGEN</t>
  </si>
  <si>
    <t>HONDA</t>
  </si>
  <si>
    <t>Private Passenger (over 12 seats)</t>
  </si>
  <si>
    <t>Suspension</t>
  </si>
  <si>
    <t>1.  Vehicle numbers are for valid, and completed normal tests only. Retests are excluded.</t>
  </si>
  <si>
    <t>Accessible small towns</t>
  </si>
  <si>
    <t>Remote small towns</t>
  </si>
  <si>
    <t>Accessible rural areas</t>
  </si>
  <si>
    <t>Remote rural areas</t>
  </si>
  <si>
    <t xml:space="preserve">  2006/07</t>
  </si>
  <si>
    <r>
      <t xml:space="preserve">Table 1.1 </t>
    </r>
    <r>
      <rPr>
        <sz val="12"/>
        <rFont val="Arial"/>
        <family val="2"/>
      </rPr>
      <t xml:space="preserve"> New registrations by taxation group, body type and method of propulsion </t>
    </r>
  </si>
  <si>
    <r>
      <t>Table 1.2</t>
    </r>
    <r>
      <rPr>
        <sz val="12"/>
        <rFont val="Arial"/>
        <family val="2"/>
      </rPr>
      <t xml:space="preserve">   Vehicles licensed at 31 December, by taxation group, body type and method of propulsion</t>
    </r>
  </si>
  <si>
    <t xml:space="preserve">2. Vehicles in the Special Concessionary Group (part of other vehicles in 2002 and earlier years) are part of Crown and Exempt from 2003 onwards </t>
  </si>
  <si>
    <t xml:space="preserve">3. Vehicles in the Special Concessionary Group  are now part of Crown and Exempt taxation group. </t>
  </si>
  <si>
    <t>* formerly Western Isles</t>
  </si>
  <si>
    <r>
      <t xml:space="preserve">Table 1.7  </t>
    </r>
    <r>
      <rPr>
        <sz val="12"/>
        <rFont val="Arial"/>
        <family val="2"/>
      </rPr>
      <t xml:space="preserve"> Private and light goods vehicles licensed at 31 December, by cylinder size</t>
    </r>
  </si>
  <si>
    <r>
      <t>Table 1.8</t>
    </r>
    <r>
      <rPr>
        <sz val="12"/>
        <rFont val="Arial"/>
        <family val="2"/>
      </rPr>
      <t xml:space="preserve">   Heavy goods vehicles licensed at 31 December, by gross weight</t>
    </r>
  </si>
  <si>
    <r>
      <t xml:space="preserve">Table 1.9 </t>
    </r>
    <r>
      <rPr>
        <sz val="12"/>
        <rFont val="Arial"/>
        <family val="2"/>
      </rPr>
      <t xml:space="preserve">  Public transport vehicles licensed at 31 December: by seating capacity</t>
    </r>
  </si>
  <si>
    <r>
      <t>Table 1.13</t>
    </r>
    <r>
      <rPr>
        <sz val="12"/>
        <rFont val="Arial"/>
        <family val="2"/>
      </rPr>
      <t xml:space="preserve">    Driving licence tests, DVLA receipts</t>
    </r>
    <r>
      <rPr>
        <vertAlign val="superscript"/>
        <sz val="12"/>
        <rFont val="Arial"/>
        <family val="2"/>
      </rPr>
      <t>1</t>
    </r>
  </si>
  <si>
    <t>* Formerly Western Isles</t>
  </si>
  <si>
    <t>AUDI</t>
  </si>
  <si>
    <r>
      <t xml:space="preserve">Table 1.15    </t>
    </r>
    <r>
      <rPr>
        <sz val="12"/>
        <rFont val="Arial"/>
        <family val="2"/>
      </rPr>
      <t xml:space="preserve">People who hold a full car driving licence </t>
    </r>
    <r>
      <rPr>
        <vertAlign val="superscript"/>
        <sz val="12"/>
        <rFont val="Arial"/>
        <family val="2"/>
      </rPr>
      <t>1</t>
    </r>
    <r>
      <rPr>
        <sz val="12"/>
        <rFont val="Arial"/>
        <family val="2"/>
      </rPr>
      <t xml:space="preserve"> by age</t>
    </r>
  </si>
  <si>
    <t xml:space="preserve">  2008/09 </t>
  </si>
  <si>
    <t>Body and structure</t>
  </si>
  <si>
    <t>Drivers view of the road</t>
  </si>
  <si>
    <t>Fuel and exhaust</t>
  </si>
  <si>
    <t>Lighting and signalling</t>
  </si>
  <si>
    <t>Motor tricycles and quadricycles</t>
  </si>
  <si>
    <t>Reg plates and vin</t>
  </si>
  <si>
    <t>Road wheels</t>
  </si>
  <si>
    <t>Seat belts</t>
  </si>
  <si>
    <t>Items not tested</t>
  </si>
  <si>
    <t>Drive system</t>
  </si>
  <si>
    <t>Driving controls</t>
  </si>
  <si>
    <t>Registration plates and vin</t>
  </si>
  <si>
    <t>Sidecar</t>
  </si>
  <si>
    <t>Steering and suspension</t>
  </si>
  <si>
    <t>Tyres and wheels</t>
  </si>
  <si>
    <t>by method of propulsion</t>
  </si>
  <si>
    <r>
      <t>Table 1.6</t>
    </r>
    <r>
      <rPr>
        <sz val="12"/>
        <rFont val="Arial"/>
        <family val="2"/>
      </rPr>
      <t xml:space="preserve">   Average age of vehicles licensed at 31 December, by taxation group</t>
    </r>
    <r>
      <rPr>
        <vertAlign val="superscript"/>
        <sz val="12"/>
        <rFont val="Arial"/>
        <family val="2"/>
      </rPr>
      <t>1</t>
    </r>
  </si>
  <si>
    <t xml:space="preserve">3. Estimates include only those vehicles with more than 8 seats. </t>
  </si>
  <si>
    <t xml:space="preserve">4. Vehicles in the Special Concessionary Group (part of other vehicles in 2002 and earlier years) are part of Crown and Exempt from 2003 onwards.  </t>
  </si>
  <si>
    <t>32.1 to 38</t>
  </si>
  <si>
    <t>over 38</t>
  </si>
  <si>
    <t xml:space="preserve">  2009/10 </t>
  </si>
  <si>
    <t>NISSAN</t>
  </si>
  <si>
    <t>QASHQAI</t>
  </si>
  <si>
    <t>FIAT</t>
  </si>
  <si>
    <t>1 SERIES</t>
  </si>
  <si>
    <t>Total Tests</t>
  </si>
  <si>
    <t>Fail</t>
  </si>
  <si>
    <t>Towbars</t>
  </si>
  <si>
    <t>Defect Items per Initial Test Failure</t>
  </si>
  <si>
    <t>2.  Cars, vans and passenger vehicles with up to 12 seats.</t>
  </si>
  <si>
    <t>3. PRS = Pass with Rectification at Station</t>
  </si>
  <si>
    <t>4. Initial Failure Rate = (PRS + Failures) / Total Tests</t>
  </si>
  <si>
    <t>5. Final Failure Rate = Failures / Total Tests</t>
  </si>
  <si>
    <t>6. Reason for Rejection</t>
  </si>
  <si>
    <t>7. Over 3,000kg and up to and including 3,500kg.</t>
  </si>
  <si>
    <r>
      <t xml:space="preserve">Cars </t>
    </r>
    <r>
      <rPr>
        <b/>
        <vertAlign val="superscript"/>
        <sz val="14"/>
        <rFont val="Arial"/>
        <family val="2"/>
      </rPr>
      <t>2</t>
    </r>
  </si>
  <si>
    <r>
      <t xml:space="preserve">Final Failure Rate </t>
    </r>
    <r>
      <rPr>
        <vertAlign val="superscript"/>
        <sz val="12"/>
        <rFont val="Arial"/>
        <family val="2"/>
      </rPr>
      <t>5</t>
    </r>
  </si>
  <si>
    <r>
      <t xml:space="preserve">Initial Failure Rate </t>
    </r>
    <r>
      <rPr>
        <vertAlign val="superscript"/>
        <sz val="12"/>
        <rFont val="Arial"/>
        <family val="2"/>
      </rPr>
      <t>4</t>
    </r>
  </si>
  <si>
    <t>Percentage of vehicles with one or more fail</t>
  </si>
  <si>
    <t>Pass with Rectification at Station</t>
  </si>
  <si>
    <r>
      <t xml:space="preserve">Table 1.12 </t>
    </r>
    <r>
      <rPr>
        <sz val="12"/>
        <rFont val="Arial"/>
        <family val="2"/>
      </rPr>
      <t xml:space="preserve">   Road vehicle testing scheme (MOT) </t>
    </r>
    <r>
      <rPr>
        <vertAlign val="superscript"/>
        <sz val="12"/>
        <rFont val="Arial"/>
        <family val="2"/>
      </rPr>
      <t>1</t>
    </r>
  </si>
  <si>
    <r>
      <t xml:space="preserve">or PRS </t>
    </r>
    <r>
      <rPr>
        <b/>
        <vertAlign val="superscript"/>
        <sz val="12"/>
        <rFont val="Arial"/>
        <family val="2"/>
      </rPr>
      <t>3</t>
    </r>
    <r>
      <rPr>
        <b/>
        <sz val="12"/>
        <rFont val="Arial"/>
        <family val="2"/>
      </rPr>
      <t xml:space="preserve"> type RfRs</t>
    </r>
    <r>
      <rPr>
        <b/>
        <vertAlign val="superscript"/>
        <sz val="12"/>
        <rFont val="Arial"/>
        <family val="2"/>
      </rPr>
      <t>6</t>
    </r>
    <r>
      <rPr>
        <b/>
        <sz val="12"/>
        <rFont val="Arial"/>
        <family val="2"/>
      </rPr>
      <t xml:space="preserve"> in defect category</t>
    </r>
  </si>
  <si>
    <r>
      <t xml:space="preserve">Light goods vehicles </t>
    </r>
    <r>
      <rPr>
        <b/>
        <vertAlign val="superscript"/>
        <sz val="14"/>
        <rFont val="Arial"/>
        <family val="2"/>
      </rPr>
      <t>7</t>
    </r>
  </si>
  <si>
    <r>
      <t>Table 1.18</t>
    </r>
    <r>
      <rPr>
        <sz val="12"/>
        <rFont val="Arial"/>
        <family val="2"/>
      </rPr>
      <t xml:space="preserve">     Households with the regular use of a car </t>
    </r>
  </si>
  <si>
    <r>
      <t xml:space="preserve">Goods </t>
    </r>
    <r>
      <rPr>
        <vertAlign val="superscript"/>
        <sz val="10"/>
        <rFont val="Arial"/>
        <family val="2"/>
      </rPr>
      <t>3</t>
    </r>
  </si>
  <si>
    <r>
      <t xml:space="preserve">Light goods </t>
    </r>
    <r>
      <rPr>
        <vertAlign val="superscript"/>
        <sz val="10"/>
        <rFont val="Arial"/>
        <family val="2"/>
      </rPr>
      <t>3</t>
    </r>
  </si>
  <si>
    <r>
      <t>Eilean Siar</t>
    </r>
    <r>
      <rPr>
        <vertAlign val="superscript"/>
        <sz val="10"/>
        <rFont val="Arial"/>
        <family val="2"/>
      </rPr>
      <t xml:space="preserve"> 4</t>
    </r>
  </si>
  <si>
    <r>
      <t xml:space="preserve">Table 1.4  </t>
    </r>
    <r>
      <rPr>
        <sz val="12"/>
        <rFont val="Arial"/>
        <family val="2"/>
      </rPr>
      <t xml:space="preserve">Taxi, private hire cars and drivers licensed </t>
    </r>
  </si>
  <si>
    <t>Taxi vehicles</t>
  </si>
  <si>
    <t>Private hire cars</t>
  </si>
  <si>
    <t>Taxi driver licenses</t>
  </si>
  <si>
    <t>Private hire licences</t>
  </si>
  <si>
    <r>
      <t>Motorcycles</t>
    </r>
    <r>
      <rPr>
        <vertAlign val="superscript"/>
        <sz val="12"/>
        <rFont val="Arial"/>
        <family val="2"/>
      </rPr>
      <t>1</t>
    </r>
  </si>
  <si>
    <r>
      <t xml:space="preserve">Motorcycles </t>
    </r>
    <r>
      <rPr>
        <vertAlign val="superscript"/>
        <sz val="12"/>
        <rFont val="Arial"/>
        <family val="2"/>
      </rPr>
      <t>2</t>
    </r>
  </si>
  <si>
    <r>
      <t xml:space="preserve">Public transport </t>
    </r>
    <r>
      <rPr>
        <vertAlign val="superscript"/>
        <sz val="12"/>
        <rFont val="Arial"/>
        <family val="2"/>
      </rPr>
      <t>3</t>
    </r>
  </si>
  <si>
    <r>
      <t xml:space="preserve">Crown and exempt </t>
    </r>
    <r>
      <rPr>
        <vertAlign val="superscript"/>
        <sz val="12"/>
        <rFont val="Arial"/>
        <family val="2"/>
      </rPr>
      <t>4</t>
    </r>
  </si>
  <si>
    <r>
      <t xml:space="preserve">Other vehicles </t>
    </r>
    <r>
      <rPr>
        <vertAlign val="superscript"/>
        <sz val="12"/>
        <rFont val="Arial"/>
        <family val="2"/>
      </rPr>
      <t>4</t>
    </r>
  </si>
  <si>
    <r>
      <t xml:space="preserve">Total </t>
    </r>
    <r>
      <rPr>
        <b/>
        <vertAlign val="superscript"/>
        <sz val="12"/>
        <rFont val="Arial"/>
        <family val="2"/>
      </rPr>
      <t>1</t>
    </r>
  </si>
  <si>
    <t>1. Figures relate to cars sold by members of the Society of Motor Manufacturers and Traders Ltd to</t>
  </si>
  <si>
    <t xml:space="preserve">customers resident in Scotland. Figures differ from the numbers of new registrations of cars </t>
  </si>
  <si>
    <t>in Table 1.1, as the latter may include cars purchased elsewhere.</t>
  </si>
  <si>
    <t>Male</t>
  </si>
  <si>
    <t>Female</t>
  </si>
  <si>
    <t>Overall</t>
  </si>
  <si>
    <t>Pass</t>
  </si>
  <si>
    <t>Alness (R)</t>
  </si>
  <si>
    <t>Ballachulish (R)</t>
  </si>
  <si>
    <t>Ballater (R)</t>
  </si>
  <si>
    <t>Banff (R)</t>
  </si>
  <si>
    <t>Brodick (Isle of Arran) (R)</t>
  </si>
  <si>
    <t>Campbeltown (R)</t>
  </si>
  <si>
    <t>Crieff (R)</t>
  </si>
  <si>
    <t>Dunoon (R)</t>
  </si>
  <si>
    <t>Duns (R)</t>
  </si>
  <si>
    <t>Fort William (R)</t>
  </si>
  <si>
    <t>Gairloch (R)</t>
  </si>
  <si>
    <t>Grantown-On-Spey (R)</t>
  </si>
  <si>
    <t>Golspie (R)</t>
  </si>
  <si>
    <t>Hawick (R)</t>
  </si>
  <si>
    <t>Huntly (R)</t>
  </si>
  <si>
    <t>Kelso (R)</t>
  </si>
  <si>
    <t>Kingussie (R)</t>
  </si>
  <si>
    <t>Kyle of Lochalsh (R)</t>
  </si>
  <si>
    <t>Lairg (R)</t>
  </si>
  <si>
    <t>Lochgilphead (R)</t>
  </si>
  <si>
    <t>Mallaig (R)</t>
  </si>
  <si>
    <t>Newton Stewart (R)</t>
  </si>
  <si>
    <t>Oban (R)</t>
  </si>
  <si>
    <t>Peebles (R)</t>
  </si>
  <si>
    <t>Stranraer (R)</t>
  </si>
  <si>
    <t>Thurso (R)</t>
  </si>
  <si>
    <t>Ullapool (R)</t>
  </si>
  <si>
    <t>Wheelchair accessible taxis</t>
  </si>
  <si>
    <t>Wheelchair accessible private hire cars</t>
  </si>
  <si>
    <t>Benbecula Island (R)</t>
  </si>
  <si>
    <t>Buckie (R)</t>
  </si>
  <si>
    <t>Girvan (R)</t>
  </si>
  <si>
    <t>Islay Island (R)</t>
  </si>
  <si>
    <t>Isle of Skye (Broadford) (R)</t>
  </si>
  <si>
    <t>Isle of Skye (Portree) (R)</t>
  </si>
  <si>
    <r>
      <t xml:space="preserve">1.  Source : Scottish Household Survey. Vans are </t>
    </r>
    <r>
      <rPr>
        <i/>
        <sz val="10"/>
        <rFont val="Arial"/>
        <family val="2"/>
      </rPr>
      <t>not</t>
    </r>
    <r>
      <rPr>
        <sz val="10"/>
        <rFont val="Arial"/>
        <family val="2"/>
      </rPr>
      <t xml:space="preserve"> counted in this table.</t>
    </r>
  </si>
  <si>
    <t>Figure 1.1         New registrations by taxation group</t>
  </si>
  <si>
    <t>See footnote 3 of table 1.1</t>
  </si>
  <si>
    <t>Note:  In 2003 the definition of "Crown Exempt" and "Other" categories mean figures aren't strictly comparable.</t>
  </si>
  <si>
    <t>Source: Scottish Household Survey.</t>
  </si>
  <si>
    <t>In charge while unfit through drink/drugs</t>
  </si>
  <si>
    <t>Driving with excess blood alcohol</t>
  </si>
  <si>
    <t>In charge with excess blood alcohol</t>
  </si>
  <si>
    <t>Failing to provide breath specimen at the roadside</t>
  </si>
  <si>
    <t>Failing to provide breath, blood or urine specimen at a police station</t>
  </si>
  <si>
    <t>Table 1.22   Motor vehicle offences recorded by the police by type of offence</t>
  </si>
  <si>
    <t>2010</t>
  </si>
  <si>
    <r>
      <t>Practical</t>
    </r>
    <r>
      <rPr>
        <b/>
        <vertAlign val="superscript"/>
        <sz val="12"/>
        <rFont val="Arial"/>
        <family val="2"/>
      </rPr>
      <t xml:space="preserve"> 2,4</t>
    </r>
  </si>
  <si>
    <r>
      <t xml:space="preserve">Theory </t>
    </r>
    <r>
      <rPr>
        <b/>
        <vertAlign val="superscript"/>
        <sz val="12"/>
        <rFont val="Arial"/>
        <family val="2"/>
      </rPr>
      <t>4</t>
    </r>
  </si>
  <si>
    <r>
      <t xml:space="preserve">Vehicle licences </t>
    </r>
    <r>
      <rPr>
        <vertAlign val="superscript"/>
        <sz val="12"/>
        <rFont val="Arial"/>
        <family val="2"/>
      </rPr>
      <t>3</t>
    </r>
  </si>
  <si>
    <t>2. The practical test figures are provisional.</t>
  </si>
  <si>
    <t>3. The vehicle licence figure does not include refunds issued.</t>
  </si>
  <si>
    <t>4. These figures are for car licence tests only.</t>
  </si>
  <si>
    <t xml:space="preserve">  2010/11 </t>
  </si>
  <si>
    <r>
      <t>2006</t>
    </r>
    <r>
      <rPr>
        <b/>
        <vertAlign val="superscript"/>
        <sz val="12"/>
        <rFont val="Arial"/>
        <family val="2"/>
      </rPr>
      <t>5</t>
    </r>
  </si>
  <si>
    <r>
      <t>2007</t>
    </r>
    <r>
      <rPr>
        <b/>
        <vertAlign val="superscript"/>
        <sz val="12"/>
        <rFont val="Arial"/>
        <family val="2"/>
      </rPr>
      <t>5</t>
    </r>
  </si>
  <si>
    <r>
      <t>2008</t>
    </r>
    <r>
      <rPr>
        <b/>
        <vertAlign val="superscript"/>
        <sz val="12"/>
        <rFont val="Arial"/>
        <family val="2"/>
      </rPr>
      <t>5</t>
    </r>
  </si>
  <si>
    <r>
      <t>2009</t>
    </r>
    <r>
      <rPr>
        <b/>
        <vertAlign val="superscript"/>
        <sz val="12"/>
        <rFont val="Arial"/>
        <family val="2"/>
      </rPr>
      <t>5</t>
    </r>
  </si>
  <si>
    <r>
      <t>2006</t>
    </r>
    <r>
      <rPr>
        <b/>
        <vertAlign val="superscript"/>
        <sz val="12"/>
        <rFont val="Arial"/>
        <family val="2"/>
      </rPr>
      <t>1</t>
    </r>
  </si>
  <si>
    <r>
      <t>2007</t>
    </r>
    <r>
      <rPr>
        <b/>
        <vertAlign val="superscript"/>
        <sz val="12"/>
        <rFont val="Arial"/>
        <family val="2"/>
      </rPr>
      <t>1</t>
    </r>
  </si>
  <si>
    <r>
      <t>2008</t>
    </r>
    <r>
      <rPr>
        <b/>
        <vertAlign val="superscript"/>
        <sz val="12"/>
        <rFont val="Arial"/>
        <family val="2"/>
      </rPr>
      <t>1</t>
    </r>
  </si>
  <si>
    <r>
      <t>2009</t>
    </r>
    <r>
      <rPr>
        <b/>
        <vertAlign val="superscript"/>
        <sz val="12"/>
        <rFont val="Arial"/>
        <family val="2"/>
      </rPr>
      <t>1</t>
    </r>
  </si>
  <si>
    <r>
      <t>2006</t>
    </r>
    <r>
      <rPr>
        <b/>
        <vertAlign val="superscript"/>
        <sz val="12"/>
        <rFont val="Arial"/>
        <family val="2"/>
      </rPr>
      <t>2</t>
    </r>
  </si>
  <si>
    <r>
      <t>2007</t>
    </r>
    <r>
      <rPr>
        <b/>
        <vertAlign val="superscript"/>
        <sz val="12"/>
        <rFont val="Arial"/>
        <family val="2"/>
      </rPr>
      <t>2</t>
    </r>
  </si>
  <si>
    <r>
      <t>2008</t>
    </r>
    <r>
      <rPr>
        <b/>
        <vertAlign val="superscript"/>
        <sz val="12"/>
        <rFont val="Arial"/>
        <family val="2"/>
      </rPr>
      <t>2</t>
    </r>
  </si>
  <si>
    <r>
      <t>2009</t>
    </r>
    <r>
      <rPr>
        <b/>
        <vertAlign val="superscript"/>
        <sz val="12"/>
        <rFont val="Arial"/>
        <family val="2"/>
      </rPr>
      <t>2</t>
    </r>
  </si>
  <si>
    <t>Council Unknown</t>
  </si>
  <si>
    <t>Source: DVLA and DSA - Not National Statistics</t>
  </si>
  <si>
    <t>Pitlochry (R)</t>
  </si>
  <si>
    <t>500</t>
  </si>
  <si>
    <t>-</t>
  </si>
  <si>
    <t>1999</t>
  </si>
  <si>
    <t>1996/97</t>
  </si>
  <si>
    <t>1997/98</t>
  </si>
  <si>
    <t>1998/99</t>
  </si>
  <si>
    <t>1999/00</t>
  </si>
  <si>
    <t>2000/01</t>
  </si>
  <si>
    <r>
      <t>Aberdeenshire</t>
    </r>
    <r>
      <rPr>
        <vertAlign val="superscript"/>
        <sz val="12"/>
        <rFont val="Arial"/>
        <family val="2"/>
      </rPr>
      <t>5</t>
    </r>
  </si>
  <si>
    <t>…</t>
  </si>
  <si>
    <r>
      <t>Time series</t>
    </r>
    <r>
      <rPr>
        <b/>
        <vertAlign val="superscript"/>
        <sz val="12"/>
        <rFont val="Arial"/>
        <family val="2"/>
      </rPr>
      <t>2</t>
    </r>
    <r>
      <rPr>
        <b/>
        <sz val="12"/>
        <rFont val="Arial"/>
        <family val="2"/>
      </rPr>
      <t xml:space="preserve"> (Totals)</t>
    </r>
  </si>
  <si>
    <t>as at 31st March</t>
  </si>
  <si>
    <r>
      <t>Individuals - Automatic</t>
    </r>
    <r>
      <rPr>
        <b/>
        <vertAlign val="superscript"/>
        <sz val="12"/>
        <rFont val="Arial"/>
        <family val="2"/>
      </rPr>
      <t>3</t>
    </r>
  </si>
  <si>
    <r>
      <t>Individuals - Discretionary</t>
    </r>
    <r>
      <rPr>
        <b/>
        <vertAlign val="superscript"/>
        <sz val="12"/>
        <rFont val="Arial"/>
        <family val="2"/>
      </rPr>
      <t>4</t>
    </r>
  </si>
  <si>
    <t>6. Glasgow changed data capture process in 2011; therefore figures may not be comparable with previous years.</t>
  </si>
  <si>
    <t>Crown and exempt revised</t>
  </si>
  <si>
    <t>Other revised</t>
  </si>
  <si>
    <t>2011</t>
  </si>
  <si>
    <t>Organisat-ions</t>
  </si>
  <si>
    <t xml:space="preserve">  2011/12</t>
  </si>
  <si>
    <t xml:space="preserve">1. Mainly heavy goods vehicles but includes vehicles which are licensed as HGVs but do not have a goods body type. </t>
  </si>
  <si>
    <t>3. DfT have revised stock figures from 2006 to 2009 - see http://assets.dft.gov.uk/statistics/series/vehicle-licensing/notesvls.pdf</t>
  </si>
  <si>
    <t>5. DfT have revised stock figures from 2006 to 2009 - see http://assets.dft.gov.uk/statistics/series/vehicle-licensing/notesvls.pdf</t>
  </si>
  <si>
    <r>
      <t>2006</t>
    </r>
    <r>
      <rPr>
        <b/>
        <vertAlign val="superscript"/>
        <sz val="12"/>
        <rFont val="Arial"/>
        <family val="2"/>
      </rPr>
      <t>3</t>
    </r>
  </si>
  <si>
    <r>
      <t>2007</t>
    </r>
    <r>
      <rPr>
        <b/>
        <vertAlign val="superscript"/>
        <sz val="12"/>
        <rFont val="Arial"/>
        <family val="2"/>
      </rPr>
      <t>3</t>
    </r>
  </si>
  <si>
    <r>
      <t>2008</t>
    </r>
    <r>
      <rPr>
        <b/>
        <vertAlign val="superscript"/>
        <sz val="12"/>
        <rFont val="Arial"/>
        <family val="2"/>
      </rPr>
      <t>3</t>
    </r>
  </si>
  <si>
    <r>
      <t>2009</t>
    </r>
    <r>
      <rPr>
        <b/>
        <vertAlign val="superscript"/>
        <sz val="12"/>
        <rFont val="Arial"/>
        <family val="2"/>
      </rPr>
      <t>3</t>
    </r>
  </si>
  <si>
    <t>JUKE</t>
  </si>
  <si>
    <t>SEAT</t>
  </si>
  <si>
    <t>IBIZA</t>
  </si>
  <si>
    <r>
      <t xml:space="preserve">Glasgow, City of </t>
    </r>
    <r>
      <rPr>
        <vertAlign val="superscript"/>
        <sz val="12"/>
        <rFont val="Arial"/>
        <family val="2"/>
      </rPr>
      <t>6</t>
    </r>
  </si>
  <si>
    <t>1. Blue Badges for display on motor vehicles used by disabled persons were introduced on 1 April 2000.</t>
  </si>
  <si>
    <r>
      <t xml:space="preserve">2. Totals relate to the number of badges </t>
    </r>
    <r>
      <rPr>
        <b/>
        <sz val="10"/>
        <rFont val="Arial"/>
        <family val="2"/>
      </rPr>
      <t xml:space="preserve">on issue </t>
    </r>
    <r>
      <rPr>
        <sz val="10"/>
        <rFont val="Arial"/>
        <family val="2"/>
      </rPr>
      <t xml:space="preserve">as at 31st March that year. Data prior to 2008 not available. </t>
    </r>
  </si>
  <si>
    <r>
      <t xml:space="preserve">5. Aberdeenshire introduced an electronic data capture system </t>
    </r>
    <r>
      <rPr>
        <sz val="10"/>
        <rFont val="Arial"/>
        <family val="2"/>
      </rPr>
      <t>in 2010; therefore figures may not be comparable with previous years.</t>
    </r>
  </si>
  <si>
    <t>7. Highland Council, in April 2010, introduced a fee for the first time which may have contributed to the decline in number of badges issued.</t>
  </si>
  <si>
    <r>
      <t>8. Orkney introduced an electronic system i</t>
    </r>
    <r>
      <rPr>
        <sz val="10"/>
        <rFont val="Arial"/>
        <family val="2"/>
      </rPr>
      <t>n 2009; therefore figures may not be comparable with previous years.</t>
    </r>
  </si>
  <si>
    <t xml:space="preserve">4. Badges issued in the discretionary category to people with a substantial permanent or temporary disability who are unable or virtually unable to walk </t>
  </si>
  <si>
    <t>(Disabled Persons (Badges for Motor Vehicles) (Scotland) Regulations 2000 as amended).(May be subject to further assessment.)</t>
  </si>
  <si>
    <t xml:space="preserve"> Mobility Supplement,  a lump sum (tariffs 1-8) of the Armed Forces Compensation Scheme, or to blind or registered blind people. (Not subject to further assessment.)</t>
  </si>
  <si>
    <t>3.  The automatic category includes badges issued to individuals in receipt of the higher rate mobility component of Disability Living Allowance, a War Pensioners'</t>
  </si>
  <si>
    <r>
      <t xml:space="preserve">Highland </t>
    </r>
    <r>
      <rPr>
        <vertAlign val="superscript"/>
        <sz val="12"/>
        <rFont val="Arial"/>
        <family val="2"/>
      </rPr>
      <t>7</t>
    </r>
  </si>
  <si>
    <r>
      <t xml:space="preserve">Orkney Islands </t>
    </r>
    <r>
      <rPr>
        <vertAlign val="superscript"/>
        <sz val="12"/>
        <rFont val="Arial"/>
        <family val="2"/>
      </rPr>
      <t>8</t>
    </r>
  </si>
  <si>
    <r>
      <t xml:space="preserve">Scottish Borders </t>
    </r>
    <r>
      <rPr>
        <vertAlign val="superscript"/>
        <sz val="12"/>
        <rFont val="Arial"/>
        <family val="2"/>
      </rPr>
      <t>9</t>
    </r>
  </si>
  <si>
    <r>
      <t xml:space="preserve">Total </t>
    </r>
    <r>
      <rPr>
        <vertAlign val="superscript"/>
        <sz val="12"/>
        <rFont val="Arial"/>
        <family val="2"/>
      </rPr>
      <t>9</t>
    </r>
  </si>
  <si>
    <t>1. In 2010 DfT revised stock figures from 2006 to 2009 - see http://assets.dft.gov.uk/statistics/series/vehicle-licensing/notesvls.pdf</t>
  </si>
  <si>
    <t>9. Scottish Borders data was reviewed in 2012.  Data is not available for previous years and is therefore excluded from the totals.  Scottish Borders is included in the 2012 totals</t>
  </si>
  <si>
    <t>Note:  Centres where only one examiner has conducted tests have been removed from the details, though they have been included in the national totals.</t>
  </si>
  <si>
    <t>2012</t>
  </si>
  <si>
    <t xml:space="preserve">  2012/13</t>
  </si>
  <si>
    <t>Hybrid Electric</t>
  </si>
  <si>
    <t>Electricity</t>
  </si>
  <si>
    <t>Gas Or Petrol/Gas</t>
  </si>
  <si>
    <t>4. Gas Diesel and Steam.</t>
  </si>
  <si>
    <r>
      <t xml:space="preserve">Other </t>
    </r>
    <r>
      <rPr>
        <vertAlign val="superscript"/>
        <sz val="10"/>
        <rFont val="Arial"/>
        <family val="2"/>
      </rPr>
      <t>4</t>
    </r>
  </si>
  <si>
    <t>3. In 2004 DfT revised the figures for the light goods and goods body types back to 2001. DfT does not have the underlying data to revise earlier years' figures.</t>
  </si>
  <si>
    <t>Aberdeen North (Bridge of Don) (M)</t>
  </si>
  <si>
    <t>Aberdeen South (Cove)  (M)</t>
  </si>
  <si>
    <t>Aberfeldy (R)</t>
  </si>
  <si>
    <t>Airdrie  (M)</t>
  </si>
  <si>
    <t>Arbroath (R)</t>
  </si>
  <si>
    <t>Ayr  (M)</t>
  </si>
  <si>
    <t>Barra (R)</t>
  </si>
  <si>
    <t>Bathgate  (M)</t>
  </si>
  <si>
    <t>Callander  (O)</t>
  </si>
  <si>
    <t>Castle Douglas  (O)</t>
  </si>
  <si>
    <t>Cumnock  (O)</t>
  </si>
  <si>
    <t>Dumbarton  (M)</t>
  </si>
  <si>
    <t>Dumfries  (M)</t>
  </si>
  <si>
    <t>Dundee  (M)</t>
  </si>
  <si>
    <t>Dunfermline  (M)</t>
  </si>
  <si>
    <t>Edinburgh (Currie)  (M)</t>
  </si>
  <si>
    <t>Edinburgh (Musselburgh)  (M)</t>
  </si>
  <si>
    <t>Elgin  (M)</t>
  </si>
  <si>
    <t>Forfar (R)</t>
  </si>
  <si>
    <t>Fraserburgh  (O)</t>
  </si>
  <si>
    <t>Galashiels  (M)</t>
  </si>
  <si>
    <t>Glasgow (Anniesland)  (M)</t>
  </si>
  <si>
    <t>Glasgow (Baillieston)  (M)</t>
  </si>
  <si>
    <t>Glasgow (Shieldhall)  (M)</t>
  </si>
  <si>
    <t>Glasgow (Springburn Park)  (M)</t>
  </si>
  <si>
    <t>Grangemouth  (M)</t>
  </si>
  <si>
    <t>Greenock  (M)</t>
  </si>
  <si>
    <t>Haddington  (O)</t>
  </si>
  <si>
    <t>Hamilton  (M)</t>
  </si>
  <si>
    <t>Inveraray (R)</t>
  </si>
  <si>
    <t>Inverness (Cradlehall Business Park)  (M)</t>
  </si>
  <si>
    <t>Inverurie (R</t>
  </si>
  <si>
    <t>Irvine   (M)</t>
  </si>
  <si>
    <t>Isle of Mull (R)</t>
  </si>
  <si>
    <t>Kirkcaldy  (M)</t>
  </si>
  <si>
    <t>Lanark  (O)</t>
  </si>
  <si>
    <t>Lerwick (R)</t>
  </si>
  <si>
    <t>Montrose (R)</t>
  </si>
  <si>
    <t>Orkney (R)</t>
  </si>
  <si>
    <t>Paisley  (M)</t>
  </si>
  <si>
    <t>Perth  (M)</t>
  </si>
  <si>
    <t>Peterhead  (M)</t>
  </si>
  <si>
    <t>Rothesay (R)</t>
  </si>
  <si>
    <t>Stirling  (M)</t>
  </si>
  <si>
    <t>Stornoway (R)</t>
  </si>
  <si>
    <t>Wick  (M)</t>
  </si>
  <si>
    <t>(M) - Main Test Centre</t>
  </si>
  <si>
    <t>(O) -  Outstation</t>
  </si>
  <si>
    <t>(R) - Remote Driving Test Centre</t>
  </si>
  <si>
    <t>TOYOTA</t>
  </si>
  <si>
    <t>YARIS</t>
  </si>
  <si>
    <t>17-19</t>
  </si>
  <si>
    <t>20-29</t>
  </si>
  <si>
    <t>70-79</t>
  </si>
  <si>
    <t>80+</t>
  </si>
  <si>
    <t>percentage of the relevant sub-group</t>
  </si>
  <si>
    <t>by Scottish Index of Multiple Deprivation:</t>
  </si>
  <si>
    <t>1 - Most Deprived</t>
  </si>
  <si>
    <t>5 - Least Deprived</t>
  </si>
  <si>
    <t>Vehicles registered per 1,000 people aged 17+</t>
  </si>
  <si>
    <t>Cars registered per 1,000 people aged 17+</t>
  </si>
  <si>
    <t>per 1,000 pop</t>
  </si>
  <si>
    <r>
      <t>Table 1.10</t>
    </r>
    <r>
      <rPr>
        <sz val="12"/>
        <rFont val="Arial"/>
        <family val="2"/>
      </rPr>
      <t xml:space="preserve">  Goods vehicle operators in Scotland by licence type and number of</t>
    </r>
  </si>
  <si>
    <t>Note: Table 13.9 in Chapter 13 shows vehicles first registered in 2012 by body type and method of propulsion.</t>
  </si>
  <si>
    <t>by local authority area, 2014</t>
  </si>
  <si>
    <r>
      <t xml:space="preserve">Table 1.3 </t>
    </r>
    <r>
      <rPr>
        <sz val="12"/>
        <rFont val="Arial"/>
        <family val="2"/>
      </rPr>
      <t xml:space="preserve"> Vehicles licensed at 31 December 2013 by Council and taxation group</t>
    </r>
  </si>
  <si>
    <t>1999-</t>
  </si>
  <si>
    <t>2004-</t>
  </si>
  <si>
    <t>2009-</t>
  </si>
  <si>
    <r>
      <t xml:space="preserve">Table 1.5 </t>
    </r>
    <r>
      <rPr>
        <sz val="12"/>
        <rFont val="Arial"/>
        <family val="2"/>
      </rPr>
      <t xml:space="preserve">  Vehicles licensed at 31 December 2013, by taxation group, and</t>
    </r>
  </si>
  <si>
    <t>2013</t>
  </si>
  <si>
    <t>vehicles specified on the licence, 2013-14</t>
  </si>
  <si>
    <r>
      <t>Table 1.11</t>
    </r>
    <r>
      <rPr>
        <sz val="12"/>
        <rFont val="Arial"/>
        <family val="2"/>
      </rPr>
      <t xml:space="preserve">  The 20 most popular new cars sold in Scotland </t>
    </r>
    <r>
      <rPr>
        <vertAlign val="superscript"/>
        <sz val="12"/>
        <rFont val="Arial"/>
        <family val="2"/>
      </rPr>
      <t>1</t>
    </r>
    <r>
      <rPr>
        <sz val="12"/>
        <rFont val="Arial"/>
        <family val="2"/>
      </rPr>
      <t>, 2013</t>
    </r>
  </si>
  <si>
    <t>Table 1.14  Practical Driving Test - Pass Rate at Test Centres 2013-14</t>
  </si>
  <si>
    <t xml:space="preserve">  Badges on issue as at 31st March 2014:</t>
  </si>
  <si>
    <r>
      <t>Table 1.21   Number of blue badges</t>
    </r>
    <r>
      <rPr>
        <b/>
        <vertAlign val="superscript"/>
        <sz val="12"/>
        <rFont val="Arial"/>
        <family val="2"/>
      </rPr>
      <t>1</t>
    </r>
    <r>
      <rPr>
        <b/>
        <sz val="12"/>
        <rFont val="Arial"/>
        <family val="2"/>
      </rPr>
      <t xml:space="preserve"> on issue, time series and 2014 breakdown</t>
    </r>
  </si>
  <si>
    <t xml:space="preserve">  2013/14</t>
  </si>
  <si>
    <t>Population aged 17+ (NRS Population estimates Mid 2013)</t>
  </si>
  <si>
    <t>Rutherglen</t>
  </si>
  <si>
    <t>East Kilbride (M)</t>
  </si>
  <si>
    <t>PEUGEOT</t>
  </si>
  <si>
    <t>208</t>
  </si>
  <si>
    <t>KIA</t>
  </si>
  <si>
    <t>SPORTAGE</t>
  </si>
  <si>
    <t>A1</t>
  </si>
  <si>
    <t>MOKKA</t>
  </si>
  <si>
    <t>2. From 2012 Q4 the question was changed to ask about access to cars / vans instead of just cars.</t>
  </si>
  <si>
    <t>All people aged 17+:</t>
  </si>
  <si>
    <t>by gender:</t>
  </si>
  <si>
    <t>All   17+</t>
  </si>
  <si>
    <t>percentage of the relevant sub-group*</t>
  </si>
  <si>
    <t>Sample (=100%)</t>
  </si>
  <si>
    <r>
      <t>Table 1.17</t>
    </r>
    <r>
      <rPr>
        <sz val="12"/>
        <rFont val="Arial"/>
        <family val="2"/>
      </rPr>
      <t xml:space="preserve">    People who hold a full driving licence </t>
    </r>
    <r>
      <rPr>
        <vertAlign val="superscript"/>
        <sz val="12"/>
        <rFont val="Arial"/>
        <family val="2"/>
      </rPr>
      <t>1</t>
    </r>
    <r>
      <rPr>
        <sz val="12"/>
        <rFont val="Arial"/>
        <family val="2"/>
      </rPr>
      <t xml:space="preserve">, 2003-2013 </t>
    </r>
  </si>
  <si>
    <t xml:space="preserve"> -   </t>
  </si>
  <si>
    <r>
      <t xml:space="preserve">Edinburgh, City of </t>
    </r>
    <r>
      <rPr>
        <vertAlign val="superscript"/>
        <sz val="12"/>
        <rFont val="Arial"/>
        <family val="2"/>
      </rPr>
      <t>10</t>
    </r>
  </si>
  <si>
    <t>10. City of Edinburgh Council advised of error in 2013 total.  Revised figure down from 27,309 to17,502</t>
  </si>
  <si>
    <t>Discontinuities in the table</t>
  </si>
  <si>
    <r>
      <t xml:space="preserve">Figure 1.2  </t>
    </r>
    <r>
      <rPr>
        <sz val="18"/>
        <rFont val="Arial"/>
        <family val="2"/>
      </rPr>
      <t xml:space="preserve">      Vehicles licensed at 31 December 2013 by Council</t>
    </r>
  </si>
  <si>
    <r>
      <t xml:space="preserve">Figure 1.3 </t>
    </r>
    <r>
      <rPr>
        <sz val="18"/>
        <rFont val="Arial"/>
        <family val="2"/>
      </rPr>
      <t xml:space="preserve">     Private cars  licensed at 31 December 2013 per thousand population aged 17+</t>
    </r>
  </si>
  <si>
    <t>although this is based on a different source.</t>
  </si>
  <si>
    <t>Latest Scottish estimates are given in table 1.19 although this is based on a different source.</t>
  </si>
  <si>
    <t>1.  Source : Scottish Household Survey.</t>
  </si>
  <si>
    <r>
      <t xml:space="preserve">Table 1.20  </t>
    </r>
    <r>
      <rPr>
        <sz val="12"/>
        <rFont val="Arial"/>
        <family val="2"/>
      </rPr>
      <t xml:space="preserve"> Households with a car or van available for private use </t>
    </r>
    <r>
      <rPr>
        <vertAlign val="superscript"/>
        <sz val="12"/>
        <rFont val="Arial"/>
        <family val="2"/>
      </rPr>
      <t>1</t>
    </r>
    <r>
      <rPr>
        <sz val="12"/>
        <rFont val="Arial"/>
        <family val="2"/>
      </rPr>
      <t>, 2013</t>
    </r>
  </si>
  <si>
    <t>Number of cars or vans available for private use</t>
  </si>
  <si>
    <r>
      <t xml:space="preserve">2013-14 is the first full reporting year since the establishment of Police Scotland. As a result, data is no longer returned by the eight legacy police force areas and instead comes from one central unit within Police Scotland, using their new performance management reporting tool. To ensure that the dataset produced from this new system is consistent with data returned from legacy police forces, an extensive quality assurance exercise has been carried out to closely compare the data held by the Scottish Government with that extracted from the new force system.
This exercise has identified a number of anomalies affecting comparability of the time series resulting in breaks in the series. Vertical lines between figures represent these breaks and comparisons should not be directly made between the two series. The Scottish Government is investigating these issues further and seeking a resolution. Should this be possible, the web tables on the Transport Scotland website will be updated with revised figures for the table below.  Further information about these discontinuities can be found in the Scottish Government Official Statistics publication: Recorded Crime in Scotland, 2013-14 </t>
    </r>
    <r>
      <rPr>
        <sz val="12"/>
        <color indexed="12"/>
        <rFont val="Arial"/>
        <family val="2"/>
      </rPr>
      <t>http://www.scotland.gov.uk/Publications/2014/11/6350</t>
    </r>
    <r>
      <rPr>
        <sz val="12"/>
        <rFont val="Arial"/>
        <family val="2"/>
      </rPr>
      <t xml:space="preserve">.
</t>
    </r>
  </si>
  <si>
    <t>Driving while unfit through drink/drugs</t>
  </si>
  <si>
    <t>Speeding Offences</t>
  </si>
  <si>
    <r>
      <t>Other speeding offences</t>
    </r>
    <r>
      <rPr>
        <vertAlign val="superscript"/>
        <sz val="10"/>
        <rFont val="Arial"/>
        <family val="2"/>
      </rPr>
      <t>2,3</t>
    </r>
  </si>
  <si>
    <t>Signal and Direction Offences</t>
  </si>
  <si>
    <t>Lighting, Construction &amp; Use Offences</t>
  </si>
  <si>
    <r>
      <t>Lighting offences</t>
    </r>
    <r>
      <rPr>
        <vertAlign val="superscript"/>
        <sz val="10"/>
        <rFont val="Arial"/>
        <family val="2"/>
      </rPr>
      <t>2</t>
    </r>
  </si>
  <si>
    <r>
      <t>Construction &amp; use regulations</t>
    </r>
    <r>
      <rPr>
        <vertAlign val="superscript"/>
        <sz val="10"/>
        <rFont val="Arial"/>
        <family val="2"/>
      </rPr>
      <t>2</t>
    </r>
  </si>
  <si>
    <t>Documentation Offences</t>
  </si>
  <si>
    <r>
      <t>No test certificate</t>
    </r>
    <r>
      <rPr>
        <vertAlign val="superscript"/>
        <sz val="10"/>
        <rFont val="Arial"/>
        <family val="2"/>
      </rPr>
      <t>2</t>
    </r>
  </si>
  <si>
    <r>
      <t>Driving licence offences</t>
    </r>
    <r>
      <rPr>
        <vertAlign val="superscript"/>
        <sz val="10"/>
        <rFont val="Arial"/>
        <family val="2"/>
      </rPr>
      <t>2</t>
    </r>
  </si>
  <si>
    <r>
      <t>Third party insurance offences</t>
    </r>
    <r>
      <rPr>
        <vertAlign val="superscript"/>
        <sz val="10"/>
        <rFont val="Arial"/>
        <family val="2"/>
      </rPr>
      <t>2</t>
    </r>
  </si>
  <si>
    <r>
      <t>Failure to provide information to identify driver</t>
    </r>
    <r>
      <rPr>
        <vertAlign val="superscript"/>
        <sz val="10"/>
        <rFont val="Arial"/>
        <family val="2"/>
      </rPr>
      <t>2</t>
    </r>
  </si>
  <si>
    <t>Tachograph etc offences</t>
  </si>
  <si>
    <r>
      <t>Seat belt offences</t>
    </r>
    <r>
      <rPr>
        <vertAlign val="superscript"/>
        <sz val="10"/>
        <rFont val="Arial"/>
        <family val="2"/>
      </rPr>
      <t>2</t>
    </r>
  </si>
  <si>
    <t>Mobile phone offences</t>
  </si>
  <si>
    <t>Parking offences</t>
  </si>
  <si>
    <r>
      <t>Total offences</t>
    </r>
    <r>
      <rPr>
        <b/>
        <vertAlign val="superscript"/>
        <sz val="10"/>
        <rFont val="Arial"/>
        <family val="2"/>
      </rPr>
      <t>1</t>
    </r>
  </si>
  <si>
    <t>Source: Recorded Crime, Scottish Government</t>
  </si>
  <si>
    <t>Notes:</t>
  </si>
  <si>
    <t>3. Includes motorway and clearway offences, which previously appeared as a separate category under Other offences.</t>
  </si>
  <si>
    <t>1. The full time series is no longer comparable, the vertical lines in the table represents the break in the series. Direct comparison between the period on either side of the break in the series</t>
  </si>
  <si>
    <t>2  A number of historic figures in these categories have been revised as a result of the quality assurance process noted above and will not match the figures presented in earlier editions of STS,</t>
  </si>
  <si>
    <t xml:space="preserve"> further information can be found at the link in note 1.</t>
  </si>
  <si>
    <r>
      <t xml:space="preserve">should not be made. Further information can be found at: </t>
    </r>
    <r>
      <rPr>
        <sz val="10"/>
        <color indexed="12"/>
        <rFont val="Arial"/>
        <family val="2"/>
      </rPr>
      <t>http://www.scotland.gov.uk/Topics/Statistics/Browse/Crime-Justice/PubRecordedCrime/TechnicalReport</t>
    </r>
  </si>
  <si>
    <r>
      <t>Table 1.19   Households with a car available for private use</t>
    </r>
    <r>
      <rPr>
        <vertAlign val="superscript"/>
        <sz val="12"/>
        <rFont val="Arial"/>
        <family val="2"/>
      </rPr>
      <t>1</t>
    </r>
    <r>
      <rPr>
        <sz val="12"/>
        <rFont val="Arial"/>
        <family val="2"/>
      </rPr>
      <t xml:space="preserve">, 2003-2013 </t>
    </r>
    <r>
      <rPr>
        <vertAlign val="superscript"/>
        <sz val="12"/>
        <rFont val="Arial"/>
        <family val="2"/>
      </rPr>
      <t>2</t>
    </r>
  </si>
  <si>
    <t>Note: This table has been removed as data are no longer available for Scotland . Latest Scottish estimates are given in table 1.16</t>
  </si>
  <si>
    <t xml:space="preserve">Note: This table has been removed as data are no longer available for Scotland . </t>
  </si>
  <si>
    <r>
      <t xml:space="preserve">East Lothian </t>
    </r>
    <r>
      <rPr>
        <vertAlign val="superscript"/>
        <sz val="12"/>
        <rFont val="Arial"/>
        <family val="2"/>
      </rPr>
      <t>1</t>
    </r>
  </si>
  <si>
    <r>
      <t xml:space="preserve">Fife </t>
    </r>
    <r>
      <rPr>
        <vertAlign val="superscript"/>
        <sz val="12"/>
        <rFont val="Arial"/>
        <family val="2"/>
      </rPr>
      <t>1</t>
    </r>
  </si>
  <si>
    <r>
      <t xml:space="preserve">Perth &amp; Kinross </t>
    </r>
    <r>
      <rPr>
        <vertAlign val="superscript"/>
        <sz val="12"/>
        <rFont val="Arial"/>
        <family val="2"/>
      </rPr>
      <t>1</t>
    </r>
  </si>
  <si>
    <r>
      <t xml:space="preserve">West Dunbartonshire </t>
    </r>
    <r>
      <rPr>
        <vertAlign val="superscript"/>
        <sz val="12"/>
        <rFont val="Arial"/>
        <family val="2"/>
      </rPr>
      <t>1</t>
    </r>
  </si>
  <si>
    <t>1. Separate figures for taxi and private hire licences are not available.</t>
  </si>
  <si>
    <r>
      <t>Table 1.16</t>
    </r>
    <r>
      <rPr>
        <sz val="12"/>
        <rFont val="Arial"/>
        <family val="2"/>
      </rPr>
      <t xml:space="preserve">    People who hold a full driving licence </t>
    </r>
    <r>
      <rPr>
        <vertAlign val="superscript"/>
        <sz val="12"/>
        <rFont val="Arial"/>
        <family val="2"/>
      </rPr>
      <t>1, 2</t>
    </r>
    <r>
      <rPr>
        <sz val="12"/>
        <rFont val="Arial"/>
        <family val="2"/>
      </rPr>
      <t>, 2013</t>
    </r>
  </si>
  <si>
    <t>2. Estimates based on smaller sample sizes may be subject to larger levels of variation and therefore may see relatively large fluctuations over time.</t>
  </si>
  <si>
    <t xml:space="preserve">     Married or cohabiting family with dependent children </t>
  </si>
  <si>
    <t xml:space="preserve">     Married or cohabiting family with no children </t>
  </si>
  <si>
    <t xml:space="preserve">     Single parent</t>
  </si>
  <si>
    <t xml:space="preserve">     All students</t>
  </si>
  <si>
    <t xml:space="preserve">     Single pensioner </t>
  </si>
  <si>
    <t>by tenure:</t>
  </si>
  <si>
    <t xml:space="preserve">     Owned outright</t>
  </si>
  <si>
    <t xml:space="preserve">     Owned with a mortgage or loan</t>
  </si>
  <si>
    <t xml:space="preserve">     Social rented (council)</t>
  </si>
  <si>
    <t xml:space="preserve">     Social rented (other)</t>
  </si>
  <si>
    <t xml:space="preserve">     Private rented (private landlord or letting agency)</t>
  </si>
  <si>
    <t>by disability:</t>
  </si>
  <si>
    <t xml:space="preserve">     Day-to-day activites limited a lot</t>
  </si>
  <si>
    <t xml:space="preserve">     Day-to-day activites limited a little</t>
  </si>
  <si>
    <t xml:space="preserve">     Day-to-day activites not limited</t>
  </si>
  <si>
    <t>by ethnicity:</t>
  </si>
  <si>
    <t>Source: Scottish Census 2011, National Records of Scotland</t>
  </si>
  <si>
    <t xml:space="preserve">     White: Total</t>
  </si>
  <si>
    <t xml:space="preserve">     White: Scottish</t>
  </si>
  <si>
    <t xml:space="preserve">     White: Other British</t>
  </si>
  <si>
    <t xml:space="preserve">     White: Irish</t>
  </si>
  <si>
    <t xml:space="preserve">     White: Gypsy/Traveller</t>
  </si>
  <si>
    <t xml:space="preserve">     White: Polish</t>
  </si>
  <si>
    <t xml:space="preserve">     White: Other White</t>
  </si>
  <si>
    <t xml:space="preserve">     Mixed or multiple ethnic groups</t>
  </si>
  <si>
    <t xml:space="preserve">     Asian, Asian Scottish or Asian British: Total</t>
  </si>
  <si>
    <t xml:space="preserve">     Asian, Asian Scottish or Asian British: Pakistani, Pakistani Scottish or Pakistani British</t>
  </si>
  <si>
    <t xml:space="preserve">     Asian, Asian Scottish or Asian British: Indian, Indian Scottish or Indian British</t>
  </si>
  <si>
    <t xml:space="preserve">     Asian, Asian Scottish or Asian British: Bangladeshi, Bangladeshi Scottish or Bangladeshi British</t>
  </si>
  <si>
    <t xml:space="preserve">     Asian, Asian Scottish or Asian British: Chinese, Chinese Scottish or Chinese British</t>
  </si>
  <si>
    <t xml:space="preserve">     Asian, Asian Scottish or Asian British: Other Asian</t>
  </si>
  <si>
    <t xml:space="preserve">     African</t>
  </si>
  <si>
    <t xml:space="preserve">     Caribbean or Black</t>
  </si>
  <si>
    <t xml:space="preserve">     Other ethnic groups: Total</t>
  </si>
  <si>
    <t xml:space="preserve">     Other ethnic groups: Arab, Arab Scottish or Arab British</t>
  </si>
  <si>
    <t xml:space="preserve">     Other ethnic groups: Other Ethnic Group</t>
  </si>
  <si>
    <t>4. Formerly Western Isles</t>
  </si>
  <si>
    <t>2. Includes all two wheeled motor vehicles.</t>
  </si>
  <si>
    <t>1. Details of the DfT estimation methodology can be found in the Notes &amp; Definitions.</t>
  </si>
  <si>
    <t>2. In 2010 DfT revised stock figures from 2006 to 2009 - see http://assets.dft.gov.uk/statistics/series/vehicle-licensing/notesvls.pdf</t>
  </si>
  <si>
    <r>
      <t>Table 1.23   Households with a car or van available by gender</t>
    </r>
    <r>
      <rPr>
        <b/>
        <sz val="12"/>
        <rFont val="Arial"/>
        <family val="2"/>
      </rPr>
      <t>, 2011</t>
    </r>
  </si>
  <si>
    <r>
      <t>Table 1.24   Households with a car or van available</t>
    </r>
    <r>
      <rPr>
        <b/>
        <sz val="12"/>
        <rFont val="Arial"/>
        <family val="2"/>
      </rPr>
      <t>, 2011</t>
    </r>
  </si>
  <si>
    <t>Table 1.25  Households with a car or van available by disability and ethnicity, 2011</t>
  </si>
  <si>
    <t>Total Number</t>
  </si>
  <si>
    <t>All people in households:</t>
  </si>
  <si>
    <t>percent of people in households</t>
  </si>
  <si>
    <t xml:space="preserve">     Single adult (aged under 65)      </t>
  </si>
  <si>
    <t>by selected household type:</t>
  </si>
  <si>
    <t>Note: Table 13.10 in Chapter 13 shows vehicles licensed in 2013 by body type and method of propulsion.</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</si>
</sst>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
    <numFmt numFmtId="169" formatCode="0.0000"/>
    <numFmt numFmtId="170" formatCode="0.000"/>
    <numFmt numFmtId="171" formatCode="_-* #,##0.0_-;\-* #,##0.0_-;_-* &quot;-&quot;??_-;_-@_-"/>
    <numFmt numFmtId="172" formatCode="0.000E+00;\ĝ"/>
    <numFmt numFmtId="173" formatCode="0.000E+00;\"/>
    <numFmt numFmtId="174" formatCode="0.00E+00;\"/>
    <numFmt numFmtId="175" formatCode="0.0000E+00;\"/>
    <numFmt numFmtId="176" formatCode="0.00000E+00;\"/>
    <numFmt numFmtId="177" formatCode="0.000000E+00;\"/>
    <numFmt numFmtId="178" formatCode="0.0000000E+00;\"/>
    <numFmt numFmtId="179" formatCode="0.00000000E+00;\"/>
    <numFmt numFmtId="180" formatCode="0.0E+00;\"/>
    <numFmt numFmtId="181" formatCode="0E+00;\"/>
    <numFmt numFmtId="182" formatCode="_-* #,##0.000_-;\-* #,##0.000_-;_-* &quot;-&quot;??_-;_-@_-"/>
    <numFmt numFmtId="183" formatCode="_-* #,##0.0000_-;\-* #,##0.0000_-;_-* &quot;-&quot;??_-;_-@_-"/>
    <numFmt numFmtId="184" formatCode="_-* #,##0.00000_-;\-* #,##0.00000_-;_-* &quot;-&quot;??_-;_-@_-"/>
    <numFmt numFmtId="185" formatCode="_(* #,##0_);_(* \(#,##0\);_(* &quot;-&quot;??_);_(@_)"/>
    <numFmt numFmtId="186" formatCode="[&gt;=100]#,##0.0,;[&lt;100]&quot;-&quot;;General"/>
    <numFmt numFmtId="187" formatCode="[&gt;=100]#,##0,;[&lt;100]&quot;-&quot;;General"/>
    <numFmt numFmtId="188" formatCode="General_)"/>
    <numFmt numFmtId="189" formatCode="#,##0_);\(#,##0\)"/>
    <numFmt numFmtId="190" formatCode="0.00000"/>
    <numFmt numFmtId="191" formatCode="#,##0_ ;\-#,##0\ "/>
    <numFmt numFmtId="192" formatCode="#,##0.0_);\(#,##0.0\)"/>
    <numFmt numFmtId="193" formatCode="[&gt;=100]#,##0.00,;[&lt;100]&quot;-&quot;;General"/>
    <numFmt numFmtId="194" formatCode="[&gt;=100]#,##0.000,;[&lt;100]&quot;-&quot;;General"/>
    <numFmt numFmtId="195" formatCode="[&gt;=100]#,##0,;[&lt;100]&quot;0&quot;;General"/>
    <numFmt numFmtId="196" formatCode="_-* #,##0.00_-;\-* #,##0.000_-;_-* &quot;0&quot;??_-;_-@_-"/>
    <numFmt numFmtId="197" formatCode="_-* #,##0.00_-;\-* #,##0.000_-;_-* &quot;0.00&quot;??_-;_-@_-"/>
    <numFmt numFmtId="198" formatCode="#,##0.000"/>
    <numFmt numFmtId="199" formatCode="0.000%"/>
    <numFmt numFmtId="200" formatCode="[&gt;=50]#,##0.0,;[=0]0.0,;&quot;-&quot;"/>
    <numFmt numFmtId="201" formatCode="[&gt;=50]#,##0,;[=0]0,;&quot;-&quot;"/>
    <numFmt numFmtId="202" formatCode="0.0[$%-809]"/>
    <numFmt numFmtId="203" formatCode="&quot;Yes&quot;;&quot;Yes&quot;;&quot;No&quot;"/>
    <numFmt numFmtId="204" formatCode="&quot;True&quot;;&quot;True&quot;;&quot;False&quot;"/>
    <numFmt numFmtId="205" formatCode="&quot;On&quot;;&quot;On&quot;;&quot;Off&quot;"/>
    <numFmt numFmtId="206" formatCode="[$€-2]\ #,##0.00_);[Red]\([$€-2]\ #,##0.00\)"/>
    <numFmt numFmtId="207" formatCode="0.00000000"/>
    <numFmt numFmtId="208" formatCode="0.0000000"/>
    <numFmt numFmtId="209" formatCode="0.000000"/>
    <numFmt numFmtId="210" formatCode="[&gt;=0.5]#,##0;[=0]0;&quot;-&quot;"/>
    <numFmt numFmtId="211" formatCode="##0.0,"/>
    <numFmt numFmtId="212" formatCode="#,##0.0,"/>
    <numFmt numFmtId="213" formatCode="[&gt;0.5]#,##0;[&lt;-0.5]\-#,##0;\-"/>
    <numFmt numFmtId="214" formatCode="0[$%-809]"/>
  </numFmts>
  <fonts count="100">
    <font>
      <sz val="10"/>
      <name val="Arial"/>
      <family val="0"/>
    </font>
    <font>
      <b/>
      <sz val="10"/>
      <name val="Arial"/>
      <family val="0"/>
    </font>
    <font>
      <i/>
      <sz val="10"/>
      <name val="Arial"/>
      <family val="0"/>
    </font>
    <font>
      <b/>
      <i/>
      <sz val="10"/>
      <name val="Arial"/>
      <family val="0"/>
    </font>
    <font>
      <b/>
      <vertAlign val="superscript"/>
      <sz val="10"/>
      <name val="Arial"/>
      <family val="2"/>
    </font>
    <font>
      <vertAlign val="superscript"/>
      <sz val="10"/>
      <name val="Arial"/>
      <family val="2"/>
    </font>
    <font>
      <sz val="10"/>
      <color indexed="10"/>
      <name val="Arial"/>
      <family val="2"/>
    </font>
    <font>
      <sz val="10"/>
      <color indexed="50"/>
      <name val="Arial"/>
      <family val="2"/>
    </font>
    <font>
      <sz val="10"/>
      <color indexed="18"/>
      <name val="Arial"/>
      <family val="2"/>
    </font>
    <font>
      <sz val="12"/>
      <name val="Arial"/>
      <family val="2"/>
    </font>
    <font>
      <b/>
      <sz val="12"/>
      <name val="Arial"/>
      <family val="2"/>
    </font>
    <font>
      <sz val="10"/>
      <color indexed="62"/>
      <name val="Arial"/>
      <family val="2"/>
    </font>
    <font>
      <sz val="10"/>
      <color indexed="9"/>
      <name val="Arial"/>
      <family val="2"/>
    </font>
    <font>
      <sz val="12"/>
      <color indexed="56"/>
      <name val="Arial"/>
      <family val="2"/>
    </font>
    <font>
      <vertAlign val="superscript"/>
      <sz val="12"/>
      <name val="Arial"/>
      <family val="2"/>
    </font>
    <font>
      <i/>
      <sz val="12"/>
      <name val="Arial"/>
      <family val="2"/>
    </font>
    <font>
      <sz val="14"/>
      <name val="Arial"/>
      <family val="2"/>
    </font>
    <font>
      <b/>
      <sz val="14"/>
      <name val="Arial"/>
      <family val="2"/>
    </font>
    <font>
      <b/>
      <vertAlign val="superscript"/>
      <sz val="14"/>
      <name val="Arial"/>
      <family val="2"/>
    </font>
    <font>
      <sz val="12"/>
      <color indexed="12"/>
      <name val="Arial"/>
      <family val="2"/>
    </font>
    <font>
      <b/>
      <vertAlign val="superscript"/>
      <sz val="12"/>
      <name val="Arial"/>
      <family val="2"/>
    </font>
    <font>
      <b/>
      <sz val="11"/>
      <name val="Arial"/>
      <family val="2"/>
    </font>
    <font>
      <sz val="10"/>
      <color indexed="8"/>
      <name val="Arial"/>
      <family val="2"/>
    </font>
    <font>
      <sz val="10"/>
      <color indexed="8"/>
      <name val="MS Sans Serif"/>
      <family val="2"/>
    </font>
    <font>
      <b/>
      <sz val="10"/>
      <color indexed="8"/>
      <name val="Arial"/>
      <family val="2"/>
    </font>
    <font>
      <sz val="8"/>
      <name val="Arial"/>
      <family val="2"/>
    </font>
    <font>
      <b/>
      <vertAlign val="superscript"/>
      <sz val="11"/>
      <name val="Arial"/>
      <family val="2"/>
    </font>
    <font>
      <sz val="12"/>
      <color indexed="8"/>
      <name val="Arial"/>
      <family val="2"/>
    </font>
    <font>
      <sz val="14"/>
      <name val="Helv"/>
      <family val="0"/>
    </font>
    <font>
      <sz val="10"/>
      <name val="Helv"/>
      <family val="0"/>
    </font>
    <font>
      <b/>
      <sz val="12"/>
      <color indexed="12"/>
      <name val="Arial"/>
      <family val="2"/>
    </font>
    <font>
      <sz val="12"/>
      <color indexed="39"/>
      <name val="Arial"/>
      <family val="2"/>
    </font>
    <font>
      <sz val="10"/>
      <color indexed="12"/>
      <name val="Arial"/>
      <family val="2"/>
    </font>
    <font>
      <sz val="12"/>
      <name val="Helv"/>
      <family val="0"/>
    </font>
    <font>
      <u val="single"/>
      <sz val="7.5"/>
      <color indexed="12"/>
      <name val="Arial"/>
      <family val="2"/>
    </font>
    <font>
      <u val="single"/>
      <sz val="7.5"/>
      <color indexed="36"/>
      <name val="Arial"/>
      <family val="2"/>
    </font>
    <font>
      <b/>
      <sz val="8"/>
      <name val="Arial"/>
      <family val="2"/>
    </font>
    <font>
      <b/>
      <sz val="12"/>
      <color indexed="56"/>
      <name val="Arial"/>
      <family val="2"/>
    </font>
    <font>
      <sz val="12"/>
      <name val="Arial Unicode MS"/>
      <family val="2"/>
    </font>
    <font>
      <b/>
      <sz val="12"/>
      <color indexed="8"/>
      <name val="Arial"/>
      <family val="2"/>
    </font>
    <font>
      <sz val="10"/>
      <name val="Times New Roman"/>
      <family val="1"/>
    </font>
    <font>
      <b/>
      <i/>
      <sz val="12"/>
      <name val="Arial"/>
      <family val="2"/>
    </font>
    <font>
      <b/>
      <sz val="16"/>
      <name val="Arial"/>
      <family val="2"/>
    </font>
    <font>
      <sz val="11.5"/>
      <name val="Arial"/>
      <family val="2"/>
    </font>
    <font>
      <sz val="11"/>
      <name val="Arial"/>
      <family val="2"/>
    </font>
    <font>
      <sz val="11"/>
      <color indexed="8"/>
      <name val="Arial"/>
      <family val="2"/>
    </font>
    <font>
      <sz val="9"/>
      <name val="Arial"/>
      <family val="2"/>
    </font>
    <font>
      <b/>
      <sz val="18"/>
      <name val="Arial"/>
      <family val="2"/>
    </font>
    <font>
      <sz val="18"/>
      <name val="Arial"/>
      <family val="2"/>
    </font>
    <font>
      <sz val="15.5"/>
      <color indexed="8"/>
      <name val="Arial"/>
      <family val="2"/>
    </font>
    <font>
      <sz val="15.75"/>
      <color indexed="8"/>
      <name val="Arial"/>
      <family val="2"/>
    </font>
    <font>
      <sz val="28.5"/>
      <color indexed="8"/>
      <name val="Arial"/>
      <family val="2"/>
    </font>
    <font>
      <sz val="11.75"/>
      <color indexed="8"/>
      <name val="Arial"/>
      <family val="2"/>
    </font>
    <font>
      <sz val="16.5"/>
      <color indexed="8"/>
      <name val="Arial"/>
      <family val="2"/>
    </font>
    <font>
      <sz val="20.5"/>
      <color indexed="8"/>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19"/>
      <name val="Arial"/>
      <family val="2"/>
    </font>
    <font>
      <b/>
      <sz val="10"/>
      <color indexed="63"/>
      <name val="Arial"/>
      <family val="2"/>
    </font>
    <font>
      <b/>
      <sz val="18"/>
      <color indexed="62"/>
      <name val="Cambria"/>
      <family val="2"/>
    </font>
    <font>
      <sz val="12"/>
      <color indexed="30"/>
      <name val="Arial"/>
      <family val="2"/>
    </font>
    <font>
      <b/>
      <sz val="12"/>
      <color indexed="30"/>
      <name val="Arial"/>
      <family val="2"/>
    </font>
    <font>
      <i/>
      <sz val="10"/>
      <color indexed="8"/>
      <name val="Arial"/>
      <family val="2"/>
    </font>
    <font>
      <i/>
      <sz val="12"/>
      <color indexed="8"/>
      <name val="Arial"/>
      <family val="2"/>
    </font>
    <font>
      <i/>
      <sz val="10"/>
      <color indexed="12"/>
      <name val="Arial"/>
      <family val="2"/>
    </font>
    <font>
      <sz val="7.15"/>
      <color indexed="8"/>
      <name val="Arial"/>
      <family val="2"/>
    </font>
    <font>
      <b/>
      <sz val="18.7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0070C0"/>
      <name val="Arial"/>
      <family val="2"/>
    </font>
    <font>
      <b/>
      <sz val="12"/>
      <color rgb="FF0070C0"/>
      <name val="Arial"/>
      <family val="2"/>
    </font>
    <font>
      <b/>
      <sz val="12"/>
      <color rgb="FF0000FF"/>
      <name val="Arial"/>
      <family val="2"/>
    </font>
    <font>
      <i/>
      <sz val="10"/>
      <color theme="1"/>
      <name val="Arial"/>
      <family val="2"/>
    </font>
    <font>
      <i/>
      <sz val="12"/>
      <color rgb="FF000000"/>
      <name val="Arial"/>
      <family val="2"/>
    </font>
    <font>
      <i/>
      <sz val="10"/>
      <color rgb="FF0066FF"/>
      <name val="Arial"/>
      <family val="2"/>
    </font>
    <font>
      <i/>
      <sz val="10"/>
      <color rgb="FF0000FF"/>
      <name val="Arial"/>
      <family val="2"/>
    </font>
    <font>
      <sz val="10"/>
      <color rgb="FF0000FF"/>
      <name val="Arial"/>
      <family val="2"/>
    </font>
    <font>
      <i/>
      <sz val="12"/>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style="medium"/>
    </border>
    <border>
      <left>
        <color indexed="63"/>
      </left>
      <right>
        <color indexed="63"/>
      </right>
      <top>
        <color indexed="63"/>
      </top>
      <bottom style="thin"/>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thin"/>
      <top>
        <color indexed="63"/>
      </top>
      <bottom style="thin"/>
    </border>
  </borders>
  <cellStyleXfs count="7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7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35"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34"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3" fontId="25" fillId="0" borderId="0">
      <alignment/>
      <protection/>
    </xf>
    <xf numFmtId="0" fontId="23" fillId="0" borderId="0">
      <alignment/>
      <protection/>
    </xf>
    <xf numFmtId="0" fontId="9" fillId="0" borderId="0">
      <alignment/>
      <protection/>
    </xf>
    <xf numFmtId="188" fontId="28" fillId="0" borderId="0">
      <alignment/>
      <protection/>
    </xf>
    <xf numFmtId="188" fontId="33" fillId="0" borderId="0">
      <alignment/>
      <protection/>
    </xf>
    <xf numFmtId="0" fontId="0" fillId="0" borderId="0">
      <alignment/>
      <protection/>
    </xf>
    <xf numFmtId="0" fontId="25" fillId="0" borderId="0">
      <alignment/>
      <protection/>
    </xf>
    <xf numFmtId="0" fontId="25"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213" fontId="40" fillId="0" borderId="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655">
    <xf numFmtId="0" fontId="0" fillId="0" borderId="0" xfId="0" applyAlignment="1">
      <alignment/>
    </xf>
    <xf numFmtId="0" fontId="0" fillId="0" borderId="0" xfId="0" applyBorder="1" applyAlignment="1">
      <alignment/>
    </xf>
    <xf numFmtId="0" fontId="1" fillId="0" borderId="0" xfId="0" applyFont="1" applyBorder="1" applyAlignment="1">
      <alignment/>
    </xf>
    <xf numFmtId="0" fontId="0" fillId="0" borderId="10" xfId="0" applyBorder="1" applyAlignment="1">
      <alignment/>
    </xf>
    <xf numFmtId="0" fontId="1" fillId="0" borderId="11" xfId="0" applyFont="1" applyBorder="1" applyAlignment="1">
      <alignment horizontal="centerContinuous"/>
    </xf>
    <xf numFmtId="0" fontId="1" fillId="0" borderId="12" xfId="0" applyFont="1" applyBorder="1" applyAlignment="1">
      <alignment horizontal="centerContinuous"/>
    </xf>
    <xf numFmtId="0" fontId="0" fillId="0" borderId="13" xfId="0" applyBorder="1" applyAlignment="1">
      <alignment/>
    </xf>
    <xf numFmtId="0" fontId="0" fillId="0" borderId="13" xfId="0" applyBorder="1" applyAlignment="1">
      <alignment horizontal="right"/>
    </xf>
    <xf numFmtId="1" fontId="0" fillId="0" borderId="0" xfId="0" applyNumberFormat="1" applyBorder="1" applyAlignment="1">
      <alignment/>
    </xf>
    <xf numFmtId="0" fontId="0" fillId="0" borderId="14" xfId="0" applyBorder="1" applyAlignment="1">
      <alignment/>
    </xf>
    <xf numFmtId="1" fontId="0" fillId="0" borderId="15" xfId="0" applyNumberFormat="1" applyBorder="1" applyAlignment="1">
      <alignment/>
    </xf>
    <xf numFmtId="0" fontId="0" fillId="0" borderId="0" xfId="0" applyFont="1" applyAlignment="1">
      <alignment/>
    </xf>
    <xf numFmtId="0" fontId="0" fillId="0" borderId="15" xfId="0" applyBorder="1" applyAlignment="1">
      <alignment/>
    </xf>
    <xf numFmtId="0" fontId="0" fillId="0" borderId="11" xfId="0" applyBorder="1" applyAlignment="1">
      <alignment/>
    </xf>
    <xf numFmtId="0" fontId="1" fillId="0" borderId="15" xfId="0" applyFont="1" applyBorder="1" applyAlignment="1">
      <alignment horizontal="right"/>
    </xf>
    <xf numFmtId="0" fontId="1" fillId="0" borderId="16" xfId="0" applyFont="1" applyBorder="1" applyAlignment="1">
      <alignment horizontal="right"/>
    </xf>
    <xf numFmtId="0" fontId="2" fillId="0" borderId="12" xfId="0" applyFont="1" applyBorder="1" applyAlignment="1">
      <alignment horizontal="right"/>
    </xf>
    <xf numFmtId="1" fontId="0" fillId="0" borderId="17" xfId="0" applyNumberFormat="1" applyBorder="1" applyAlignment="1">
      <alignment/>
    </xf>
    <xf numFmtId="1" fontId="0" fillId="0" borderId="16" xfId="0" applyNumberFormat="1" applyBorder="1" applyAlignment="1">
      <alignment/>
    </xf>
    <xf numFmtId="0" fontId="1" fillId="0" borderId="11" xfId="0" applyFont="1" applyBorder="1" applyAlignment="1">
      <alignment horizontal="center" wrapText="1"/>
    </xf>
    <xf numFmtId="164" fontId="0" fillId="0" borderId="15" xfId="0" applyNumberFormat="1" applyBorder="1" applyAlignment="1">
      <alignment/>
    </xf>
    <xf numFmtId="0" fontId="0" fillId="0" borderId="0" xfId="0" applyBorder="1" applyAlignment="1">
      <alignment horizontal="center"/>
    </xf>
    <xf numFmtId="164" fontId="0" fillId="0" borderId="0" xfId="0" applyNumberFormat="1" applyBorder="1" applyAlignment="1">
      <alignment horizontal="center"/>
    </xf>
    <xf numFmtId="164" fontId="0" fillId="0" borderId="0" xfId="0" applyNumberFormat="1" applyAlignment="1">
      <alignment horizontal="center"/>
    </xf>
    <xf numFmtId="0" fontId="2" fillId="0" borderId="0" xfId="0" applyFont="1" applyBorder="1" applyAlignment="1">
      <alignment horizontal="center"/>
    </xf>
    <xf numFmtId="0" fontId="1" fillId="0" borderId="0" xfId="0"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horizontal="center" vertical="center"/>
    </xf>
    <xf numFmtId="0" fontId="0" fillId="0" borderId="15" xfId="0" applyBorder="1" applyAlignment="1">
      <alignment horizontal="centerContinuous"/>
    </xf>
    <xf numFmtId="0" fontId="1" fillId="0" borderId="15" xfId="0" applyFont="1" applyBorder="1" applyAlignment="1">
      <alignment/>
    </xf>
    <xf numFmtId="0" fontId="1" fillId="0" borderId="15" xfId="0" applyFont="1" applyBorder="1" applyAlignment="1">
      <alignment horizontal="centerContinuous"/>
    </xf>
    <xf numFmtId="0" fontId="1" fillId="0" borderId="0" xfId="0" applyFont="1" applyBorder="1" applyAlignment="1">
      <alignment horizontal="centerContinuous" vertical="center"/>
    </xf>
    <xf numFmtId="0" fontId="0" fillId="0" borderId="0" xfId="0" applyAlignment="1">
      <alignment horizontal="centerContinuous" vertical="center"/>
    </xf>
    <xf numFmtId="49" fontId="0" fillId="0" borderId="0" xfId="0" applyNumberFormat="1" applyAlignment="1">
      <alignment horizontal="center"/>
    </xf>
    <xf numFmtId="0" fontId="1" fillId="0" borderId="0" xfId="0" applyFont="1" applyBorder="1" applyAlignment="1">
      <alignment horizontal="centerContinuous" vertical="top"/>
    </xf>
    <xf numFmtId="0" fontId="0" fillId="0" borderId="0" xfId="0" applyAlignment="1">
      <alignment horizontal="centerContinuous"/>
    </xf>
    <xf numFmtId="0" fontId="0" fillId="0" borderId="0" xfId="0" applyAlignment="1">
      <alignment horizontal="center"/>
    </xf>
    <xf numFmtId="3" fontId="0" fillId="0" borderId="0" xfId="0" applyNumberFormat="1" applyAlignment="1">
      <alignment horizontal="center"/>
    </xf>
    <xf numFmtId="0" fontId="2" fillId="0" borderId="0" xfId="0" applyFont="1" applyBorder="1" applyAlignment="1">
      <alignment horizontal="right"/>
    </xf>
    <xf numFmtId="1" fontId="5" fillId="0" borderId="0" xfId="0" applyNumberFormat="1" applyFont="1" applyBorder="1" applyAlignment="1" quotePrefix="1">
      <alignment horizontal="center"/>
    </xf>
    <xf numFmtId="164" fontId="0" fillId="0" borderId="0" xfId="0" applyNumberFormat="1" applyAlignment="1">
      <alignment/>
    </xf>
    <xf numFmtId="164" fontId="0" fillId="0" borderId="0" xfId="0" applyNumberFormat="1" applyBorder="1" applyAlignment="1">
      <alignment horizontal="right"/>
    </xf>
    <xf numFmtId="164" fontId="0" fillId="0" borderId="0" xfId="0" applyNumberFormat="1" applyAlignment="1" quotePrefix="1">
      <alignment horizontal="center"/>
    </xf>
    <xf numFmtId="164" fontId="0" fillId="0" borderId="15" xfId="0" applyNumberFormat="1" applyFill="1" applyBorder="1" applyAlignment="1">
      <alignment/>
    </xf>
    <xf numFmtId="0" fontId="6" fillId="0" borderId="0" xfId="0" applyFont="1" applyAlignment="1">
      <alignment/>
    </xf>
    <xf numFmtId="0" fontId="7" fillId="0" borderId="0" xfId="0" applyFont="1" applyAlignment="1">
      <alignment/>
    </xf>
    <xf numFmtId="0" fontId="7" fillId="0" borderId="18"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Border="1" applyAlignment="1">
      <alignment/>
    </xf>
    <xf numFmtId="0" fontId="9" fillId="0" borderId="15" xfId="0" applyFont="1" applyBorder="1" applyAlignment="1">
      <alignment/>
    </xf>
    <xf numFmtId="0" fontId="0" fillId="0" borderId="0" xfId="0" applyFont="1" applyBorder="1" applyAlignment="1">
      <alignment/>
    </xf>
    <xf numFmtId="0" fontId="0" fillId="0" borderId="0" xfId="0" applyFill="1" applyBorder="1" applyAlignment="1">
      <alignment/>
    </xf>
    <xf numFmtId="49" fontId="0" fillId="0" borderId="19" xfId="0" applyNumberFormat="1" applyBorder="1" applyAlignment="1">
      <alignment horizontal="center" vertical="top"/>
    </xf>
    <xf numFmtId="3" fontId="0" fillId="0" borderId="19" xfId="0" applyNumberFormat="1" applyBorder="1" applyAlignment="1">
      <alignment horizontal="center" vertical="top"/>
    </xf>
    <xf numFmtId="0" fontId="0" fillId="0" borderId="19" xfId="0" applyBorder="1" applyAlignment="1">
      <alignment horizontal="center" vertical="top"/>
    </xf>
    <xf numFmtId="164" fontId="0" fillId="0" borderId="19" xfId="0" applyNumberFormat="1" applyBorder="1" applyAlignment="1">
      <alignment horizontal="center" vertical="top"/>
    </xf>
    <xf numFmtId="0" fontId="0" fillId="0" borderId="19" xfId="0" applyBorder="1" applyAlignment="1">
      <alignment vertical="top"/>
    </xf>
    <xf numFmtId="0" fontId="0" fillId="0" borderId="19" xfId="0" applyBorder="1" applyAlignment="1">
      <alignment horizontal="centerContinuous" vertical="top"/>
    </xf>
    <xf numFmtId="0" fontId="2" fillId="0" borderId="0" xfId="0" applyFont="1" applyBorder="1" applyAlignment="1">
      <alignment horizontal="right"/>
    </xf>
    <xf numFmtId="164" fontId="0" fillId="0" borderId="0" xfId="0" applyNumberFormat="1" applyFill="1" applyAlignment="1">
      <alignment/>
    </xf>
    <xf numFmtId="0" fontId="2" fillId="0" borderId="0" xfId="0" applyFont="1" applyAlignment="1">
      <alignment horizontal="right"/>
    </xf>
    <xf numFmtId="164" fontId="2" fillId="0" borderId="0" xfId="0" applyNumberFormat="1" applyFont="1" applyFill="1" applyBorder="1" applyAlignment="1">
      <alignment horizontal="center"/>
    </xf>
    <xf numFmtId="164" fontId="0" fillId="0" borderId="0" xfId="0" applyNumberFormat="1" applyAlignment="1">
      <alignment horizontal="centerContinuous"/>
    </xf>
    <xf numFmtId="1" fontId="0" fillId="0" borderId="0" xfId="0" applyNumberFormat="1" applyFill="1" applyAlignment="1">
      <alignment horizontal="center"/>
    </xf>
    <xf numFmtId="164" fontId="0" fillId="0" borderId="0" xfId="0" applyNumberFormat="1" applyFill="1" applyAlignment="1">
      <alignment horizontal="center"/>
    </xf>
    <xf numFmtId="2" fontId="0" fillId="0" borderId="0" xfId="0" applyNumberFormat="1" applyFill="1" applyAlignment="1">
      <alignment horizontal="centerContinuous"/>
    </xf>
    <xf numFmtId="164" fontId="0" fillId="0" borderId="15" xfId="0" applyNumberFormat="1" applyFill="1" applyBorder="1" applyAlignment="1">
      <alignment horizontal="center"/>
    </xf>
    <xf numFmtId="3" fontId="0" fillId="0" borderId="0" xfId="0" applyNumberFormat="1" applyFill="1" applyBorder="1" applyAlignment="1">
      <alignment horizontal="center"/>
    </xf>
    <xf numFmtId="0" fontId="0" fillId="0" borderId="0" xfId="0" applyFill="1" applyBorder="1" applyAlignment="1">
      <alignment horizontal="center"/>
    </xf>
    <xf numFmtId="164" fontId="0" fillId="0" borderId="0" xfId="73" applyNumberFormat="1" applyFont="1" applyFill="1" applyBorder="1" applyAlignment="1">
      <alignment horizontal="center"/>
    </xf>
    <xf numFmtId="0" fontId="0" fillId="0" borderId="15" xfId="0" applyFill="1" applyBorder="1" applyAlignment="1">
      <alignment horizontal="center"/>
    </xf>
    <xf numFmtId="164" fontId="0" fillId="0" borderId="15" xfId="73" applyNumberFormat="1" applyFont="1" applyFill="1" applyBorder="1" applyAlignment="1">
      <alignment horizontal="center"/>
    </xf>
    <xf numFmtId="164" fontId="11" fillId="0" borderId="15" xfId="73" applyNumberFormat="1" applyFont="1" applyFill="1" applyBorder="1" applyAlignment="1">
      <alignment horizontal="center"/>
    </xf>
    <xf numFmtId="164" fontId="12" fillId="0" borderId="0" xfId="0" applyNumberFormat="1" applyFont="1" applyFill="1" applyBorder="1" applyAlignment="1">
      <alignment horizontal="center"/>
    </xf>
    <xf numFmtId="0" fontId="2" fillId="0" borderId="0" xfId="0" applyFont="1" applyBorder="1" applyAlignment="1">
      <alignment/>
    </xf>
    <xf numFmtId="0" fontId="1" fillId="0" borderId="0" xfId="0" applyFont="1" applyBorder="1" applyAlignment="1">
      <alignment/>
    </xf>
    <xf numFmtId="164" fontId="9" fillId="0" borderId="0" xfId="0" applyNumberFormat="1" applyFont="1" applyBorder="1" applyAlignment="1">
      <alignment/>
    </xf>
    <xf numFmtId="164" fontId="9" fillId="0" borderId="0" xfId="0" applyNumberFormat="1" applyFont="1" applyFill="1" applyAlignment="1">
      <alignment/>
    </xf>
    <xf numFmtId="164" fontId="9" fillId="0" borderId="0" xfId="0" applyNumberFormat="1" applyFont="1" applyAlignment="1">
      <alignment/>
    </xf>
    <xf numFmtId="164" fontId="9" fillId="0" borderId="0" xfId="0" applyNumberFormat="1" applyFont="1" applyFill="1" applyBorder="1" applyAlignment="1">
      <alignment/>
    </xf>
    <xf numFmtId="3" fontId="9" fillId="0" borderId="0" xfId="0" applyNumberFormat="1" applyFont="1" applyBorder="1" applyAlignment="1">
      <alignment/>
    </xf>
    <xf numFmtId="164" fontId="14" fillId="0" borderId="0" xfId="0" applyNumberFormat="1" applyFont="1" applyBorder="1" applyAlignment="1" quotePrefix="1">
      <alignment horizontal="center"/>
    </xf>
    <xf numFmtId="164" fontId="9" fillId="0" borderId="0" xfId="0" applyNumberFormat="1" applyFont="1" applyBorder="1" applyAlignment="1">
      <alignment horizontal="center"/>
    </xf>
    <xf numFmtId="165" fontId="9"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164" fontId="9" fillId="0" borderId="0" xfId="0" applyNumberFormat="1" applyFont="1" applyFill="1" applyAlignment="1">
      <alignment horizontal="right"/>
    </xf>
    <xf numFmtId="1" fontId="9" fillId="0" borderId="0" xfId="0" applyNumberFormat="1" applyFont="1" applyFill="1" applyBorder="1" applyAlignment="1">
      <alignment horizontal="right"/>
    </xf>
    <xf numFmtId="164" fontId="9" fillId="0" borderId="0" xfId="0" applyNumberFormat="1" applyFont="1" applyAlignment="1">
      <alignment horizontal="right"/>
    </xf>
    <xf numFmtId="3" fontId="9" fillId="0" borderId="0" xfId="0" applyNumberFormat="1" applyFont="1" applyAlignment="1">
      <alignment horizontal="right"/>
    </xf>
    <xf numFmtId="3" fontId="9" fillId="0" borderId="0" xfId="0" applyNumberFormat="1" applyFont="1" applyBorder="1" applyAlignment="1">
      <alignment horizontal="right"/>
    </xf>
    <xf numFmtId="3" fontId="9" fillId="0" borderId="0" xfId="0" applyNumberFormat="1" applyFont="1" applyFill="1" applyAlignment="1">
      <alignment horizontal="right"/>
    </xf>
    <xf numFmtId="0" fontId="9" fillId="0" borderId="0" xfId="0" applyFont="1" applyBorder="1" applyAlignment="1">
      <alignment horizontal="center"/>
    </xf>
    <xf numFmtId="0" fontId="15" fillId="0" borderId="0" xfId="0" applyFont="1" applyBorder="1" applyAlignment="1">
      <alignment horizontal="right"/>
    </xf>
    <xf numFmtId="0" fontId="9" fillId="0" borderId="0" xfId="0" applyFont="1" applyFill="1" applyBorder="1" applyAlignment="1">
      <alignment horizontal="right"/>
    </xf>
    <xf numFmtId="166" fontId="9" fillId="0" borderId="0" xfId="42" applyNumberFormat="1" applyFont="1" applyAlignment="1">
      <alignment/>
    </xf>
    <xf numFmtId="0" fontId="2" fillId="0" borderId="0" xfId="0" applyFont="1" applyFill="1" applyBorder="1" applyAlignment="1">
      <alignment horizontal="right"/>
    </xf>
    <xf numFmtId="0" fontId="10" fillId="0" borderId="15" xfId="0" applyFont="1" applyBorder="1" applyAlignment="1">
      <alignment/>
    </xf>
    <xf numFmtId="0" fontId="16" fillId="0" borderId="15" xfId="0" applyFont="1" applyBorder="1" applyAlignment="1">
      <alignment/>
    </xf>
    <xf numFmtId="0" fontId="16" fillId="0" borderId="0" xfId="0" applyFont="1" applyAlignment="1">
      <alignment/>
    </xf>
    <xf numFmtId="0" fontId="16"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Continuous"/>
    </xf>
    <xf numFmtId="0" fontId="2"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Border="1" applyAlignment="1">
      <alignment wrapText="1"/>
    </xf>
    <xf numFmtId="0" fontId="0" fillId="0" borderId="0" xfId="0" applyFill="1" applyAlignment="1">
      <alignment/>
    </xf>
    <xf numFmtId="0" fontId="10" fillId="0" borderId="0" xfId="0" applyFont="1" applyBorder="1" applyAlignment="1">
      <alignment horizontal="right"/>
    </xf>
    <xf numFmtId="0" fontId="10" fillId="0" borderId="0" xfId="0" applyFont="1" applyBorder="1" applyAlignment="1" quotePrefix="1">
      <alignment horizontal="right"/>
    </xf>
    <xf numFmtId="0" fontId="10" fillId="0" borderId="0" xfId="0" applyFont="1" applyBorder="1" applyAlignment="1">
      <alignment horizontal="center"/>
    </xf>
    <xf numFmtId="0" fontId="10" fillId="0" borderId="20" xfId="0" applyFont="1" applyBorder="1" applyAlignment="1">
      <alignment horizontal="center"/>
    </xf>
    <xf numFmtId="0" fontId="10" fillId="0" borderId="20" xfId="0" applyFont="1" applyBorder="1" applyAlignment="1">
      <alignment/>
    </xf>
    <xf numFmtId="0" fontId="5" fillId="0" borderId="0" xfId="0" applyFont="1" applyBorder="1" applyAlignment="1">
      <alignment horizontal="left"/>
    </xf>
    <xf numFmtId="164" fontId="0" fillId="0" borderId="0" xfId="0" applyNumberFormat="1" applyBorder="1" applyAlignment="1">
      <alignment/>
    </xf>
    <xf numFmtId="2" fontId="0" fillId="0" borderId="0" xfId="0" applyNumberFormat="1" applyAlignment="1">
      <alignment/>
    </xf>
    <xf numFmtId="41" fontId="9" fillId="0" borderId="0" xfId="0" applyNumberFormat="1" applyFont="1" applyBorder="1" applyAlignment="1">
      <alignment/>
    </xf>
    <xf numFmtId="41" fontId="9" fillId="0" borderId="0" xfId="0" applyNumberFormat="1" applyFont="1" applyAlignment="1">
      <alignment/>
    </xf>
    <xf numFmtId="41" fontId="9" fillId="0" borderId="0" xfId="0" applyNumberFormat="1" applyFont="1" applyAlignment="1" quotePrefix="1">
      <alignment horizontal="right"/>
    </xf>
    <xf numFmtId="0" fontId="1" fillId="0" borderId="21" xfId="0" applyFont="1" applyBorder="1" applyAlignment="1">
      <alignment horizontal="centerContinuous" wrapText="1"/>
    </xf>
    <xf numFmtId="0" fontId="9" fillId="0" borderId="0" xfId="73" applyNumberFormat="1" applyFont="1" applyFill="1" applyAlignment="1">
      <alignment/>
    </xf>
    <xf numFmtId="165" fontId="9" fillId="0" borderId="0" xfId="0" applyNumberFormat="1" applyFont="1" applyFill="1" applyAlignment="1">
      <alignment/>
    </xf>
    <xf numFmtId="3" fontId="9" fillId="0" borderId="0" xfId="0" applyNumberFormat="1" applyFont="1" applyAlignment="1">
      <alignment/>
    </xf>
    <xf numFmtId="0" fontId="17" fillId="0" borderId="0" xfId="0" applyFont="1" applyBorder="1" applyAlignment="1">
      <alignment/>
    </xf>
    <xf numFmtId="0" fontId="15" fillId="0" borderId="0" xfId="0" applyFont="1" applyBorder="1" applyAlignment="1">
      <alignment/>
    </xf>
    <xf numFmtId="0" fontId="10" fillId="0" borderId="0" xfId="0" applyFont="1" applyBorder="1" applyAlignment="1">
      <alignment horizontal="left"/>
    </xf>
    <xf numFmtId="2" fontId="0" fillId="0" borderId="15" xfId="0" applyNumberFormat="1" applyBorder="1" applyAlignment="1">
      <alignment/>
    </xf>
    <xf numFmtId="41" fontId="9" fillId="0" borderId="15" xfId="0" applyNumberFormat="1" applyFont="1" applyBorder="1" applyAlignment="1">
      <alignment/>
    </xf>
    <xf numFmtId="0" fontId="17" fillId="0" borderId="0" xfId="0" applyFont="1" applyAlignment="1">
      <alignment/>
    </xf>
    <xf numFmtId="0" fontId="0" fillId="0" borderId="0" xfId="0" applyAlignment="1">
      <alignment horizontal="left"/>
    </xf>
    <xf numFmtId="0" fontId="0" fillId="0" borderId="0" xfId="0" applyBorder="1" applyAlignment="1">
      <alignment horizontal="left" indent="1"/>
    </xf>
    <xf numFmtId="0" fontId="9" fillId="0" borderId="0" xfId="0" applyFont="1" applyAlignment="1">
      <alignment horizontal="right"/>
    </xf>
    <xf numFmtId="3" fontId="15" fillId="0" borderId="0" xfId="0" applyNumberFormat="1" applyFont="1" applyBorder="1" applyAlignment="1">
      <alignment/>
    </xf>
    <xf numFmtId="0" fontId="10" fillId="0" borderId="19" xfId="0" applyFont="1" applyBorder="1" applyAlignment="1">
      <alignment/>
    </xf>
    <xf numFmtId="0" fontId="9" fillId="0" borderId="19" xfId="0" applyFont="1" applyBorder="1" applyAlignment="1">
      <alignment/>
    </xf>
    <xf numFmtId="0" fontId="16" fillId="0" borderId="21" xfId="0" applyFont="1" applyBorder="1" applyAlignment="1">
      <alignment horizontal="centerContinuous"/>
    </xf>
    <xf numFmtId="0" fontId="16" fillId="0" borderId="22" xfId="0" applyFont="1" applyBorder="1" applyAlignment="1">
      <alignment horizontal="centerContinuous"/>
    </xf>
    <xf numFmtId="0" fontId="10" fillId="0" borderId="23" xfId="0" applyFont="1" applyBorder="1" applyAlignment="1">
      <alignment horizontal="centerContinuous"/>
    </xf>
    <xf numFmtId="0" fontId="10" fillId="0" borderId="20" xfId="0" applyFont="1" applyBorder="1" applyAlignment="1">
      <alignment horizontal="centerContinuous"/>
    </xf>
    <xf numFmtId="0" fontId="10" fillId="0" borderId="15" xfId="0" applyFont="1" applyBorder="1" applyAlignment="1">
      <alignment horizontal="centerContinuous"/>
    </xf>
    <xf numFmtId="0" fontId="9" fillId="0" borderId="24" xfId="0" applyFont="1" applyBorder="1" applyAlignment="1">
      <alignment horizontal="centerContinuous"/>
    </xf>
    <xf numFmtId="0" fontId="10" fillId="0" borderId="25" xfId="0" applyFont="1" applyBorder="1" applyAlignment="1">
      <alignment horizontal="centerContinuous"/>
    </xf>
    <xf numFmtId="0" fontId="16" fillId="0" borderId="23" xfId="0" applyFont="1" applyBorder="1" applyAlignment="1">
      <alignment/>
    </xf>
    <xf numFmtId="0" fontId="1" fillId="0" borderId="0" xfId="0" applyFont="1" applyAlignment="1">
      <alignment/>
    </xf>
    <xf numFmtId="0" fontId="21" fillId="0" borderId="0" xfId="0" applyFont="1" applyBorder="1" applyAlignment="1">
      <alignment/>
    </xf>
    <xf numFmtId="0" fontId="21" fillId="0" borderId="0" xfId="0" applyFont="1" applyAlignment="1">
      <alignment/>
    </xf>
    <xf numFmtId="0" fontId="0" fillId="0" borderId="0" xfId="0" applyAlignment="1">
      <alignment horizontal="left" indent="1"/>
    </xf>
    <xf numFmtId="0" fontId="9" fillId="0" borderId="0" xfId="73" applyNumberFormat="1" applyFont="1" applyFill="1" applyBorder="1" applyAlignment="1">
      <alignment/>
    </xf>
    <xf numFmtId="165" fontId="9" fillId="0" borderId="0" xfId="0" applyNumberFormat="1" applyFont="1" applyFill="1" applyBorder="1" applyAlignment="1">
      <alignment/>
    </xf>
    <xf numFmtId="49" fontId="10" fillId="0" borderId="0" xfId="0" applyNumberFormat="1" applyFont="1" applyBorder="1" applyAlignment="1">
      <alignment horizontal="center"/>
    </xf>
    <xf numFmtId="164" fontId="0" fillId="0" borderId="0" xfId="0" applyNumberFormat="1" applyFill="1" applyBorder="1" applyAlignment="1">
      <alignment/>
    </xf>
    <xf numFmtId="0" fontId="1" fillId="0" borderId="0" xfId="0" applyFont="1"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center" wrapText="1"/>
    </xf>
    <xf numFmtId="0" fontId="21" fillId="0" borderId="0" xfId="0" applyFont="1" applyAlignment="1">
      <alignment horizontal="left"/>
    </xf>
    <xf numFmtId="164" fontId="1" fillId="0" borderId="0" xfId="0" applyNumberFormat="1" applyFont="1" applyBorder="1" applyAlignment="1">
      <alignment horizontal="left"/>
    </xf>
    <xf numFmtId="1" fontId="9" fillId="0" borderId="0" xfId="0" applyNumberFormat="1" applyFont="1" applyAlignment="1">
      <alignment/>
    </xf>
    <xf numFmtId="0" fontId="0" fillId="0" borderId="0" xfId="0" applyFont="1" applyBorder="1" applyAlignment="1">
      <alignment horizontal="center"/>
    </xf>
    <xf numFmtId="164" fontId="9" fillId="0" borderId="0" xfId="66" applyNumberFormat="1" applyFont="1" applyAlignment="1" applyProtection="1">
      <alignment horizontal="right" vertical="center"/>
      <protection/>
    </xf>
    <xf numFmtId="164" fontId="9" fillId="0" borderId="0" xfId="66" applyNumberFormat="1" applyFont="1" applyBorder="1" applyAlignment="1" applyProtection="1">
      <alignment horizontal="right" vertical="center"/>
      <protection/>
    </xf>
    <xf numFmtId="164" fontId="9" fillId="0" borderId="15" xfId="66" applyNumberFormat="1" applyFont="1" applyBorder="1" applyAlignment="1" applyProtection="1">
      <alignment horizontal="right" vertical="center"/>
      <protection/>
    </xf>
    <xf numFmtId="0" fontId="29" fillId="0" borderId="0" xfId="0" applyFont="1" applyBorder="1" applyAlignment="1" applyProtection="1">
      <alignment/>
      <protection/>
    </xf>
    <xf numFmtId="189" fontId="29" fillId="0" borderId="0" xfId="0" applyNumberFormat="1" applyFont="1" applyFill="1" applyBorder="1" applyAlignment="1" applyProtection="1">
      <alignment/>
      <protection/>
    </xf>
    <xf numFmtId="0" fontId="0" fillId="0" borderId="0" xfId="0" applyAlignment="1">
      <alignment horizontal="right"/>
    </xf>
    <xf numFmtId="0" fontId="9" fillId="0" borderId="0" xfId="0" applyFont="1" applyAlignment="1">
      <alignment horizontal="center"/>
    </xf>
    <xf numFmtId="0" fontId="10" fillId="0" borderId="0" xfId="0" applyFont="1" applyAlignment="1">
      <alignment horizontal="left"/>
    </xf>
    <xf numFmtId="3" fontId="0" fillId="0" borderId="0" xfId="0" applyNumberFormat="1" applyAlignment="1">
      <alignment/>
    </xf>
    <xf numFmtId="3" fontId="9" fillId="0" borderId="0" xfId="0" applyNumberFormat="1" applyFont="1" applyAlignment="1">
      <alignment horizontal="center"/>
    </xf>
    <xf numFmtId="41" fontId="0" fillId="0" borderId="0" xfId="0" applyNumberFormat="1" applyAlignment="1">
      <alignment/>
    </xf>
    <xf numFmtId="189" fontId="0" fillId="0" borderId="0" xfId="0" applyNumberFormat="1" applyFont="1" applyAlignment="1" applyProtection="1">
      <alignment/>
      <protection/>
    </xf>
    <xf numFmtId="0" fontId="25" fillId="0" borderId="20" xfId="0" applyFont="1" applyBorder="1" applyAlignment="1" quotePrefix="1">
      <alignment horizontal="center" vertical="center" wrapText="1"/>
    </xf>
    <xf numFmtId="0" fontId="1" fillId="0" borderId="0" xfId="0" applyFont="1" applyBorder="1" applyAlignment="1">
      <alignment horizontal="left" indent="1"/>
    </xf>
    <xf numFmtId="164" fontId="10" fillId="0" borderId="0" xfId="0" applyNumberFormat="1" applyFont="1" applyFill="1" applyAlignment="1">
      <alignment/>
    </xf>
    <xf numFmtId="3" fontId="10" fillId="0" borderId="0" xfId="0" applyNumberFormat="1" applyFont="1" applyBorder="1" applyAlignment="1">
      <alignment/>
    </xf>
    <xf numFmtId="187" fontId="9" fillId="0" borderId="0" xfId="0" applyNumberFormat="1" applyFont="1" applyBorder="1" applyAlignment="1">
      <alignment/>
    </xf>
    <xf numFmtId="187" fontId="10" fillId="0" borderId="0" xfId="0" applyNumberFormat="1" applyFont="1" applyBorder="1" applyAlignment="1">
      <alignment/>
    </xf>
    <xf numFmtId="1" fontId="9" fillId="0" borderId="0" xfId="0" applyNumberFormat="1" applyFont="1" applyFill="1" applyAlignment="1">
      <alignment horizontal="right"/>
    </xf>
    <xf numFmtId="164" fontId="30" fillId="0" borderId="0" xfId="0" applyNumberFormat="1" applyFont="1" applyBorder="1" applyAlignment="1">
      <alignment/>
    </xf>
    <xf numFmtId="0" fontId="9" fillId="0" borderId="0" xfId="0" applyFont="1" applyFill="1" applyAlignment="1">
      <alignment/>
    </xf>
    <xf numFmtId="3" fontId="9" fillId="0" borderId="0" xfId="0" applyNumberFormat="1" applyFont="1" applyFill="1" applyAlignment="1">
      <alignment/>
    </xf>
    <xf numFmtId="0" fontId="16" fillId="0" borderId="0" xfId="0" applyFont="1" applyFill="1" applyAlignment="1">
      <alignment/>
    </xf>
    <xf numFmtId="0" fontId="0" fillId="0" borderId="0" xfId="0" applyFont="1" applyFill="1" applyBorder="1" applyAlignment="1">
      <alignment/>
    </xf>
    <xf numFmtId="3" fontId="10" fillId="0" borderId="0" xfId="0" applyNumberFormat="1" applyFont="1" applyFill="1" applyBorder="1" applyAlignment="1">
      <alignment/>
    </xf>
    <xf numFmtId="0" fontId="2" fillId="0" borderId="0" xfId="0" applyFont="1" applyFill="1" applyBorder="1" applyAlignment="1">
      <alignment horizontal="right"/>
    </xf>
    <xf numFmtId="0" fontId="10" fillId="0" borderId="0" xfId="0" applyFont="1" applyFill="1" applyAlignment="1">
      <alignment/>
    </xf>
    <xf numFmtId="0" fontId="2" fillId="0" borderId="0" xfId="0" applyFont="1" applyFill="1" applyAlignment="1">
      <alignment horizontal="right"/>
    </xf>
    <xf numFmtId="166" fontId="9" fillId="0" borderId="0" xfId="42" applyNumberFormat="1" applyFont="1" applyFill="1" applyBorder="1" applyAlignment="1">
      <alignment/>
    </xf>
    <xf numFmtId="166" fontId="10" fillId="0" borderId="0" xfId="42" applyNumberFormat="1" applyFont="1" applyFill="1" applyBorder="1" applyAlignment="1">
      <alignment/>
    </xf>
    <xf numFmtId="165" fontId="9" fillId="0" borderId="0" xfId="66" applyNumberFormat="1" applyFont="1" applyFill="1" applyAlignment="1" applyProtection="1">
      <alignment horizontal="right" vertical="center"/>
      <protection/>
    </xf>
    <xf numFmtId="164" fontId="9" fillId="0" borderId="0" xfId="66" applyNumberFormat="1" applyFont="1" applyFill="1" applyAlignment="1" applyProtection="1">
      <alignment horizontal="right" vertical="center"/>
      <protection/>
    </xf>
    <xf numFmtId="164" fontId="9" fillId="0" borderId="15" xfId="66" applyNumberFormat="1" applyFont="1" applyFill="1" applyBorder="1" applyAlignment="1" applyProtection="1">
      <alignment horizontal="right" vertical="center"/>
      <protection/>
    </xf>
    <xf numFmtId="0" fontId="9" fillId="0" borderId="0" xfId="0" applyFont="1" applyFill="1" applyBorder="1" applyAlignment="1">
      <alignment/>
    </xf>
    <xf numFmtId="0" fontId="10" fillId="0" borderId="0" xfId="0" applyFont="1" applyFill="1" applyBorder="1" applyAlignment="1">
      <alignment/>
    </xf>
    <xf numFmtId="0" fontId="0" fillId="0" borderId="0" xfId="0" applyFont="1" applyBorder="1" applyAlignment="1">
      <alignment horizontal="left" wrapText="1" indent="1"/>
    </xf>
    <xf numFmtId="16" fontId="0" fillId="0" borderId="0" xfId="0" applyNumberFormat="1" applyAlignment="1">
      <alignment/>
    </xf>
    <xf numFmtId="1" fontId="9" fillId="0" borderId="0" xfId="0" applyNumberFormat="1" applyFont="1" applyFill="1" applyAlignment="1">
      <alignment/>
    </xf>
    <xf numFmtId="166" fontId="15" fillId="0" borderId="0" xfId="42" applyNumberFormat="1" applyFont="1" applyFill="1" applyBorder="1" applyAlignment="1">
      <alignment/>
    </xf>
    <xf numFmtId="189" fontId="0" fillId="0" borderId="0" xfId="0" applyNumberFormat="1" applyAlignment="1">
      <alignment/>
    </xf>
    <xf numFmtId="166" fontId="19" fillId="0" borderId="0" xfId="42" applyNumberFormat="1" applyFont="1" applyFill="1" applyAlignment="1">
      <alignment/>
    </xf>
    <xf numFmtId="0" fontId="1" fillId="0" borderId="0" xfId="0" applyFont="1" applyBorder="1" applyAlignment="1">
      <alignment horizontal="left" wrapText="1" indent="1"/>
    </xf>
    <xf numFmtId="166" fontId="9" fillId="0" borderId="0" xfId="42" applyNumberFormat="1" applyFont="1" applyFill="1" applyAlignment="1">
      <alignment/>
    </xf>
    <xf numFmtId="166" fontId="10" fillId="0" borderId="0" xfId="42" applyNumberFormat="1" applyFont="1" applyFill="1" applyAlignment="1">
      <alignment/>
    </xf>
    <xf numFmtId="3" fontId="9" fillId="0" borderId="0" xfId="42" applyNumberFormat="1" applyFont="1" applyFill="1" applyBorder="1" applyAlignment="1">
      <alignment/>
    </xf>
    <xf numFmtId="0" fontId="21" fillId="0" borderId="0" xfId="0" applyFont="1" applyBorder="1" applyAlignment="1">
      <alignment horizontal="left"/>
    </xf>
    <xf numFmtId="164" fontId="9" fillId="0" borderId="26" xfId="0" applyNumberFormat="1" applyFont="1" applyFill="1" applyBorder="1" applyAlignment="1">
      <alignment/>
    </xf>
    <xf numFmtId="166" fontId="9" fillId="0" borderId="26" xfId="42" applyNumberFormat="1" applyFont="1" applyFill="1" applyBorder="1" applyAlignment="1">
      <alignment/>
    </xf>
    <xf numFmtId="164" fontId="9" fillId="0" borderId="26" xfId="66" applyNumberFormat="1" applyFont="1" applyFill="1" applyBorder="1" applyAlignment="1" applyProtection="1">
      <alignment horizontal="right" vertical="center"/>
      <protection/>
    </xf>
    <xf numFmtId="2" fontId="19" fillId="0" borderId="0" xfId="0" applyNumberFormat="1" applyFont="1" applyBorder="1" applyAlignment="1">
      <alignment/>
    </xf>
    <xf numFmtId="0" fontId="0" fillId="0" borderId="0" xfId="0" applyFont="1" applyBorder="1" applyAlignment="1">
      <alignment horizontal="left"/>
    </xf>
    <xf numFmtId="3" fontId="36" fillId="0" borderId="0" xfId="69" applyNumberFormat="1" applyFont="1" applyFill="1">
      <alignment/>
      <protection/>
    </xf>
    <xf numFmtId="3" fontId="36" fillId="0" borderId="0" xfId="70" applyNumberFormat="1" applyFont="1" applyFill="1">
      <alignment/>
      <protection/>
    </xf>
    <xf numFmtId="3" fontId="30" fillId="0" borderId="0" xfId="0" applyNumberFormat="1" applyFont="1" applyFill="1" applyBorder="1" applyAlignment="1">
      <alignment/>
    </xf>
    <xf numFmtId="0" fontId="1" fillId="0" borderId="15" xfId="0" applyFont="1" applyBorder="1" applyAlignment="1">
      <alignment horizontal="center" vertical="top"/>
    </xf>
    <xf numFmtId="0" fontId="10" fillId="0" borderId="0" xfId="0" applyFont="1" applyBorder="1" applyAlignment="1">
      <alignment/>
    </xf>
    <xf numFmtId="166" fontId="15" fillId="0" borderId="26" xfId="42" applyNumberFormat="1" applyFont="1" applyFill="1" applyBorder="1" applyAlignment="1">
      <alignment/>
    </xf>
    <xf numFmtId="0" fontId="10" fillId="0" borderId="0" xfId="0" applyFont="1" applyAlignment="1">
      <alignment horizontal="left" indent="1"/>
    </xf>
    <xf numFmtId="0" fontId="9" fillId="0" borderId="0" xfId="0" applyFont="1" applyBorder="1" applyAlignment="1">
      <alignment horizontal="left" indent="3"/>
    </xf>
    <xf numFmtId="0" fontId="10" fillId="0" borderId="0" xfId="0" applyFont="1" applyBorder="1" applyAlignment="1">
      <alignment horizontal="left" indent="1"/>
    </xf>
    <xf numFmtId="0" fontId="10" fillId="0" borderId="0" xfId="0" applyFont="1" applyBorder="1" applyAlignment="1">
      <alignment horizontal="left" indent="1"/>
    </xf>
    <xf numFmtId="0" fontId="9" fillId="0" borderId="0" xfId="0" applyFont="1" applyBorder="1" applyAlignment="1">
      <alignment/>
    </xf>
    <xf numFmtId="0" fontId="9" fillId="0" borderId="0" xfId="0" applyFont="1" applyAlignment="1">
      <alignment/>
    </xf>
    <xf numFmtId="0" fontId="9" fillId="0" borderId="0" xfId="0" applyFont="1" applyFill="1" applyAlignment="1">
      <alignment/>
    </xf>
    <xf numFmtId="0" fontId="9" fillId="0" borderId="0" xfId="0" applyFont="1" applyBorder="1" applyAlignment="1">
      <alignment horizontal="left"/>
    </xf>
    <xf numFmtId="0" fontId="2" fillId="0" borderId="0" xfId="0" applyFont="1" applyFill="1" applyAlignment="1">
      <alignment/>
    </xf>
    <xf numFmtId="3" fontId="9" fillId="0" borderId="0" xfId="0" applyNumberFormat="1" applyFont="1" applyFill="1" applyAlignment="1">
      <alignment/>
    </xf>
    <xf numFmtId="166" fontId="15" fillId="0" borderId="0" xfId="42" applyNumberFormat="1" applyFont="1" applyFill="1" applyBorder="1" applyAlignment="1">
      <alignment/>
    </xf>
    <xf numFmtId="1" fontId="9" fillId="0" borderId="0" xfId="0" applyNumberFormat="1" applyFont="1" applyFill="1" applyBorder="1" applyAlignment="1">
      <alignment/>
    </xf>
    <xf numFmtId="0" fontId="10" fillId="0" borderId="0" xfId="0" applyFont="1" applyBorder="1" applyAlignment="1">
      <alignment vertical="top" wrapText="1"/>
    </xf>
    <xf numFmtId="0" fontId="10" fillId="0" borderId="0" xfId="0" applyFont="1" applyBorder="1" applyAlignment="1">
      <alignment horizontal="center" vertical="top"/>
    </xf>
    <xf numFmtId="0" fontId="10" fillId="0" borderId="0" xfId="0" applyFont="1" applyFill="1" applyBorder="1" applyAlignment="1">
      <alignment horizontal="center" vertical="top"/>
    </xf>
    <xf numFmtId="0" fontId="15" fillId="0" borderId="0" xfId="0" applyFont="1" applyFill="1" applyBorder="1" applyAlignment="1">
      <alignment horizontal="right"/>
    </xf>
    <xf numFmtId="0" fontId="9" fillId="0" borderId="0" xfId="0" applyFont="1" applyAlignment="1">
      <alignment horizontal="left" indent="2"/>
    </xf>
    <xf numFmtId="3" fontId="0" fillId="0" borderId="0" xfId="70" applyNumberFormat="1" applyFont="1" applyFill="1">
      <alignment/>
      <protection/>
    </xf>
    <xf numFmtId="0" fontId="2" fillId="0" borderId="0" xfId="0" applyFont="1" applyFill="1" applyAlignment="1">
      <alignment horizontal="center"/>
    </xf>
    <xf numFmtId="0" fontId="10" fillId="0" borderId="0" xfId="0" applyFont="1" applyFill="1" applyAlignment="1">
      <alignment horizontal="left"/>
    </xf>
    <xf numFmtId="0" fontId="9" fillId="0" borderId="0" xfId="0" applyFont="1" applyFill="1" applyAlignment="1">
      <alignment horizontal="left" indent="1"/>
    </xf>
    <xf numFmtId="0" fontId="9" fillId="0" borderId="0" xfId="0" applyFont="1" applyFill="1" applyBorder="1" applyAlignment="1">
      <alignment horizontal="left" indent="1"/>
    </xf>
    <xf numFmtId="0" fontId="41" fillId="0" borderId="0" xfId="0" applyFont="1" applyFill="1" applyBorder="1" applyAlignment="1">
      <alignment horizontal="left" indent="1"/>
    </xf>
    <xf numFmtId="0" fontId="17" fillId="0" borderId="0" xfId="0" applyFont="1" applyFill="1" applyBorder="1" applyAlignment="1">
      <alignment horizontal="left" indent="9"/>
    </xf>
    <xf numFmtId="0" fontId="9" fillId="0" borderId="27" xfId="0" applyFont="1" applyFill="1" applyBorder="1" applyAlignment="1">
      <alignment/>
    </xf>
    <xf numFmtId="0" fontId="10" fillId="0" borderId="27" xfId="0" applyFont="1" applyFill="1" applyBorder="1" applyAlignment="1">
      <alignment/>
    </xf>
    <xf numFmtId="0" fontId="0" fillId="0" borderId="27" xfId="0" applyFill="1" applyBorder="1" applyAlignment="1">
      <alignment/>
    </xf>
    <xf numFmtId="0" fontId="10" fillId="0" borderId="27" xfId="0" applyFont="1" applyFill="1" applyBorder="1" applyAlignment="1">
      <alignment horizontal="center"/>
    </xf>
    <xf numFmtId="0" fontId="9" fillId="0" borderId="19" xfId="0" applyFont="1" applyFill="1" applyBorder="1" applyAlignment="1">
      <alignment/>
    </xf>
    <xf numFmtId="0" fontId="10" fillId="0" borderId="19" xfId="0" applyFont="1" applyFill="1" applyBorder="1" applyAlignment="1">
      <alignment horizontal="right"/>
    </xf>
    <xf numFmtId="0" fontId="10" fillId="0" borderId="19" xfId="0" applyFont="1" applyFill="1" applyBorder="1" applyAlignment="1">
      <alignment horizontal="center"/>
    </xf>
    <xf numFmtId="0" fontId="9" fillId="0" borderId="19" xfId="0" applyFont="1" applyFill="1" applyBorder="1" applyAlignment="1">
      <alignment horizontal="left" indent="1"/>
    </xf>
    <xf numFmtId="0" fontId="0" fillId="0" borderId="19" xfId="0" applyFill="1" applyBorder="1" applyAlignment="1">
      <alignment/>
    </xf>
    <xf numFmtId="3" fontId="15" fillId="0" borderId="19" xfId="0" applyNumberFormat="1" applyFont="1" applyFill="1" applyBorder="1" applyAlignment="1">
      <alignment/>
    </xf>
    <xf numFmtId="166" fontId="15" fillId="0" borderId="19" xfId="42" applyNumberFormat="1" applyFont="1" applyFill="1" applyBorder="1" applyAlignment="1">
      <alignment/>
    </xf>
    <xf numFmtId="0" fontId="10" fillId="0" borderId="27" xfId="0" applyFont="1" applyBorder="1" applyAlignment="1">
      <alignment horizontal="left"/>
    </xf>
    <xf numFmtId="0" fontId="10" fillId="0" borderId="19" xfId="0" applyFont="1" applyBorder="1" applyAlignment="1">
      <alignment horizontal="center"/>
    </xf>
    <xf numFmtId="0" fontId="0" fillId="0" borderId="19" xfId="0" applyBorder="1" applyAlignment="1">
      <alignment/>
    </xf>
    <xf numFmtId="0" fontId="10" fillId="0" borderId="28" xfId="0" applyFont="1" applyBorder="1" applyAlignment="1">
      <alignment/>
    </xf>
    <xf numFmtId="0" fontId="10" fillId="0" borderId="28" xfId="0" applyFont="1" applyFill="1" applyBorder="1" applyAlignment="1">
      <alignment/>
    </xf>
    <xf numFmtId="0" fontId="1" fillId="0" borderId="19" xfId="0" applyFont="1" applyBorder="1" applyAlignment="1">
      <alignment horizontal="left" indent="1"/>
    </xf>
    <xf numFmtId="164" fontId="10" fillId="0" borderId="19" xfId="0" applyNumberFormat="1" applyFont="1" applyBorder="1" applyAlignment="1">
      <alignment/>
    </xf>
    <xf numFmtId="0" fontId="10" fillId="0" borderId="19" xfId="0" applyFont="1" applyFill="1" applyBorder="1" applyAlignment="1">
      <alignment/>
    </xf>
    <xf numFmtId="3" fontId="10" fillId="0" borderId="19" xfId="0" applyNumberFormat="1" applyFont="1" applyBorder="1" applyAlignment="1">
      <alignment/>
    </xf>
    <xf numFmtId="187" fontId="10" fillId="0" borderId="19" xfId="0" applyNumberFormat="1" applyFont="1" applyBorder="1" applyAlignment="1">
      <alignment/>
    </xf>
    <xf numFmtId="3" fontId="10" fillId="0" borderId="19" xfId="0" applyNumberFormat="1" applyFont="1" applyFill="1" applyBorder="1" applyAlignment="1">
      <alignment/>
    </xf>
    <xf numFmtId="0" fontId="0" fillId="0" borderId="27" xfId="0" applyBorder="1" applyAlignment="1">
      <alignment/>
    </xf>
    <xf numFmtId="0" fontId="0" fillId="0" borderId="19" xfId="0" applyBorder="1" applyAlignment="1">
      <alignment horizontal="center" vertical="center" wrapText="1"/>
    </xf>
    <xf numFmtId="0" fontId="0" fillId="0" borderId="19" xfId="0" applyBorder="1" applyAlignment="1">
      <alignment horizontal="center"/>
    </xf>
    <xf numFmtId="0" fontId="1" fillId="0" borderId="19" xfId="0" applyFont="1" applyBorder="1" applyAlignment="1">
      <alignment horizontal="center" vertical="top"/>
    </xf>
    <xf numFmtId="0" fontId="0" fillId="0" borderId="19" xfId="0" applyBorder="1" applyAlignment="1">
      <alignment horizontal="center" vertical="center"/>
    </xf>
    <xf numFmtId="0" fontId="0" fillId="0" borderId="19" xfId="0" applyBorder="1" applyAlignment="1">
      <alignment horizontal="center" wrapText="1"/>
    </xf>
    <xf numFmtId="0" fontId="1" fillId="0" borderId="28" xfId="0" applyFont="1" applyBorder="1" applyAlignment="1">
      <alignment horizontal="centerContinuous" wrapText="1"/>
    </xf>
    <xf numFmtId="0" fontId="1" fillId="0" borderId="28" xfId="0" applyFont="1" applyBorder="1" applyAlignment="1">
      <alignment horizontal="centerContinuous"/>
    </xf>
    <xf numFmtId="0" fontId="0" fillId="0" borderId="19" xfId="0" applyFont="1" applyBorder="1" applyAlignment="1">
      <alignment/>
    </xf>
    <xf numFmtId="0" fontId="10" fillId="0" borderId="27" xfId="0" applyFont="1" applyBorder="1" applyAlignment="1">
      <alignment/>
    </xf>
    <xf numFmtId="166" fontId="37" fillId="0" borderId="19" xfId="42" applyNumberFormat="1" applyFont="1" applyBorder="1" applyAlignment="1">
      <alignment/>
    </xf>
    <xf numFmtId="166" fontId="37" fillId="0" borderId="19" xfId="42" applyNumberFormat="1" applyFont="1" applyBorder="1" applyAlignment="1">
      <alignment horizontal="left"/>
    </xf>
    <xf numFmtId="3" fontId="37" fillId="0" borderId="19" xfId="0" applyNumberFormat="1" applyFont="1" applyBorder="1" applyAlignment="1">
      <alignment/>
    </xf>
    <xf numFmtId="0" fontId="10" fillId="0" borderId="27" xfId="0" applyFont="1" applyBorder="1" applyAlignment="1">
      <alignment horizontal="center"/>
    </xf>
    <xf numFmtId="0" fontId="10" fillId="0" borderId="28" xfId="0" applyFont="1" applyBorder="1" applyAlignment="1">
      <alignment horizontal="center"/>
    </xf>
    <xf numFmtId="49" fontId="10" fillId="0" borderId="28" xfId="0" applyNumberFormat="1" applyFont="1" applyBorder="1" applyAlignment="1">
      <alignment horizontal="center"/>
    </xf>
    <xf numFmtId="0" fontId="10" fillId="0" borderId="28" xfId="0" applyFont="1" applyFill="1" applyBorder="1" applyAlignment="1">
      <alignment horizontal="center"/>
    </xf>
    <xf numFmtId="0" fontId="10" fillId="0" borderId="28" xfId="0" applyFont="1" applyBorder="1" applyAlignment="1">
      <alignment vertical="top" wrapText="1"/>
    </xf>
    <xf numFmtId="0" fontId="10" fillId="0" borderId="28" xfId="0" applyFont="1" applyBorder="1" applyAlignment="1">
      <alignment horizontal="center" vertical="top"/>
    </xf>
    <xf numFmtId="0" fontId="10" fillId="0" borderId="28" xfId="0" applyFont="1" applyFill="1" applyBorder="1" applyAlignment="1">
      <alignment horizontal="center" vertical="top"/>
    </xf>
    <xf numFmtId="0" fontId="9" fillId="0" borderId="0" xfId="0" applyFont="1" applyFill="1" applyBorder="1" applyAlignment="1">
      <alignment/>
    </xf>
    <xf numFmtId="49" fontId="9" fillId="0" borderId="0" xfId="0" applyNumberFormat="1" applyFont="1" applyBorder="1" applyAlignment="1">
      <alignment/>
    </xf>
    <xf numFmtId="0" fontId="0" fillId="0" borderId="27" xfId="0" applyBorder="1" applyAlignment="1">
      <alignment horizontal="center"/>
    </xf>
    <xf numFmtId="0" fontId="0" fillId="0" borderId="28" xfId="0" applyBorder="1" applyAlignment="1">
      <alignment/>
    </xf>
    <xf numFmtId="3" fontId="30" fillId="0" borderId="19" xfId="0" applyNumberFormat="1" applyFont="1" applyFill="1" applyBorder="1" applyAlignment="1">
      <alignment/>
    </xf>
    <xf numFmtId="0" fontId="9" fillId="0" borderId="19" xfId="0" applyFont="1" applyBorder="1" applyAlignment="1">
      <alignment horizontal="center"/>
    </xf>
    <xf numFmtId="164" fontId="1" fillId="0" borderId="19" xfId="0" applyNumberFormat="1" applyFont="1" applyBorder="1" applyAlignment="1">
      <alignment horizontal="left"/>
    </xf>
    <xf numFmtId="164" fontId="30" fillId="0" borderId="19" xfId="0" applyNumberFormat="1" applyFont="1" applyBorder="1" applyAlignment="1">
      <alignment/>
    </xf>
    <xf numFmtId="0" fontId="10" fillId="0" borderId="28" xfId="0" applyFont="1" applyBorder="1" applyAlignment="1">
      <alignment horizontal="left"/>
    </xf>
    <xf numFmtId="0" fontId="10" fillId="0" borderId="28" xfId="0" applyFont="1" applyFill="1" applyBorder="1" applyAlignment="1" quotePrefix="1">
      <alignment horizontal="right"/>
    </xf>
    <xf numFmtId="1" fontId="9" fillId="0" borderId="19" xfId="0" applyNumberFormat="1" applyFont="1" applyFill="1" applyBorder="1" applyAlignment="1">
      <alignment horizontal="right"/>
    </xf>
    <xf numFmtId="0" fontId="9" fillId="0" borderId="19" xfId="0" applyFont="1" applyBorder="1" applyAlignment="1">
      <alignment horizontal="left" indent="1"/>
    </xf>
    <xf numFmtId="0" fontId="31" fillId="0" borderId="19" xfId="0" applyFont="1" applyBorder="1" applyAlignment="1">
      <alignment/>
    </xf>
    <xf numFmtId="0" fontId="17" fillId="0" borderId="28" xfId="0" applyFont="1" applyFill="1" applyBorder="1" applyAlignment="1">
      <alignment horizontal="center" vertical="center"/>
    </xf>
    <xf numFmtId="0" fontId="17" fillId="0" borderId="0" xfId="0" applyFont="1" applyFill="1" applyAlignment="1">
      <alignment/>
    </xf>
    <xf numFmtId="0" fontId="10" fillId="0" borderId="0" xfId="0" applyFont="1" applyFill="1" applyBorder="1" applyAlignment="1">
      <alignment/>
    </xf>
    <xf numFmtId="0" fontId="9" fillId="0" borderId="0" xfId="0" applyFont="1" applyFill="1" applyBorder="1" applyAlignment="1">
      <alignment vertical="top"/>
    </xf>
    <xf numFmtId="3" fontId="9" fillId="0" borderId="0" xfId="0" applyNumberFormat="1" applyFont="1" applyFill="1" applyBorder="1" applyAlignment="1">
      <alignment/>
    </xf>
    <xf numFmtId="3" fontId="9" fillId="0" borderId="0" xfId="0" applyNumberFormat="1" applyFont="1" applyFill="1" applyBorder="1" applyAlignment="1">
      <alignment horizontal="right"/>
    </xf>
    <xf numFmtId="3" fontId="9" fillId="0" borderId="0" xfId="0" applyNumberFormat="1" applyFont="1" applyFill="1" applyAlignment="1">
      <alignment horizontal="right" wrapText="1"/>
    </xf>
    <xf numFmtId="3" fontId="15" fillId="0" borderId="0" xfId="0" applyNumberFormat="1" applyFont="1" applyFill="1" applyBorder="1" applyAlignment="1">
      <alignment/>
    </xf>
    <xf numFmtId="3" fontId="15" fillId="0" borderId="0" xfId="0" applyNumberFormat="1" applyFont="1" applyFill="1" applyAlignment="1">
      <alignment/>
    </xf>
    <xf numFmtId="3" fontId="9" fillId="0" borderId="0" xfId="0" applyNumberFormat="1" applyFont="1" applyFill="1" applyAlignment="1">
      <alignment wrapText="1"/>
    </xf>
    <xf numFmtId="0" fontId="0" fillId="0" borderId="0" xfId="0" applyFont="1" applyFill="1" applyAlignment="1">
      <alignment/>
    </xf>
    <xf numFmtId="164" fontId="0" fillId="0" borderId="0" xfId="0" applyNumberFormat="1" applyFont="1" applyAlignment="1">
      <alignment/>
    </xf>
    <xf numFmtId="0" fontId="0" fillId="0" borderId="0" xfId="0" applyFont="1" applyFill="1" applyAlignment="1">
      <alignment/>
    </xf>
    <xf numFmtId="0" fontId="10" fillId="0" borderId="0" xfId="0" applyFont="1" applyAlignment="1">
      <alignment/>
    </xf>
    <xf numFmtId="166" fontId="15" fillId="0" borderId="0" xfId="42" applyNumberFormat="1" applyFont="1" applyFill="1" applyBorder="1" applyAlignment="1">
      <alignment horizontal="right"/>
    </xf>
    <xf numFmtId="3" fontId="9" fillId="0" borderId="0" xfId="69" applyNumberFormat="1" applyFont="1" applyFill="1">
      <alignment/>
      <protection/>
    </xf>
    <xf numFmtId="1" fontId="19" fillId="0" borderId="0" xfId="42" applyNumberFormat="1" applyFont="1" applyFill="1" applyAlignment="1">
      <alignment/>
    </xf>
    <xf numFmtId="0" fontId="22" fillId="0" borderId="0" xfId="64" applyFont="1" applyFill="1" applyBorder="1" applyAlignment="1">
      <alignment horizontal="left"/>
      <protection/>
    </xf>
    <xf numFmtId="41" fontId="27" fillId="0" borderId="0" xfId="42" applyNumberFormat="1" applyFont="1" applyFill="1" applyBorder="1" applyAlignment="1">
      <alignment/>
    </xf>
    <xf numFmtId="0" fontId="24" fillId="0" borderId="0" xfId="64" applyFont="1" applyFill="1" applyBorder="1" applyAlignment="1">
      <alignment horizontal="left"/>
      <protection/>
    </xf>
    <xf numFmtId="164" fontId="1" fillId="0" borderId="0" xfId="0" applyNumberFormat="1" applyFont="1" applyFill="1" applyBorder="1" applyAlignment="1">
      <alignment horizontal="left"/>
    </xf>
    <xf numFmtId="0" fontId="1" fillId="0" borderId="0" xfId="0" applyFont="1" applyFill="1" applyBorder="1" applyAlignment="1">
      <alignment/>
    </xf>
    <xf numFmtId="164" fontId="1" fillId="0" borderId="19" xfId="0" applyNumberFormat="1" applyFont="1" applyFill="1" applyBorder="1" applyAlignment="1">
      <alignment horizontal="left"/>
    </xf>
    <xf numFmtId="0" fontId="1" fillId="0" borderId="19" xfId="0" applyFont="1" applyFill="1" applyBorder="1" applyAlignment="1">
      <alignment/>
    </xf>
    <xf numFmtId="164" fontId="38" fillId="0" borderId="0" xfId="65" applyNumberFormat="1" applyFont="1" applyFill="1" applyAlignment="1">
      <alignment horizontal="right" wrapText="1"/>
      <protection/>
    </xf>
    <xf numFmtId="0" fontId="10" fillId="0" borderId="27" xfId="0" applyFont="1" applyFill="1" applyBorder="1" applyAlignment="1">
      <alignment horizontal="right"/>
    </xf>
    <xf numFmtId="0" fontId="10" fillId="0" borderId="0" xfId="0" applyFont="1" applyFill="1" applyBorder="1" applyAlignment="1">
      <alignment horizontal="right"/>
    </xf>
    <xf numFmtId="0" fontId="1" fillId="0" borderId="19" xfId="0" applyFont="1" applyFill="1" applyBorder="1" applyAlignment="1">
      <alignment horizontal="right"/>
    </xf>
    <xf numFmtId="0" fontId="9" fillId="0" borderId="0" xfId="0" applyFont="1" applyFill="1" applyAlignment="1">
      <alignment horizontal="right"/>
    </xf>
    <xf numFmtId="0" fontId="42" fillId="0" borderId="0" xfId="0" applyFont="1" applyBorder="1" applyAlignment="1">
      <alignment/>
    </xf>
    <xf numFmtId="3" fontId="9" fillId="0" borderId="0" xfId="0" applyNumberFormat="1" applyFont="1" applyFill="1" applyBorder="1" applyAlignment="1">
      <alignment/>
    </xf>
    <xf numFmtId="171" fontId="9" fillId="0" borderId="0" xfId="42" applyNumberFormat="1" applyFont="1" applyFill="1" applyAlignment="1">
      <alignment/>
    </xf>
    <xf numFmtId="0" fontId="9" fillId="0" borderId="0" xfId="0" applyFont="1" applyFill="1" applyAlignment="1">
      <alignment horizontal="right" wrapText="1"/>
    </xf>
    <xf numFmtId="0" fontId="15" fillId="0" borderId="19" xfId="0" applyFont="1" applyBorder="1" applyAlignment="1">
      <alignment/>
    </xf>
    <xf numFmtId="164" fontId="9" fillId="0" borderId="19" xfId="0" applyNumberFormat="1" applyFont="1" applyFill="1" applyBorder="1" applyAlignment="1">
      <alignment/>
    </xf>
    <xf numFmtId="3" fontId="10" fillId="0" borderId="19" xfId="0" applyNumberFormat="1" applyFont="1" applyFill="1" applyBorder="1" applyAlignment="1">
      <alignment horizontal="right"/>
    </xf>
    <xf numFmtId="164" fontId="10" fillId="0" borderId="19" xfId="0" applyNumberFormat="1" applyFont="1" applyFill="1" applyBorder="1" applyAlignment="1">
      <alignment horizontal="right"/>
    </xf>
    <xf numFmtId="49" fontId="10" fillId="0" borderId="19" xfId="0" applyNumberFormat="1" applyFont="1" applyBorder="1" applyAlignment="1">
      <alignment/>
    </xf>
    <xf numFmtId="3" fontId="10" fillId="0" borderId="19" xfId="0" applyNumberFormat="1" applyFont="1" applyBorder="1" applyAlignment="1">
      <alignment horizontal="right"/>
    </xf>
    <xf numFmtId="0" fontId="1" fillId="0" borderId="27"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3" fontId="30" fillId="0" borderId="0" xfId="0" applyNumberFormat="1" applyFont="1" applyFill="1" applyAlignment="1">
      <alignment/>
    </xf>
    <xf numFmtId="3" fontId="10" fillId="0" borderId="19" xfId="0" applyNumberFormat="1" applyFont="1" applyFill="1" applyBorder="1" applyAlignment="1">
      <alignment/>
    </xf>
    <xf numFmtId="167" fontId="0" fillId="0" borderId="19" xfId="0" applyNumberFormat="1" applyBorder="1" applyAlignment="1">
      <alignment/>
    </xf>
    <xf numFmtId="167" fontId="0" fillId="0" borderId="0" xfId="0" applyNumberFormat="1" applyAlignment="1">
      <alignment/>
    </xf>
    <xf numFmtId="10" fontId="0" fillId="0" borderId="0" xfId="0" applyNumberFormat="1" applyAlignment="1">
      <alignment/>
    </xf>
    <xf numFmtId="0" fontId="9" fillId="0" borderId="0" xfId="0" applyFont="1" applyFill="1" applyAlignment="1">
      <alignment horizontal="center" vertical="top" wrapText="1"/>
    </xf>
    <xf numFmtId="0" fontId="9" fillId="0" borderId="0" xfId="0" applyFont="1" applyFill="1" applyBorder="1" applyAlignment="1">
      <alignment horizontal="center"/>
    </xf>
    <xf numFmtId="0" fontId="0" fillId="0" borderId="0" xfId="0" applyAlignment="1">
      <alignment horizontal="left" indent="3"/>
    </xf>
    <xf numFmtId="0" fontId="10" fillId="0" borderId="19" xfId="0" applyFont="1" applyBorder="1" applyAlignment="1">
      <alignment horizontal="center" wrapText="1"/>
    </xf>
    <xf numFmtId="0" fontId="10" fillId="0" borderId="0" xfId="0" applyFont="1" applyBorder="1" applyAlignment="1">
      <alignment wrapText="1"/>
    </xf>
    <xf numFmtId="0" fontId="17" fillId="0" borderId="19" xfId="0" applyFont="1" applyBorder="1" applyAlignment="1">
      <alignment/>
    </xf>
    <xf numFmtId="167" fontId="10" fillId="0" borderId="19" xfId="0" applyNumberFormat="1" applyFont="1" applyBorder="1" applyAlignment="1">
      <alignment horizontal="center" wrapText="1"/>
    </xf>
    <xf numFmtId="167" fontId="10" fillId="0" borderId="19" xfId="0" applyNumberFormat="1" applyFont="1" applyFill="1" applyBorder="1" applyAlignment="1">
      <alignment horizontal="center" wrapText="1"/>
    </xf>
    <xf numFmtId="167" fontId="0" fillId="0" borderId="19" xfId="0" applyNumberFormat="1" applyFill="1" applyBorder="1" applyAlignment="1">
      <alignment/>
    </xf>
    <xf numFmtId="167" fontId="0" fillId="0" borderId="0" xfId="0" applyNumberFormat="1" applyFill="1" applyAlignment="1">
      <alignment/>
    </xf>
    <xf numFmtId="0" fontId="44" fillId="0" borderId="0" xfId="0" applyFont="1" applyAlignment="1">
      <alignment horizontal="justify"/>
    </xf>
    <xf numFmtId="0" fontId="1" fillId="0" borderId="0" xfId="0" applyFont="1" applyBorder="1" applyAlignment="1">
      <alignment horizontal="left"/>
    </xf>
    <xf numFmtId="1" fontId="19" fillId="0" borderId="0" xfId="0" applyNumberFormat="1" applyFont="1" applyFill="1" applyAlignment="1">
      <alignment horizontal="right"/>
    </xf>
    <xf numFmtId="0" fontId="10" fillId="0" borderId="28" xfId="0" applyFont="1" applyBorder="1" applyAlignment="1">
      <alignment horizontal="right"/>
    </xf>
    <xf numFmtId="0" fontId="10" fillId="0" borderId="28" xfId="0" applyFont="1" applyFill="1" applyBorder="1" applyAlignment="1">
      <alignment horizontal="right"/>
    </xf>
    <xf numFmtId="0" fontId="1" fillId="0" borderId="0" xfId="63" applyNumberFormat="1" applyFont="1" applyFill="1" applyAlignment="1">
      <alignment horizontal="left"/>
      <protection/>
    </xf>
    <xf numFmtId="3" fontId="0" fillId="0" borderId="0" xfId="0" applyNumberFormat="1" applyFont="1" applyFill="1" applyBorder="1" applyAlignment="1">
      <alignment/>
    </xf>
    <xf numFmtId="3" fontId="0" fillId="0" borderId="0" xfId="0" applyNumberFormat="1" applyFont="1" applyAlignment="1">
      <alignment/>
    </xf>
    <xf numFmtId="164" fontId="9" fillId="0" borderId="0" xfId="0" applyNumberFormat="1" applyFont="1" applyBorder="1" applyAlignment="1">
      <alignment vertical="top"/>
    </xf>
    <xf numFmtId="164" fontId="9" fillId="0" borderId="29" xfId="0" applyNumberFormat="1" applyFont="1" applyBorder="1" applyAlignment="1">
      <alignment vertical="top"/>
    </xf>
    <xf numFmtId="164" fontId="9" fillId="0" borderId="0" xfId="0" applyNumberFormat="1" applyFont="1" applyFill="1" applyAlignment="1">
      <alignment vertical="top"/>
    </xf>
    <xf numFmtId="164" fontId="9" fillId="0" borderId="0" xfId="0" applyNumberFormat="1" applyFont="1" applyAlignment="1">
      <alignment vertical="top"/>
    </xf>
    <xf numFmtId="164" fontId="10" fillId="0" borderId="0" xfId="0" applyNumberFormat="1" applyFont="1" applyBorder="1" applyAlignment="1">
      <alignment vertical="top"/>
    </xf>
    <xf numFmtId="164" fontId="10" fillId="0" borderId="29" xfId="0" applyNumberFormat="1" applyFont="1" applyBorder="1" applyAlignment="1">
      <alignment vertical="top"/>
    </xf>
    <xf numFmtId="164" fontId="10" fillId="0" borderId="0" xfId="0" applyNumberFormat="1" applyFont="1" applyFill="1" applyBorder="1" applyAlignment="1">
      <alignment vertical="top"/>
    </xf>
    <xf numFmtId="164" fontId="10" fillId="0" borderId="0" xfId="0" applyNumberFormat="1" applyFont="1" applyFill="1" applyAlignment="1">
      <alignment vertical="top"/>
    </xf>
    <xf numFmtId="164" fontId="9" fillId="0" borderId="0" xfId="0" applyNumberFormat="1" applyFont="1" applyFill="1" applyBorder="1" applyAlignment="1">
      <alignment vertical="top"/>
    </xf>
    <xf numFmtId="0" fontId="22" fillId="0" borderId="0" xfId="0" applyFont="1" applyAlignment="1">
      <alignment vertical="top"/>
    </xf>
    <xf numFmtId="164" fontId="10" fillId="0" borderId="19" xfId="0" applyNumberFormat="1" applyFont="1" applyBorder="1" applyAlignment="1">
      <alignment vertical="top"/>
    </xf>
    <xf numFmtId="0" fontId="10" fillId="0" borderId="0" xfId="0" applyFont="1" applyBorder="1" applyAlignment="1">
      <alignment vertical="top"/>
    </xf>
    <xf numFmtId="3" fontId="9" fillId="0" borderId="0" xfId="0" applyNumberFormat="1" applyFont="1" applyBorder="1" applyAlignment="1">
      <alignment vertical="top"/>
    </xf>
    <xf numFmtId="3" fontId="10" fillId="0" borderId="0" xfId="0" applyNumberFormat="1" applyFont="1" applyBorder="1" applyAlignment="1">
      <alignment vertical="top"/>
    </xf>
    <xf numFmtId="3" fontId="9" fillId="0" borderId="0" xfId="0" applyNumberFormat="1" applyFont="1" applyBorder="1" applyAlignment="1" quotePrefix="1">
      <alignment horizontal="right"/>
    </xf>
    <xf numFmtId="3" fontId="10" fillId="0" borderId="19" xfId="0" applyNumberFormat="1" applyFont="1" applyBorder="1" applyAlignment="1" quotePrefix="1">
      <alignment horizontal="right"/>
    </xf>
    <xf numFmtId="3" fontId="10" fillId="0" borderId="19" xfId="0" applyNumberFormat="1" applyFont="1" applyBorder="1" applyAlignment="1">
      <alignment vertical="top"/>
    </xf>
    <xf numFmtId="164" fontId="9" fillId="0" borderId="29" xfId="66" applyNumberFormat="1" applyFont="1" applyBorder="1" applyAlignment="1" applyProtection="1">
      <alignment horizontal="right" vertical="center"/>
      <protection/>
    </xf>
    <xf numFmtId="164" fontId="9" fillId="0" borderId="0" xfId="0" applyNumberFormat="1" applyFont="1" applyAlignment="1">
      <alignment horizontal="center"/>
    </xf>
    <xf numFmtId="164" fontId="0" fillId="0" borderId="0" xfId="0" applyNumberFormat="1" applyFont="1" applyFill="1" applyAlignment="1">
      <alignment vertical="top"/>
    </xf>
    <xf numFmtId="164" fontId="9" fillId="0" borderId="15" xfId="0" applyNumberFormat="1" applyFont="1" applyBorder="1" applyAlignment="1">
      <alignment horizontal="center"/>
    </xf>
    <xf numFmtId="164" fontId="9" fillId="0" borderId="15" xfId="0" applyNumberFormat="1" applyFont="1" applyFill="1" applyBorder="1" applyAlignment="1">
      <alignment horizontal="right"/>
    </xf>
    <xf numFmtId="164" fontId="9" fillId="0" borderId="20" xfId="66" applyNumberFormat="1" applyFont="1" applyBorder="1" applyAlignment="1" applyProtection="1">
      <alignment horizontal="right" vertical="center"/>
      <protection/>
    </xf>
    <xf numFmtId="49" fontId="10" fillId="0" borderId="19" xfId="0" applyNumberFormat="1" applyFont="1" applyBorder="1" applyAlignment="1">
      <alignment horizontal="center"/>
    </xf>
    <xf numFmtId="164" fontId="9" fillId="0" borderId="26" xfId="0" applyNumberFormat="1" applyFont="1" applyBorder="1" applyAlignment="1">
      <alignment horizontal="center"/>
    </xf>
    <xf numFmtId="164" fontId="9" fillId="0" borderId="30" xfId="0" applyNumberFormat="1" applyFont="1" applyBorder="1" applyAlignment="1">
      <alignment horizontal="center"/>
    </xf>
    <xf numFmtId="165" fontId="13" fillId="0" borderId="0" xfId="0" applyNumberFormat="1" applyFont="1" applyBorder="1" applyAlignment="1">
      <alignment vertical="top"/>
    </xf>
    <xf numFmtId="164" fontId="9" fillId="0" borderId="0" xfId="0" applyNumberFormat="1" applyFont="1" applyBorder="1" applyAlignment="1">
      <alignment horizontal="right"/>
    </xf>
    <xf numFmtId="164" fontId="9" fillId="0" borderId="26" xfId="0" applyNumberFormat="1" applyFont="1" applyFill="1" applyBorder="1" applyAlignment="1">
      <alignment horizontal="right"/>
    </xf>
    <xf numFmtId="164" fontId="9" fillId="0" borderId="0" xfId="0" applyNumberFormat="1" applyFont="1" applyBorder="1" applyAlignment="1" quotePrefix="1">
      <alignment horizontal="right"/>
    </xf>
    <xf numFmtId="1" fontId="9" fillId="0" borderId="0" xfId="0" applyNumberFormat="1" applyFont="1" applyBorder="1" applyAlignment="1">
      <alignment horizontal="right"/>
    </xf>
    <xf numFmtId="164" fontId="10" fillId="0" borderId="19" xfId="0" applyNumberFormat="1" applyFont="1" applyBorder="1" applyAlignment="1">
      <alignment horizontal="right"/>
    </xf>
    <xf numFmtId="0" fontId="22" fillId="0" borderId="0" xfId="0" applyFont="1" applyBorder="1" applyAlignment="1">
      <alignment horizontal="center"/>
    </xf>
    <xf numFmtId="0" fontId="22" fillId="0" borderId="0" xfId="0" applyFont="1" applyBorder="1" applyAlignment="1">
      <alignment vertical="top"/>
    </xf>
    <xf numFmtId="0" fontId="1" fillId="0" borderId="0" xfId="0" applyFont="1" applyBorder="1" applyAlignment="1">
      <alignment horizontal="right"/>
    </xf>
    <xf numFmtId="0" fontId="0" fillId="0" borderId="0" xfId="0" applyFont="1" applyBorder="1" applyAlignment="1">
      <alignment horizontal="right"/>
    </xf>
    <xf numFmtId="0" fontId="22" fillId="0" borderId="0" xfId="0" applyFont="1" applyFill="1" applyAlignment="1">
      <alignment vertical="top"/>
    </xf>
    <xf numFmtId="0" fontId="10" fillId="0" borderId="28" xfId="0" applyFont="1" applyBorder="1" applyAlignment="1">
      <alignment vertical="top"/>
    </xf>
    <xf numFmtId="0" fontId="9" fillId="0" borderId="0" xfId="0" applyFont="1" applyFill="1" applyBorder="1" applyAlignment="1">
      <alignment vertical="top"/>
    </xf>
    <xf numFmtId="0" fontId="0" fillId="0" borderId="0" xfId="0" applyFont="1" applyAlignment="1">
      <alignment vertical="top"/>
    </xf>
    <xf numFmtId="0" fontId="0" fillId="0" borderId="0" xfId="0" applyFont="1" applyFill="1" applyAlignment="1">
      <alignment vertical="top"/>
    </xf>
    <xf numFmtId="0" fontId="10" fillId="0" borderId="0" xfId="68" applyFont="1" applyFill="1" applyBorder="1">
      <alignment/>
      <protection/>
    </xf>
    <xf numFmtId="0" fontId="9" fillId="0" borderId="0" xfId="68" applyFont="1" applyFill="1">
      <alignment/>
      <protection/>
    </xf>
    <xf numFmtId="0" fontId="16" fillId="0" borderId="0" xfId="68" applyFont="1" applyFill="1" applyBorder="1">
      <alignment/>
      <protection/>
    </xf>
    <xf numFmtId="0" fontId="16" fillId="0" borderId="0" xfId="68" applyFont="1" applyFill="1">
      <alignment/>
      <protection/>
    </xf>
    <xf numFmtId="0" fontId="16" fillId="0" borderId="27" xfId="68" applyFont="1" applyFill="1" applyBorder="1">
      <alignment/>
      <protection/>
    </xf>
    <xf numFmtId="0" fontId="10" fillId="0" borderId="27" xfId="68" applyFont="1" applyFill="1" applyBorder="1" applyAlignment="1">
      <alignment horizontal="center"/>
      <protection/>
    </xf>
    <xf numFmtId="0" fontId="10" fillId="0" borderId="31" xfId="68" applyFont="1" applyFill="1" applyBorder="1" applyAlignment="1">
      <alignment horizontal="center"/>
      <protection/>
    </xf>
    <xf numFmtId="0" fontId="10" fillId="0" borderId="19" xfId="68" applyFont="1" applyFill="1" applyBorder="1">
      <alignment/>
      <protection/>
    </xf>
    <xf numFmtId="0" fontId="10" fillId="0" borderId="19" xfId="68" applyFont="1" applyFill="1" applyBorder="1" applyAlignment="1" quotePrefix="1">
      <alignment horizontal="center"/>
      <protection/>
    </xf>
    <xf numFmtId="0" fontId="10" fillId="0" borderId="19" xfId="68" applyFont="1" applyFill="1" applyBorder="1" applyAlignment="1">
      <alignment horizontal="center"/>
      <protection/>
    </xf>
    <xf numFmtId="0" fontId="10" fillId="0" borderId="32" xfId="68" applyFont="1" applyFill="1" applyBorder="1" applyAlignment="1">
      <alignment horizontal="center"/>
      <protection/>
    </xf>
    <xf numFmtId="0" fontId="10" fillId="0" borderId="19" xfId="68" applyFont="1" applyFill="1" applyBorder="1" applyAlignment="1">
      <alignment horizontal="center" wrapText="1"/>
      <protection/>
    </xf>
    <xf numFmtId="0" fontId="9" fillId="0" borderId="0" xfId="68" applyFont="1" applyFill="1" applyBorder="1">
      <alignment/>
      <protection/>
    </xf>
    <xf numFmtId="0" fontId="10" fillId="0" borderId="0" xfId="68" applyFont="1" applyFill="1" applyBorder="1" applyAlignment="1" quotePrefix="1">
      <alignment horizontal="right"/>
      <protection/>
    </xf>
    <xf numFmtId="0" fontId="10" fillId="0" borderId="17" xfId="68" applyFont="1" applyFill="1" applyBorder="1">
      <alignment/>
      <protection/>
    </xf>
    <xf numFmtId="0" fontId="10" fillId="0" borderId="0" xfId="68" applyFont="1" applyFill="1" applyBorder="1" applyAlignment="1">
      <alignment horizontal="center"/>
      <protection/>
    </xf>
    <xf numFmtId="3" fontId="9" fillId="0" borderId="0" xfId="68" applyNumberFormat="1" applyFont="1" applyFill="1" applyBorder="1" applyAlignment="1">
      <alignment horizontal="left"/>
      <protection/>
    </xf>
    <xf numFmtId="3" fontId="9" fillId="0" borderId="0" xfId="68" applyNumberFormat="1" applyFont="1" applyFill="1" applyBorder="1">
      <alignment/>
      <protection/>
    </xf>
    <xf numFmtId="3" fontId="9" fillId="0" borderId="17" xfId="68" applyNumberFormat="1" applyFont="1" applyFill="1" applyBorder="1" applyAlignment="1">
      <alignment horizontal="right"/>
      <protection/>
    </xf>
    <xf numFmtId="3" fontId="9" fillId="0" borderId="0" xfId="68" applyNumberFormat="1" applyFont="1" applyFill="1" applyBorder="1" applyAlignment="1">
      <alignment horizontal="right"/>
      <protection/>
    </xf>
    <xf numFmtId="0" fontId="0" fillId="0" borderId="0" xfId="68" applyFill="1" applyBorder="1">
      <alignment/>
      <protection/>
    </xf>
    <xf numFmtId="0" fontId="0" fillId="0" borderId="0" xfId="68" applyFill="1">
      <alignment/>
      <protection/>
    </xf>
    <xf numFmtId="3" fontId="9" fillId="0" borderId="0" xfId="68" applyNumberFormat="1" applyFont="1" applyFill="1" applyBorder="1" applyAlignment="1">
      <alignment horizontal="right"/>
      <protection/>
    </xf>
    <xf numFmtId="164" fontId="0" fillId="0" borderId="0" xfId="68" applyNumberFormat="1" applyFill="1" applyBorder="1">
      <alignment/>
      <protection/>
    </xf>
    <xf numFmtId="2" fontId="0" fillId="0" borderId="0" xfId="68" applyNumberFormat="1" applyFill="1">
      <alignment/>
      <protection/>
    </xf>
    <xf numFmtId="41" fontId="9" fillId="0" borderId="17" xfId="68" applyNumberFormat="1" applyFont="1" applyFill="1" applyBorder="1">
      <alignment/>
      <protection/>
    </xf>
    <xf numFmtId="3" fontId="1" fillId="0" borderId="0" xfId="68" applyNumberFormat="1" applyFont="1" applyFill="1" applyBorder="1" applyAlignment="1">
      <alignment horizontal="center"/>
      <protection/>
    </xf>
    <xf numFmtId="2" fontId="9" fillId="0" borderId="19" xfId="68" applyNumberFormat="1" applyFont="1" applyFill="1" applyBorder="1">
      <alignment/>
      <protection/>
    </xf>
    <xf numFmtId="3" fontId="10" fillId="0" borderId="19" xfId="68" applyNumberFormat="1" applyFont="1" applyFill="1" applyBorder="1">
      <alignment/>
      <protection/>
    </xf>
    <xf numFmtId="3" fontId="10" fillId="0" borderId="19" xfId="68" applyNumberFormat="1" applyFont="1" applyFill="1" applyBorder="1" applyAlignment="1">
      <alignment/>
      <protection/>
    </xf>
    <xf numFmtId="0" fontId="0" fillId="0" borderId="0" xfId="68" applyFont="1">
      <alignment/>
      <protection/>
    </xf>
    <xf numFmtId="41" fontId="0" fillId="0" borderId="0" xfId="68" applyNumberFormat="1" applyFill="1">
      <alignment/>
      <protection/>
    </xf>
    <xf numFmtId="3" fontId="0" fillId="0" borderId="0" xfId="68" applyNumberFormat="1" applyFill="1">
      <alignment/>
      <protection/>
    </xf>
    <xf numFmtId="1" fontId="19" fillId="0" borderId="0" xfId="0" applyNumberFormat="1" applyFont="1" applyBorder="1" applyAlignment="1">
      <alignment/>
    </xf>
    <xf numFmtId="164" fontId="19" fillId="0" borderId="0" xfId="0" applyNumberFormat="1" applyFont="1" applyBorder="1" applyAlignment="1">
      <alignment/>
    </xf>
    <xf numFmtId="0" fontId="10" fillId="0" borderId="33" xfId="68" applyFont="1" applyFill="1" applyBorder="1" applyAlignment="1">
      <alignment horizontal="center"/>
      <protection/>
    </xf>
    <xf numFmtId="0" fontId="10" fillId="0" borderId="0" xfId="62" applyFont="1">
      <alignment/>
      <protection/>
    </xf>
    <xf numFmtId="0" fontId="9" fillId="0" borderId="0" xfId="62" applyFont="1" applyFill="1" applyBorder="1">
      <alignment/>
      <protection/>
    </xf>
    <xf numFmtId="0" fontId="9" fillId="0" borderId="0" xfId="62" applyFont="1">
      <alignment/>
      <protection/>
    </xf>
    <xf numFmtId="0" fontId="10" fillId="0" borderId="28" xfId="62" applyFont="1" applyBorder="1" applyAlignment="1">
      <alignment horizontal="left"/>
      <protection/>
    </xf>
    <xf numFmtId="0" fontId="10" fillId="0" borderId="28" xfId="62" applyFont="1" applyFill="1" applyBorder="1">
      <alignment/>
      <protection/>
    </xf>
    <xf numFmtId="0" fontId="17" fillId="0" borderId="0" xfId="62" applyFont="1">
      <alignment/>
      <protection/>
    </xf>
    <xf numFmtId="0" fontId="15" fillId="0" borderId="0" xfId="62" applyFont="1" applyFill="1" applyBorder="1" applyAlignment="1">
      <alignment horizontal="right"/>
      <protection/>
    </xf>
    <xf numFmtId="0" fontId="0" fillId="0" borderId="0" xfId="62" applyFont="1">
      <alignment/>
      <protection/>
    </xf>
    <xf numFmtId="0" fontId="17" fillId="0" borderId="0" xfId="62" applyFont="1" applyAlignment="1">
      <alignment horizontal="left" indent="2"/>
      <protection/>
    </xf>
    <xf numFmtId="0" fontId="9" fillId="0" borderId="0" xfId="62" applyFont="1" applyAlignment="1">
      <alignment horizontal="left"/>
      <protection/>
    </xf>
    <xf numFmtId="165" fontId="9" fillId="0" borderId="0" xfId="62" applyNumberFormat="1" applyFont="1" applyFill="1" applyBorder="1" applyAlignment="1">
      <alignment horizontal="right"/>
      <protection/>
    </xf>
    <xf numFmtId="0" fontId="43" fillId="0" borderId="0" xfId="62" applyFont="1" applyAlignment="1">
      <alignment horizontal="left"/>
      <protection/>
    </xf>
    <xf numFmtId="0" fontId="10" fillId="0" borderId="0" xfId="62" applyFont="1" applyAlignment="1">
      <alignment horizontal="left"/>
      <protection/>
    </xf>
    <xf numFmtId="0" fontId="9" fillId="0" borderId="0" xfId="62" applyFont="1" applyAlignment="1">
      <alignment horizontal="left" indent="1"/>
      <protection/>
    </xf>
    <xf numFmtId="167" fontId="9" fillId="0" borderId="0" xfId="62" applyNumberFormat="1" applyFont="1">
      <alignment/>
      <protection/>
    </xf>
    <xf numFmtId="0" fontId="9" fillId="0" borderId="0" xfId="62" applyFont="1" applyFill="1">
      <alignment/>
      <protection/>
    </xf>
    <xf numFmtId="0" fontId="9" fillId="0" borderId="0" xfId="62" applyFont="1" applyFill="1" applyAlignment="1">
      <alignment horizontal="left" indent="2"/>
      <protection/>
    </xf>
    <xf numFmtId="0" fontId="10" fillId="0" borderId="0" xfId="62" applyFont="1" applyAlignment="1">
      <alignment horizontal="left" indent="2"/>
      <protection/>
    </xf>
    <xf numFmtId="0" fontId="15" fillId="0" borderId="0" xfId="62" applyFont="1" applyFill="1">
      <alignment/>
      <protection/>
    </xf>
    <xf numFmtId="0" fontId="9" fillId="0" borderId="0" xfId="62" applyFont="1" applyAlignment="1">
      <alignment horizontal="left" indent="2"/>
      <protection/>
    </xf>
    <xf numFmtId="164" fontId="9" fillId="0" borderId="0" xfId="62" applyNumberFormat="1" applyFont="1">
      <alignment/>
      <protection/>
    </xf>
    <xf numFmtId="0" fontId="9" fillId="0" borderId="0" xfId="62" applyFont="1" applyFill="1" applyAlignment="1">
      <alignment horizontal="left" indent="5"/>
      <protection/>
    </xf>
    <xf numFmtId="164" fontId="9" fillId="0" borderId="0" xfId="62" applyNumberFormat="1" applyFont="1" applyFill="1">
      <alignment/>
      <protection/>
    </xf>
    <xf numFmtId="0" fontId="9" fillId="0" borderId="0" xfId="62" applyFont="1" applyFill="1" applyAlignment="1">
      <alignment horizontal="left" indent="4"/>
      <protection/>
    </xf>
    <xf numFmtId="164" fontId="9" fillId="0" borderId="0" xfId="62" applyNumberFormat="1" applyFont="1" applyFill="1" applyBorder="1" applyProtection="1">
      <alignment/>
      <protection/>
    </xf>
    <xf numFmtId="0" fontId="9" fillId="0" borderId="0" xfId="62" applyFont="1" applyFill="1" applyAlignment="1">
      <alignment horizontal="left" indent="3"/>
      <protection/>
    </xf>
    <xf numFmtId="0" fontId="10" fillId="0" borderId="0" xfId="62" applyFont="1" applyFill="1" applyAlignment="1">
      <alignment horizontal="left"/>
      <protection/>
    </xf>
    <xf numFmtId="2" fontId="10" fillId="0" borderId="0" xfId="62" applyNumberFormat="1" applyFont="1" applyFill="1">
      <alignment/>
      <protection/>
    </xf>
    <xf numFmtId="0" fontId="10" fillId="0" borderId="0" xfId="62" applyFont="1" applyFill="1" applyAlignment="1">
      <alignment horizontal="left" indent="2"/>
      <protection/>
    </xf>
    <xf numFmtId="0" fontId="17" fillId="0" borderId="0" xfId="62" applyFont="1" applyAlignment="1">
      <alignment horizontal="left"/>
      <protection/>
    </xf>
    <xf numFmtId="0" fontId="17" fillId="0" borderId="0" xfId="62" applyFont="1" applyFill="1" applyAlignment="1">
      <alignment horizontal="left" indent="3"/>
      <protection/>
    </xf>
    <xf numFmtId="9" fontId="9" fillId="0" borderId="0" xfId="62" applyNumberFormat="1" applyFont="1" applyFill="1" applyBorder="1" applyAlignment="1">
      <alignment horizontal="right"/>
      <protection/>
    </xf>
    <xf numFmtId="0" fontId="9" fillId="0" borderId="0" xfId="62" applyFont="1" applyBorder="1" applyAlignment="1">
      <alignment horizontal="left" indent="5"/>
      <protection/>
    </xf>
    <xf numFmtId="0" fontId="10" fillId="0" borderId="19" xfId="62" applyFont="1" applyFill="1" applyBorder="1" applyAlignment="1">
      <alignment horizontal="left"/>
      <protection/>
    </xf>
    <xf numFmtId="2" fontId="10" fillId="0" borderId="19" xfId="62" applyNumberFormat="1" applyFont="1" applyFill="1" applyBorder="1">
      <alignment/>
      <protection/>
    </xf>
    <xf numFmtId="0" fontId="0" fillId="0" borderId="19" xfId="62" applyFont="1" applyBorder="1">
      <alignment/>
      <protection/>
    </xf>
    <xf numFmtId="0" fontId="10" fillId="0" borderId="19" xfId="62" applyFont="1" applyFill="1" applyBorder="1" applyAlignment="1">
      <alignment horizontal="left" indent="2"/>
      <protection/>
    </xf>
    <xf numFmtId="0" fontId="9" fillId="0" borderId="19" xfId="62" applyFont="1" applyFill="1" applyBorder="1">
      <alignment/>
      <protection/>
    </xf>
    <xf numFmtId="41" fontId="9" fillId="0" borderId="0" xfId="68" applyNumberFormat="1" applyFont="1" applyFill="1" applyBorder="1">
      <alignment/>
      <protection/>
    </xf>
    <xf numFmtId="0" fontId="10" fillId="0" borderId="27" xfId="68" applyFont="1" applyFill="1" applyBorder="1">
      <alignment/>
      <protection/>
    </xf>
    <xf numFmtId="164" fontId="9" fillId="0" borderId="19" xfId="0" applyNumberFormat="1" applyFont="1" applyFill="1" applyBorder="1" applyAlignment="1">
      <alignment vertical="top"/>
    </xf>
    <xf numFmtId="210" fontId="27" fillId="0" borderId="0" xfId="67" applyNumberFormat="1" applyFont="1" applyFill="1" applyAlignment="1" applyProtection="1">
      <alignment horizontal="right" vertical="center"/>
      <protection/>
    </xf>
    <xf numFmtId="210" fontId="39" fillId="0" borderId="0" xfId="67" applyNumberFormat="1" applyFont="1" applyFill="1" applyAlignment="1" applyProtection="1">
      <alignment horizontal="right" vertical="center"/>
      <protection/>
    </xf>
    <xf numFmtId="210" fontId="27" fillId="0" borderId="19" xfId="67" applyNumberFormat="1" applyFont="1" applyFill="1" applyBorder="1" applyAlignment="1" applyProtection="1">
      <alignment horizontal="right" vertical="center"/>
      <protection/>
    </xf>
    <xf numFmtId="165" fontId="9" fillId="0" borderId="19" xfId="66" applyNumberFormat="1" applyFont="1" applyFill="1" applyBorder="1" applyAlignment="1" applyProtection="1">
      <alignment horizontal="right" vertical="center"/>
      <protection/>
    </xf>
    <xf numFmtId="3" fontId="10" fillId="0" borderId="19" xfId="0" applyNumberFormat="1" applyFont="1" applyFill="1" applyBorder="1" applyAlignment="1">
      <alignment vertical="top"/>
    </xf>
    <xf numFmtId="0" fontId="22" fillId="0" borderId="0" xfId="0" applyFont="1" applyAlignment="1">
      <alignment horizontal="left"/>
    </xf>
    <xf numFmtId="0" fontId="9" fillId="0" borderId="0" xfId="0" applyFont="1" applyAlignment="1">
      <alignment vertical="top"/>
    </xf>
    <xf numFmtId="0" fontId="0" fillId="0" borderId="0" xfId="0" applyFont="1" applyAlignment="1">
      <alignment horizontal="left" indent="2"/>
    </xf>
    <xf numFmtId="2" fontId="9" fillId="0" borderId="0" xfId="0" applyNumberFormat="1" applyFont="1" applyFill="1" applyBorder="1" applyAlignment="1" applyProtection="1">
      <alignment vertical="top"/>
      <protection/>
    </xf>
    <xf numFmtId="0" fontId="0" fillId="0" borderId="0" xfId="0" applyFont="1" applyBorder="1" applyAlignment="1">
      <alignment horizontal="left" indent="2"/>
    </xf>
    <xf numFmtId="1" fontId="9" fillId="0" borderId="0" xfId="0" applyNumberFormat="1" applyFont="1" applyFill="1" applyBorder="1" applyAlignment="1" applyProtection="1">
      <alignment vertical="top"/>
      <protection/>
    </xf>
    <xf numFmtId="0" fontId="0" fillId="0" borderId="0" xfId="0" applyFont="1" applyBorder="1" applyAlignment="1">
      <alignment vertical="top"/>
    </xf>
    <xf numFmtId="166" fontId="9" fillId="0" borderId="0" xfId="42" applyNumberFormat="1" applyFont="1" applyFill="1" applyBorder="1" applyAlignment="1">
      <alignment horizontal="right"/>
    </xf>
    <xf numFmtId="3" fontId="10" fillId="0" borderId="32" xfId="68" applyNumberFormat="1" applyFont="1" applyFill="1" applyBorder="1" applyAlignment="1">
      <alignment/>
      <protection/>
    </xf>
    <xf numFmtId="0" fontId="22"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left"/>
    </xf>
    <xf numFmtId="0" fontId="22" fillId="0" borderId="0" xfId="0" applyFont="1" applyFill="1" applyAlignment="1">
      <alignment vertical="top"/>
    </xf>
    <xf numFmtId="0" fontId="22" fillId="0" borderId="0" xfId="0" applyFont="1" applyFill="1" applyAlignment="1">
      <alignment/>
    </xf>
    <xf numFmtId="3" fontId="9" fillId="0" borderId="26" xfId="68" applyNumberFormat="1" applyFont="1" applyFill="1" applyBorder="1" applyAlignment="1">
      <alignment horizontal="right"/>
      <protection/>
    </xf>
    <xf numFmtId="3" fontId="10" fillId="0" borderId="34" xfId="68" applyNumberFormat="1" applyFont="1" applyFill="1" applyBorder="1" applyAlignment="1">
      <alignment/>
      <protection/>
    </xf>
    <xf numFmtId="0" fontId="2" fillId="0" borderId="27" xfId="0" applyFont="1" applyFill="1" applyBorder="1" applyAlignment="1">
      <alignment horizontal="right"/>
    </xf>
    <xf numFmtId="0" fontId="10" fillId="0" borderId="28" xfId="68" applyFont="1" applyFill="1" applyBorder="1" applyAlignment="1">
      <alignment horizontal="center"/>
      <protection/>
    </xf>
    <xf numFmtId="0" fontId="1" fillId="0" borderId="28" xfId="0" applyFont="1" applyBorder="1" applyAlignment="1">
      <alignment horizontal="center" wrapText="1"/>
    </xf>
    <xf numFmtId="164" fontId="90" fillId="0" borderId="0" xfId="0" applyNumberFormat="1" applyFont="1" applyFill="1" applyAlignment="1">
      <alignment vertical="top"/>
    </xf>
    <xf numFmtId="164" fontId="91" fillId="0" borderId="0" xfId="0" applyNumberFormat="1" applyFont="1" applyFill="1" applyAlignment="1">
      <alignment vertical="top"/>
    </xf>
    <xf numFmtId="164" fontId="90" fillId="0" borderId="19" xfId="0" applyNumberFormat="1" applyFont="1" applyFill="1" applyBorder="1" applyAlignment="1">
      <alignment vertical="top"/>
    </xf>
    <xf numFmtId="0" fontId="46" fillId="0" borderId="0" xfId="0" applyFont="1" applyBorder="1" applyAlignment="1">
      <alignment horizontal="left" wrapText="1" indent="1"/>
    </xf>
    <xf numFmtId="0" fontId="0" fillId="0" borderId="0" xfId="0" applyFont="1" applyBorder="1" applyAlignment="1">
      <alignment horizontal="left" indent="1"/>
    </xf>
    <xf numFmtId="164" fontId="92" fillId="0" borderId="0" xfId="0" applyNumberFormat="1" applyFont="1" applyFill="1" applyAlignment="1">
      <alignment/>
    </xf>
    <xf numFmtId="164" fontId="92" fillId="0" borderId="19" xfId="0" applyNumberFormat="1" applyFont="1" applyFill="1" applyBorder="1" applyAlignment="1">
      <alignment/>
    </xf>
    <xf numFmtId="0" fontId="0" fillId="0" borderId="0" xfId="0" applyAlignment="1">
      <alignment vertical="top"/>
    </xf>
    <xf numFmtId="165" fontId="10" fillId="0" borderId="0" xfId="66" applyNumberFormat="1" applyFont="1" applyFill="1" applyAlignment="1" applyProtection="1">
      <alignment horizontal="right" vertical="center"/>
      <protection/>
    </xf>
    <xf numFmtId="167" fontId="9" fillId="0" borderId="0" xfId="62" applyNumberFormat="1" applyFont="1" applyFill="1">
      <alignment/>
      <protection/>
    </xf>
    <xf numFmtId="0" fontId="0" fillId="0" borderId="0" xfId="62" applyFont="1" applyFill="1">
      <alignment/>
      <protection/>
    </xf>
    <xf numFmtId="0" fontId="27" fillId="0" borderId="0" xfId="0" applyFont="1" applyFill="1" applyBorder="1" applyAlignment="1">
      <alignment/>
    </xf>
    <xf numFmtId="0" fontId="45" fillId="0" borderId="0" xfId="0" applyFont="1" applyFill="1" applyBorder="1" applyAlignment="1">
      <alignment/>
    </xf>
    <xf numFmtId="0" fontId="9" fillId="0" borderId="0" xfId="0" applyFont="1" applyAlignment="1">
      <alignment horizontal="left"/>
    </xf>
    <xf numFmtId="49" fontId="9" fillId="0" borderId="0" xfId="0" applyNumberFormat="1" applyFont="1" applyFill="1" applyAlignment="1">
      <alignment horizontal="left"/>
    </xf>
    <xf numFmtId="0" fontId="9" fillId="0" borderId="0" xfId="0" applyNumberFormat="1" applyFont="1" applyAlignment="1">
      <alignment horizontal="left"/>
    </xf>
    <xf numFmtId="0" fontId="10" fillId="0" borderId="19" xfId="0" applyFont="1" applyBorder="1" applyAlignment="1">
      <alignment horizontal="left"/>
    </xf>
    <xf numFmtId="166" fontId="27" fillId="0" borderId="0" xfId="44" applyNumberFormat="1" applyFont="1" applyFill="1" applyAlignment="1">
      <alignment vertical="top"/>
    </xf>
    <xf numFmtId="202" fontId="27" fillId="0" borderId="0" xfId="0" applyNumberFormat="1" applyFont="1" applyFill="1" applyAlignment="1">
      <alignment vertical="top"/>
    </xf>
    <xf numFmtId="167" fontId="9" fillId="0" borderId="0" xfId="0" applyNumberFormat="1" applyFont="1" applyFill="1" applyAlignment="1">
      <alignment/>
    </xf>
    <xf numFmtId="0" fontId="27" fillId="0" borderId="0" xfId="0" applyFont="1" applyFill="1" applyAlignment="1">
      <alignment/>
    </xf>
    <xf numFmtId="167" fontId="9" fillId="0" borderId="28" xfId="0" applyNumberFormat="1" applyFont="1" applyFill="1" applyBorder="1" applyAlignment="1">
      <alignment/>
    </xf>
    <xf numFmtId="0" fontId="0" fillId="0" borderId="0" xfId="60" applyFont="1" applyFill="1" applyAlignment="1">
      <alignment/>
      <protection/>
    </xf>
    <xf numFmtId="166" fontId="93" fillId="0" borderId="0" xfId="45" applyNumberFormat="1" applyFont="1" applyFill="1" applyBorder="1" applyAlignment="1">
      <alignment horizontal="right"/>
    </xf>
    <xf numFmtId="166" fontId="94" fillId="0" borderId="0" xfId="42" applyNumberFormat="1" applyFont="1" applyAlignment="1">
      <alignment horizontal="right"/>
    </xf>
    <xf numFmtId="166" fontId="94" fillId="0" borderId="26" xfId="42" applyNumberFormat="1" applyFont="1" applyBorder="1" applyAlignment="1">
      <alignment horizontal="right"/>
    </xf>
    <xf numFmtId="0" fontId="10" fillId="0" borderId="15" xfId="0" applyFont="1" applyBorder="1" applyAlignment="1">
      <alignment horizontal="left" indent="1"/>
    </xf>
    <xf numFmtId="166" fontId="94" fillId="0" borderId="15" xfId="42" applyNumberFormat="1" applyFont="1" applyBorder="1" applyAlignment="1">
      <alignment horizontal="right"/>
    </xf>
    <xf numFmtId="166" fontId="94" fillId="0" borderId="30" xfId="42" applyNumberFormat="1" applyFont="1" applyBorder="1" applyAlignment="1">
      <alignment horizontal="right"/>
    </xf>
    <xf numFmtId="1" fontId="9" fillId="0" borderId="0" xfId="0" applyNumberFormat="1" applyFont="1" applyFill="1" applyAlignment="1">
      <alignment vertical="top"/>
    </xf>
    <xf numFmtId="1" fontId="9" fillId="0" borderId="26" xfId="0" applyNumberFormat="1" applyFont="1" applyFill="1" applyBorder="1" applyAlignment="1">
      <alignment/>
    </xf>
    <xf numFmtId="1" fontId="40" fillId="0" borderId="0" xfId="0" applyNumberFormat="1" applyFont="1" applyAlignment="1">
      <alignment wrapText="1"/>
    </xf>
    <xf numFmtId="1" fontId="9" fillId="0" borderId="0" xfId="0" applyNumberFormat="1" applyFont="1" applyFill="1" applyBorder="1" applyAlignment="1">
      <alignment vertical="top"/>
    </xf>
    <xf numFmtId="1" fontId="0" fillId="0" borderId="0" xfId="0" applyNumberFormat="1" applyFill="1" applyAlignment="1">
      <alignment/>
    </xf>
    <xf numFmtId="1" fontId="15" fillId="0" borderId="0" xfId="42" applyNumberFormat="1" applyFont="1" applyFill="1" applyBorder="1" applyAlignment="1">
      <alignment/>
    </xf>
    <xf numFmtId="1" fontId="15" fillId="0" borderId="26" xfId="42" applyNumberFormat="1" applyFont="1" applyFill="1" applyBorder="1" applyAlignment="1">
      <alignment/>
    </xf>
    <xf numFmtId="170" fontId="92" fillId="0" borderId="0" xfId="0" applyNumberFormat="1" applyFont="1" applyFill="1" applyAlignment="1">
      <alignment/>
    </xf>
    <xf numFmtId="170" fontId="0" fillId="0" borderId="0" xfId="0" applyNumberFormat="1" applyAlignment="1">
      <alignment/>
    </xf>
    <xf numFmtId="9" fontId="0" fillId="0" borderId="0" xfId="73" applyFont="1" applyAlignment="1">
      <alignment/>
    </xf>
    <xf numFmtId="164" fontId="22" fillId="0" borderId="0" xfId="67" applyNumberFormat="1" applyFont="1" applyFill="1" applyAlignment="1" applyProtection="1">
      <alignment horizontal="right" vertical="center"/>
      <protection/>
    </xf>
    <xf numFmtId="164" fontId="32" fillId="0" borderId="0" xfId="67" applyNumberFormat="1" applyFont="1" applyFill="1" applyAlignment="1" applyProtection="1">
      <alignment horizontal="right" vertical="center"/>
      <protection/>
    </xf>
    <xf numFmtId="165" fontId="32" fillId="0" borderId="19" xfId="67" applyNumberFormat="1" applyFont="1" applyBorder="1" applyAlignment="1" applyProtection="1">
      <alignment horizontal="right" vertical="center"/>
      <protection/>
    </xf>
    <xf numFmtId="0" fontId="95" fillId="0" borderId="0" xfId="0" applyFont="1" applyAlignment="1">
      <alignment/>
    </xf>
    <xf numFmtId="166" fontId="2" fillId="0" borderId="0" xfId="42" applyNumberFormat="1" applyFont="1" applyAlignment="1">
      <alignment/>
    </xf>
    <xf numFmtId="1" fontId="96" fillId="0" borderId="0" xfId="0" applyNumberFormat="1" applyFont="1" applyAlignment="1">
      <alignment/>
    </xf>
    <xf numFmtId="1" fontId="95" fillId="0" borderId="0" xfId="0" applyNumberFormat="1" applyFont="1" applyAlignment="1">
      <alignment/>
    </xf>
    <xf numFmtId="166" fontId="96" fillId="0" borderId="19" xfId="42" applyNumberFormat="1" applyFont="1" applyBorder="1" applyAlignment="1">
      <alignment/>
    </xf>
    <xf numFmtId="1" fontId="96" fillId="0" borderId="19" xfId="0" applyNumberFormat="1" applyFont="1" applyBorder="1" applyAlignment="1">
      <alignment/>
    </xf>
    <xf numFmtId="166" fontId="32" fillId="0" borderId="0" xfId="0" applyNumberFormat="1" applyFont="1" applyAlignment="1">
      <alignment/>
    </xf>
    <xf numFmtId="0" fontId="0" fillId="0" borderId="15" xfId="0" applyFont="1" applyBorder="1" applyAlignment="1">
      <alignment horizontal="center" vertical="center"/>
    </xf>
    <xf numFmtId="166" fontId="27" fillId="0" borderId="0" xfId="44" applyNumberFormat="1" applyFont="1" applyFill="1" applyBorder="1" applyAlignment="1">
      <alignment vertical="top"/>
    </xf>
    <xf numFmtId="0" fontId="97" fillId="0" borderId="0" xfId="0" applyFont="1" applyAlignment="1">
      <alignment/>
    </xf>
    <xf numFmtId="166" fontId="94" fillId="0" borderId="0" xfId="42" applyNumberFormat="1" applyFont="1" applyBorder="1" applyAlignment="1">
      <alignment horizontal="right"/>
    </xf>
    <xf numFmtId="1" fontId="0" fillId="0" borderId="0" xfId="0" applyNumberFormat="1" applyFill="1" applyBorder="1" applyAlignment="1">
      <alignment/>
    </xf>
    <xf numFmtId="0" fontId="0" fillId="0" borderId="26" xfId="0" applyFill="1" applyBorder="1" applyAlignment="1">
      <alignment/>
    </xf>
    <xf numFmtId="0" fontId="0" fillId="0" borderId="26" xfId="0" applyBorder="1" applyAlignment="1">
      <alignment/>
    </xf>
    <xf numFmtId="164" fontId="9" fillId="0" borderId="15" xfId="0" applyNumberFormat="1" applyFont="1" applyBorder="1" applyAlignment="1">
      <alignment/>
    </xf>
    <xf numFmtId="164" fontId="10" fillId="0" borderId="19" xfId="0" applyNumberFormat="1" applyFont="1" applyFill="1" applyBorder="1" applyAlignment="1">
      <alignment/>
    </xf>
    <xf numFmtId="166" fontId="2" fillId="0" borderId="0" xfId="42" applyNumberFormat="1" applyFont="1" applyFill="1" applyAlignment="1">
      <alignment/>
    </xf>
    <xf numFmtId="167" fontId="9" fillId="0" borderId="19" xfId="0" applyNumberFormat="1" applyFont="1" applyBorder="1" applyAlignment="1">
      <alignment horizontal="center"/>
    </xf>
    <xf numFmtId="167" fontId="9" fillId="0" borderId="0" xfId="0" applyNumberFormat="1" applyFont="1" applyFill="1" applyBorder="1" applyAlignment="1">
      <alignment horizontal="center"/>
    </xf>
    <xf numFmtId="167" fontId="9" fillId="0" borderId="0" xfId="0" applyNumberFormat="1" applyFont="1" applyFill="1" applyAlignment="1">
      <alignment horizontal="center"/>
    </xf>
    <xf numFmtId="167" fontId="9" fillId="0" borderId="19" xfId="0" applyNumberFormat="1" applyFont="1" applyBorder="1" applyAlignment="1">
      <alignment horizontal="right"/>
    </xf>
    <xf numFmtId="166" fontId="27" fillId="0" borderId="0" xfId="44" applyNumberFormat="1" applyFont="1" applyFill="1" applyAlignment="1">
      <alignment horizontal="right" vertical="top"/>
    </xf>
    <xf numFmtId="202" fontId="27" fillId="0" borderId="0" xfId="0" applyNumberFormat="1" applyFont="1" applyFill="1" applyAlignment="1">
      <alignment horizontal="right" vertical="top"/>
    </xf>
    <xf numFmtId="167" fontId="9" fillId="0" borderId="0" xfId="0" applyNumberFormat="1" applyFont="1" applyFill="1" applyAlignment="1">
      <alignment horizontal="right"/>
    </xf>
    <xf numFmtId="166" fontId="27" fillId="0" borderId="28" xfId="44" applyNumberFormat="1" applyFont="1" applyFill="1" applyBorder="1" applyAlignment="1">
      <alignment vertical="top"/>
    </xf>
    <xf numFmtId="202" fontId="27" fillId="0" borderId="28" xfId="0" applyNumberFormat="1" applyFont="1" applyFill="1" applyBorder="1" applyAlignment="1">
      <alignment vertical="top"/>
    </xf>
    <xf numFmtId="166" fontId="22" fillId="0" borderId="0" xfId="42" applyNumberFormat="1" applyFont="1" applyFill="1" applyBorder="1" applyAlignment="1">
      <alignment horizontal="right"/>
    </xf>
    <xf numFmtId="166" fontId="98" fillId="0" borderId="0" xfId="45" applyNumberFormat="1" applyFont="1" applyFill="1" applyBorder="1" applyAlignment="1">
      <alignment horizontal="right"/>
    </xf>
    <xf numFmtId="3" fontId="15" fillId="0" borderId="0" xfId="0" applyNumberFormat="1" applyFont="1" applyFill="1" applyAlignment="1">
      <alignment horizontal="right" vertical="top" wrapText="1"/>
    </xf>
    <xf numFmtId="166" fontId="98" fillId="0" borderId="0" xfId="45" applyNumberFormat="1" applyFont="1" applyFill="1" applyBorder="1" applyAlignment="1">
      <alignment/>
    </xf>
    <xf numFmtId="0" fontId="10" fillId="0" borderId="0" xfId="61" applyFont="1" applyFill="1" applyAlignment="1">
      <alignment/>
      <protection/>
    </xf>
    <xf numFmtId="0" fontId="0" fillId="0" borderId="0" xfId="61" applyFill="1" applyAlignment="1">
      <alignment/>
      <protection/>
    </xf>
    <xf numFmtId="0" fontId="0" fillId="0" borderId="0" xfId="61" applyAlignment="1">
      <alignment/>
      <protection/>
    </xf>
    <xf numFmtId="1" fontId="9" fillId="0" borderId="0" xfId="61" applyNumberFormat="1" applyFont="1" applyFill="1" applyBorder="1" applyAlignment="1">
      <alignment/>
      <protection/>
    </xf>
    <xf numFmtId="164" fontId="9" fillId="0" borderId="0" xfId="61" applyNumberFormat="1" applyFont="1" applyFill="1" applyBorder="1" applyAlignment="1">
      <alignment/>
      <protection/>
    </xf>
    <xf numFmtId="164" fontId="9" fillId="0" borderId="0" xfId="61" applyNumberFormat="1" applyFont="1" applyFill="1" applyAlignment="1">
      <alignment/>
      <protection/>
    </xf>
    <xf numFmtId="164" fontId="9" fillId="0" borderId="0" xfId="61" applyNumberFormat="1" applyFont="1" applyFill="1" applyAlignment="1">
      <alignment horizontal="right"/>
      <protection/>
    </xf>
    <xf numFmtId="164" fontId="0" fillId="0" borderId="0" xfId="61" applyNumberFormat="1" applyFont="1" applyFill="1" applyAlignment="1">
      <alignment horizontal="right"/>
      <protection/>
    </xf>
    <xf numFmtId="0" fontId="9" fillId="0" borderId="0" xfId="61" applyFont="1" applyFill="1" applyAlignment="1">
      <alignment horizontal="left" indent="1"/>
      <protection/>
    </xf>
    <xf numFmtId="0" fontId="9" fillId="0" borderId="0" xfId="61" applyFont="1" applyFill="1" applyAlignment="1">
      <alignment/>
      <protection/>
    </xf>
    <xf numFmtId="0" fontId="9" fillId="0" borderId="0" xfId="61" applyFont="1" applyFill="1" applyAlignment="1">
      <alignment horizontal="right"/>
      <protection/>
    </xf>
    <xf numFmtId="0" fontId="0" fillId="0" borderId="0" xfId="61" applyFont="1" applyFill="1" applyAlignment="1">
      <alignment horizontal="right"/>
      <protection/>
    </xf>
    <xf numFmtId="6" fontId="9" fillId="0" borderId="0" xfId="61" applyNumberFormat="1" applyFont="1" applyFill="1" applyAlignment="1">
      <alignment horizontal="left" indent="1"/>
      <protection/>
    </xf>
    <xf numFmtId="0" fontId="9" fillId="0" borderId="0" xfId="61" applyFont="1" applyFill="1" applyBorder="1" applyAlignment="1">
      <alignment horizontal="left" indent="1"/>
      <protection/>
    </xf>
    <xf numFmtId="1" fontId="9" fillId="0" borderId="0" xfId="61" applyNumberFormat="1" applyFont="1" applyFill="1" applyAlignment="1">
      <alignment horizontal="right"/>
      <protection/>
    </xf>
    <xf numFmtId="166" fontId="9" fillId="0" borderId="0" xfId="42" applyNumberFormat="1" applyFont="1" applyFill="1" applyBorder="1" applyAlignment="1">
      <alignment/>
    </xf>
    <xf numFmtId="0" fontId="9" fillId="0" borderId="0" xfId="0" applyFont="1" applyAlignment="1">
      <alignment horizontal="centerContinuous"/>
    </xf>
    <xf numFmtId="166" fontId="9" fillId="0" borderId="0" xfId="42" applyNumberFormat="1" applyFont="1" applyAlignment="1">
      <alignment horizontal="center"/>
    </xf>
    <xf numFmtId="3" fontId="9" fillId="0" borderId="0" xfId="0" applyNumberFormat="1" applyFont="1" applyAlignment="1">
      <alignment horizontal="centerContinuous"/>
    </xf>
    <xf numFmtId="3" fontId="0" fillId="0" borderId="0" xfId="68" applyNumberFormat="1" applyFill="1" applyBorder="1">
      <alignment/>
      <protection/>
    </xf>
    <xf numFmtId="0" fontId="9" fillId="33" borderId="0" xfId="61" applyFont="1" applyFill="1" applyAlignment="1">
      <alignment horizontal="left" indent="1"/>
      <protection/>
    </xf>
    <xf numFmtId="0" fontId="0" fillId="33" borderId="0" xfId="61" applyFill="1" applyAlignment="1">
      <alignment/>
      <protection/>
    </xf>
    <xf numFmtId="1" fontId="9" fillId="33" borderId="0" xfId="61" applyNumberFormat="1" applyFont="1" applyFill="1" applyBorder="1" applyAlignment="1">
      <alignment/>
      <protection/>
    </xf>
    <xf numFmtId="166" fontId="15" fillId="33" borderId="0" xfId="42" applyNumberFormat="1" applyFont="1" applyFill="1" applyBorder="1" applyAlignment="1">
      <alignment horizontal="right"/>
    </xf>
    <xf numFmtId="3" fontId="10" fillId="0" borderId="0" xfId="0" applyNumberFormat="1" applyFont="1" applyFill="1" applyBorder="1" applyAlignment="1">
      <alignment/>
    </xf>
    <xf numFmtId="9" fontId="9" fillId="0" borderId="0" xfId="73" applyFont="1" applyFill="1" applyBorder="1" applyAlignment="1">
      <alignment/>
    </xf>
    <xf numFmtId="0" fontId="0" fillId="0" borderId="0" xfId="0" applyFont="1" applyFill="1" applyBorder="1" applyAlignment="1">
      <alignment vertical="top"/>
    </xf>
    <xf numFmtId="166" fontId="9" fillId="0" borderId="0" xfId="42" applyNumberFormat="1" applyFont="1" applyFill="1" applyBorder="1" applyAlignment="1">
      <alignment/>
    </xf>
    <xf numFmtId="166" fontId="9" fillId="0" borderId="0" xfId="42" applyNumberFormat="1" applyFont="1" applyFill="1" applyAlignment="1">
      <alignment/>
    </xf>
    <xf numFmtId="166" fontId="9" fillId="0" borderId="0" xfId="42" applyNumberFormat="1" applyFont="1" applyFill="1" applyAlignment="1">
      <alignment wrapText="1"/>
    </xf>
    <xf numFmtId="3" fontId="9" fillId="0" borderId="17" xfId="0" applyNumberFormat="1" applyFont="1" applyFill="1" applyBorder="1" applyAlignment="1">
      <alignment horizontal="right" wrapText="1"/>
    </xf>
    <xf numFmtId="3" fontId="9" fillId="0" borderId="17" xfId="0" applyNumberFormat="1" applyFont="1" applyFill="1" applyBorder="1" applyAlignment="1">
      <alignment/>
    </xf>
    <xf numFmtId="3" fontId="9" fillId="0" borderId="0" xfId="0" applyNumberFormat="1" applyFont="1" applyFill="1" applyBorder="1" applyAlignment="1">
      <alignment horizontal="right" wrapText="1"/>
    </xf>
    <xf numFmtId="0" fontId="47" fillId="0" borderId="0" xfId="0" applyFont="1" applyBorder="1" applyAlignment="1">
      <alignment/>
    </xf>
    <xf numFmtId="0" fontId="1" fillId="0" borderId="0" xfId="0" applyFont="1" applyFill="1" applyBorder="1" applyAlignment="1">
      <alignment horizontal="left"/>
    </xf>
    <xf numFmtId="0" fontId="9" fillId="0" borderId="0" xfId="0" applyFont="1" applyFill="1" applyBorder="1" applyAlignment="1">
      <alignment horizontal="left"/>
    </xf>
    <xf numFmtId="1" fontId="9" fillId="0" borderId="0" xfId="0" applyNumberFormat="1" applyFont="1" applyFill="1" applyBorder="1" applyAlignment="1">
      <alignment/>
    </xf>
    <xf numFmtId="0" fontId="15" fillId="0" borderId="0" xfId="0" applyFont="1" applyFill="1" applyBorder="1" applyAlignment="1">
      <alignment/>
    </xf>
    <xf numFmtId="0" fontId="10" fillId="0" borderId="0" xfId="0" applyFont="1" applyFill="1" applyBorder="1" applyAlignment="1">
      <alignment horizontal="left"/>
    </xf>
    <xf numFmtId="1" fontId="9" fillId="0" borderId="0" xfId="42" applyNumberFormat="1" applyFont="1" applyFill="1" applyBorder="1" applyAlignment="1">
      <alignment horizontal="right"/>
    </xf>
    <xf numFmtId="3" fontId="9" fillId="0" borderId="0" xfId="42" applyNumberFormat="1" applyFont="1" applyFill="1" applyBorder="1" applyAlignment="1">
      <alignment horizontal="right"/>
    </xf>
    <xf numFmtId="0" fontId="9" fillId="0" borderId="0" xfId="42" applyNumberFormat="1" applyFont="1" applyFill="1" applyBorder="1" applyAlignment="1">
      <alignment horizontal="right"/>
    </xf>
    <xf numFmtId="0" fontId="15" fillId="0" borderId="0" xfId="42" applyNumberFormat="1" applyFont="1" applyFill="1" applyBorder="1" applyAlignment="1">
      <alignment horizontal="right"/>
    </xf>
    <xf numFmtId="3" fontId="15" fillId="0" borderId="0" xfId="42" applyNumberFormat="1" applyFont="1" applyFill="1" applyBorder="1" applyAlignment="1">
      <alignment horizontal="right"/>
    </xf>
    <xf numFmtId="3" fontId="19" fillId="0" borderId="0" xfId="42" applyNumberFormat="1" applyFont="1" applyFill="1" applyBorder="1" applyAlignment="1">
      <alignment horizontal="right"/>
    </xf>
    <xf numFmtId="0" fontId="1" fillId="33" borderId="0" xfId="60" applyFont="1" applyFill="1" applyBorder="1" applyAlignment="1">
      <alignment/>
      <protection/>
    </xf>
    <xf numFmtId="0" fontId="0" fillId="33" borderId="0" xfId="60" applyFont="1" applyFill="1" applyBorder="1" applyAlignment="1">
      <alignment horizontal="left" indent="1"/>
      <protection/>
    </xf>
    <xf numFmtId="0" fontId="2" fillId="33" borderId="0" xfId="60" applyFont="1" applyFill="1" applyBorder="1" applyAlignment="1">
      <alignment horizontal="left" wrapText="1" indent="2"/>
      <protection/>
    </xf>
    <xf numFmtId="0" fontId="0" fillId="33" borderId="0" xfId="60" applyFont="1" applyFill="1" applyBorder="1" applyAlignment="1">
      <alignment/>
      <protection/>
    </xf>
    <xf numFmtId="0" fontId="1" fillId="33" borderId="19" xfId="60" applyFont="1" applyFill="1" applyBorder="1" applyAlignment="1">
      <alignment vertical="top"/>
      <protection/>
    </xf>
    <xf numFmtId="0" fontId="1" fillId="0" borderId="0" xfId="60" applyFont="1" applyFill="1" applyBorder="1" applyAlignment="1">
      <alignment/>
      <protection/>
    </xf>
    <xf numFmtId="0" fontId="0" fillId="0" borderId="0" xfId="0" applyFont="1" applyBorder="1" applyAlignment="1">
      <alignment/>
    </xf>
    <xf numFmtId="166" fontId="15" fillId="0" borderId="0" xfId="45" applyNumberFormat="1" applyFont="1" applyFill="1" applyBorder="1" applyAlignment="1">
      <alignment horizontal="right"/>
    </xf>
    <xf numFmtId="0" fontId="99" fillId="0" borderId="0" xfId="0" applyFont="1" applyAlignment="1">
      <alignment/>
    </xf>
    <xf numFmtId="3" fontId="99" fillId="0" borderId="0" xfId="0" applyNumberFormat="1" applyFont="1" applyBorder="1" applyAlignment="1">
      <alignment horizontal="right" vertical="center"/>
    </xf>
    <xf numFmtId="3" fontId="98" fillId="0" borderId="0" xfId="0" applyNumberFormat="1" applyFont="1" applyAlignment="1">
      <alignment vertical="center" wrapText="1"/>
    </xf>
    <xf numFmtId="0" fontId="99" fillId="0" borderId="0" xfId="0" applyFont="1" applyBorder="1" applyAlignment="1">
      <alignment horizontal="right" vertical="center"/>
    </xf>
    <xf numFmtId="3" fontId="99" fillId="0" borderId="0" xfId="0" applyNumberFormat="1" applyFont="1" applyBorder="1" applyAlignment="1">
      <alignment vertical="center" wrapText="1"/>
    </xf>
    <xf numFmtId="3" fontId="98" fillId="0" borderId="0" xfId="0" applyNumberFormat="1" applyFont="1" applyBorder="1" applyAlignment="1">
      <alignment vertical="center" wrapText="1"/>
    </xf>
    <xf numFmtId="0" fontId="0" fillId="0" borderId="27" xfId="0" applyFont="1" applyFill="1" applyBorder="1" applyAlignment="1">
      <alignment vertical="top"/>
    </xf>
    <xf numFmtId="3" fontId="92" fillId="0" borderId="19" xfId="0" applyNumberFormat="1" applyFont="1" applyFill="1" applyBorder="1" applyAlignment="1">
      <alignment/>
    </xf>
    <xf numFmtId="3" fontId="92" fillId="0" borderId="32" xfId="0" applyNumberFormat="1" applyFont="1" applyFill="1" applyBorder="1" applyAlignment="1">
      <alignment/>
    </xf>
    <xf numFmtId="0" fontId="10" fillId="0" borderId="0" xfId="61" applyFont="1" applyFill="1" applyBorder="1" applyAlignment="1">
      <alignment/>
      <protection/>
    </xf>
    <xf numFmtId="0" fontId="99" fillId="0" borderId="0" xfId="0" applyFont="1" applyBorder="1" applyAlignment="1">
      <alignment/>
    </xf>
    <xf numFmtId="0" fontId="99" fillId="0" borderId="0"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xf>
    <xf numFmtId="0" fontId="0" fillId="0" borderId="0" xfId="0" applyAlignment="1">
      <alignment/>
    </xf>
    <xf numFmtId="0" fontId="1" fillId="0" borderId="28" xfId="0" applyFont="1" applyBorder="1" applyAlignment="1">
      <alignment horizontal="center" vertical="center"/>
    </xf>
    <xf numFmtId="0" fontId="2" fillId="0" borderId="0" xfId="0" applyFont="1" applyFill="1" applyBorder="1" applyAlignment="1">
      <alignment horizontal="center" wrapText="1"/>
    </xf>
    <xf numFmtId="0" fontId="2" fillId="0" borderId="19" xfId="0" applyFont="1" applyFill="1" applyBorder="1" applyAlignment="1">
      <alignment horizontal="center" wrapText="1"/>
    </xf>
    <xf numFmtId="0" fontId="10" fillId="0" borderId="27" xfId="0" applyFont="1" applyBorder="1" applyAlignment="1">
      <alignment horizontal="center" wrapText="1"/>
    </xf>
    <xf numFmtId="0" fontId="10" fillId="0" borderId="19" xfId="0" applyFont="1" applyBorder="1" applyAlignment="1">
      <alignment horizontal="center" wrapText="1"/>
    </xf>
    <xf numFmtId="0" fontId="10" fillId="0" borderId="27" xfId="0" applyFont="1" applyFill="1" applyBorder="1" applyAlignment="1">
      <alignment horizontal="center" wrapText="1"/>
    </xf>
    <xf numFmtId="0" fontId="10" fillId="0" borderId="19" xfId="0" applyFont="1" applyFill="1" applyBorder="1" applyAlignment="1">
      <alignment horizontal="center" wrapText="1"/>
    </xf>
    <xf numFmtId="0" fontId="10" fillId="0" borderId="0" xfId="0" applyFont="1" applyBorder="1" applyAlignment="1">
      <alignment horizontal="center"/>
    </xf>
    <xf numFmtId="0" fontId="10" fillId="0" borderId="28" xfId="68" applyFont="1" applyFill="1" applyBorder="1" applyAlignment="1">
      <alignment horizontal="left"/>
      <protection/>
    </xf>
    <xf numFmtId="0" fontId="10" fillId="0" borderId="28" xfId="68" applyFont="1" applyFill="1" applyBorder="1" applyAlignment="1">
      <alignment horizontal="center"/>
      <protection/>
    </xf>
    <xf numFmtId="0" fontId="10" fillId="0" borderId="27" xfId="68" applyFont="1" applyFill="1" applyBorder="1" applyAlignment="1">
      <alignment horizontal="center"/>
      <protection/>
    </xf>
    <xf numFmtId="0" fontId="9" fillId="0" borderId="0" xfId="0" applyFont="1" applyFill="1" applyAlignment="1">
      <alignment wrapText="1"/>
    </xf>
    <xf numFmtId="0" fontId="9" fillId="0" borderId="0" xfId="0" applyFont="1" applyAlignment="1">
      <alignment wrapText="1"/>
    </xf>
    <xf numFmtId="0" fontId="10" fillId="0" borderId="0" xfId="0" applyFont="1" applyBorder="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4" xfId="61"/>
    <cellStyle name="Normal_chapter01 - road transport vehicles (vB6110871)" xfId="62"/>
    <cellStyle name="Normal_NEWAREAS" xfId="63"/>
    <cellStyle name="Normal_Sheet1" xfId="64"/>
    <cellStyle name="Normal_T1.19-T1.20" xfId="65"/>
    <cellStyle name="Normal_T12a" xfId="66"/>
    <cellStyle name="Normal_T4" xfId="67"/>
    <cellStyle name="Normal_Table 1 21 STS v2" xfId="68"/>
    <cellStyle name="Normal_TABLE2" xfId="69"/>
    <cellStyle name="Normal_TABLE4" xfId="70"/>
    <cellStyle name="Note" xfId="71"/>
    <cellStyle name="Output" xfId="72"/>
    <cellStyle name="Percent" xfId="73"/>
    <cellStyle name="Publication_style"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25"/>
          <c:w val="0.989"/>
          <c:h val="0.9652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'T1.1-T1.2'!$J$2:$V$2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'T1.1-T1.2'!$I$5:$V$5</c:f>
              <c:numCache>
                <c:ptCount val="11"/>
                <c:pt idx="0">
                  <c:v>228.384</c:v>
                </c:pt>
                <c:pt idx="1">
                  <c:v>228.063</c:v>
                </c:pt>
                <c:pt idx="2">
                  <c:v>212.529</c:v>
                </c:pt>
                <c:pt idx="3">
                  <c:v>204.903</c:v>
                </c:pt>
                <c:pt idx="4">
                  <c:v>209.279</c:v>
                </c:pt>
                <c:pt idx="5">
                  <c:v>170.048</c:v>
                </c:pt>
                <c:pt idx="6">
                  <c:v>176.771</c:v>
                </c:pt>
                <c:pt idx="7">
                  <c:v>168.251</c:v>
                </c:pt>
                <c:pt idx="8">
                  <c:v>159.178</c:v>
                </c:pt>
                <c:pt idx="9">
                  <c:v>174.859</c:v>
                </c:pt>
                <c:pt idx="10">
                  <c:v>199.343</c:v>
                </c:pt>
              </c:numCache>
            </c:numRef>
          </c:val>
          <c:smooth val="0"/>
        </c:ser>
        <c:marker val="1"/>
        <c:axId val="64104561"/>
        <c:axId val="40070138"/>
      </c:lineChart>
      <c:catAx>
        <c:axId val="64104561"/>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0070138"/>
        <c:crosses val="autoZero"/>
        <c:auto val="1"/>
        <c:lblOffset val="100"/>
        <c:tickLblSkip val="1"/>
        <c:noMultiLvlLbl val="0"/>
      </c:catAx>
      <c:valAx>
        <c:axId val="40070138"/>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4104561"/>
        <c:crossesAt val="1"/>
        <c:crossBetween val="midCat"/>
        <c:dispUnits/>
      </c:valAx>
      <c:spPr>
        <a:solidFill>
          <a:srgbClr val="FFFFFF"/>
        </a:solidFill>
        <a:ln w="3175">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575"/>
          <c:h val="0.85025"/>
        </c:manualLayout>
      </c:layout>
      <c:lineChart>
        <c:grouping val="standard"/>
        <c:varyColors val="0"/>
        <c:ser>
          <c:idx val="0"/>
          <c:order val="0"/>
          <c:tx>
            <c:v>Motorcycle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800000"/>
              </a:solidFill>
              <a:ln>
                <a:solidFill>
                  <a:srgbClr val="800000"/>
                </a:solidFill>
              </a:ln>
            </c:spPr>
          </c:marker>
          <c:cat>
            <c:numRef>
              <c:f>'T1.1-T1.2'!$K$2:$V$2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'T1.1-T1.2'!$K$6:$V$6</c:f>
              <c:numCache>
                <c:ptCount val="11"/>
                <c:pt idx="0">
                  <c:v>6.934</c:v>
                </c:pt>
                <c:pt idx="1">
                  <c:v>5.91</c:v>
                </c:pt>
                <c:pt idx="2">
                  <c:v>6.552</c:v>
                </c:pt>
                <c:pt idx="3">
                  <c:v>7.122</c:v>
                </c:pt>
                <c:pt idx="4">
                  <c:v>7.609</c:v>
                </c:pt>
                <c:pt idx="5">
                  <c:v>7.491</c:v>
                </c:pt>
                <c:pt idx="6">
                  <c:v>5.976</c:v>
                </c:pt>
                <c:pt idx="7">
                  <c:v>4.886</c:v>
                </c:pt>
                <c:pt idx="8">
                  <c:v>4.758</c:v>
                </c:pt>
                <c:pt idx="9">
                  <c:v>5.139</c:v>
                </c:pt>
                <c:pt idx="10">
                  <c:v>5.206</c:v>
                </c:pt>
              </c:numCache>
            </c:numRef>
          </c:val>
          <c:smooth val="0"/>
        </c:ser>
        <c:ser>
          <c:idx val="1"/>
          <c:order val="1"/>
          <c:tx>
            <c:v>Public transport</c:v>
          </c:tx>
          <c:spPr>
            <a:ln w="38100">
              <a:solidFill>
                <a:srgbClr val="3333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'T1.1-T1.2'!$K$2:$V$2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'T1.1-T1.2'!$K$7:$V$7</c:f>
              <c:numCache>
                <c:ptCount val="11"/>
                <c:pt idx="0">
                  <c:v>0.821</c:v>
                </c:pt>
                <c:pt idx="1">
                  <c:v>0.859</c:v>
                </c:pt>
                <c:pt idx="2">
                  <c:v>1.273</c:v>
                </c:pt>
                <c:pt idx="3">
                  <c:v>1.056</c:v>
                </c:pt>
                <c:pt idx="4">
                  <c:v>1.035</c:v>
                </c:pt>
                <c:pt idx="5">
                  <c:v>0.897</c:v>
                </c:pt>
                <c:pt idx="6">
                  <c:v>0.691</c:v>
                </c:pt>
                <c:pt idx="7">
                  <c:v>0.654</c:v>
                </c:pt>
                <c:pt idx="8">
                  <c:v>0.628</c:v>
                </c:pt>
                <c:pt idx="9">
                  <c:v>0.704</c:v>
                </c:pt>
                <c:pt idx="10">
                  <c:v>0.916</c:v>
                </c:pt>
              </c:numCache>
            </c:numRef>
          </c:val>
          <c:smooth val="0"/>
        </c:ser>
        <c:ser>
          <c:idx val="2"/>
          <c:order val="2"/>
          <c:tx>
            <c:v>Goods</c:v>
          </c:tx>
          <c:spPr>
            <a:ln w="38100">
              <a:solidFill>
                <a:srgbClr val="3399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'T1.1-T1.2'!$K$2:$V$2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'T1.1-T1.2'!$K$8:$V$8</c:f>
              <c:numCache>
                <c:ptCount val="11"/>
                <c:pt idx="0">
                  <c:v>3.39</c:v>
                </c:pt>
                <c:pt idx="1">
                  <c:v>3.386</c:v>
                </c:pt>
                <c:pt idx="2">
                  <c:v>3.748</c:v>
                </c:pt>
                <c:pt idx="3">
                  <c:v>3.742</c:v>
                </c:pt>
                <c:pt idx="4">
                  <c:v>3.348</c:v>
                </c:pt>
                <c:pt idx="5">
                  <c:v>3.743</c:v>
                </c:pt>
                <c:pt idx="6">
                  <c:v>2.219</c:v>
                </c:pt>
                <c:pt idx="7">
                  <c:v>1.962</c:v>
                </c:pt>
                <c:pt idx="8">
                  <c:v>2.485</c:v>
                </c:pt>
                <c:pt idx="9">
                  <c:v>2.72</c:v>
                </c:pt>
                <c:pt idx="10">
                  <c:v>3.263</c:v>
                </c:pt>
              </c:numCache>
            </c:numRef>
          </c:val>
          <c:smooth val="0"/>
        </c:ser>
        <c:ser>
          <c:idx val="3"/>
          <c:order val="3"/>
          <c:tx>
            <c:v>Crown Exempt</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'T1.1-T1.2'!$K$2:$V$2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'Fig1.1'!$E$72:$N$72</c:f>
              <c:numCache/>
            </c:numRef>
          </c:val>
          <c:smooth val="0"/>
        </c:ser>
        <c:ser>
          <c:idx val="4"/>
          <c:order val="4"/>
          <c:tx>
            <c:v>Other</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numRef>
              <c:f>'T1.1-T1.2'!$K$2:$V$2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'Fig1.1'!$E$74:$N$74</c:f>
              <c:numCache/>
            </c:numRef>
          </c:val>
          <c:smooth val="0"/>
        </c:ser>
        <c:ser>
          <c:idx val="5"/>
          <c:order val="5"/>
          <c:tx>
            <c:v>Crown revised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'T1.1-T1.2'!$K$2:$V$2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'Fig1.1'!$E$73:$O$73</c:f>
              <c:numCache/>
            </c:numRef>
          </c:val>
          <c:smooth val="0"/>
        </c:ser>
        <c:ser>
          <c:idx val="6"/>
          <c:order val="6"/>
          <c:tx>
            <c:strRef>
              <c:f>'Fig1.1'!$A$75</c:f>
              <c:strCache>
                <c:ptCount val="1"/>
                <c:pt idx="0">
                  <c:v>Other revised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solidFill>
                  <a:srgbClr val="000000"/>
                </a:solidFill>
              </a:ln>
            </c:spPr>
          </c:marker>
          <c:cat>
            <c:numRef>
              <c:f>'T1.1-T1.2'!$K$2:$V$2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'Fig1.1'!$E$75:$O$75</c:f>
              <c:numCache/>
            </c:numRef>
          </c:val>
          <c:smooth val="0"/>
        </c:ser>
        <c:marker val="1"/>
        <c:axId val="25086923"/>
        <c:axId val="24455716"/>
      </c:lineChart>
      <c:catAx>
        <c:axId val="25086923"/>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4455716"/>
        <c:crosses val="autoZero"/>
        <c:auto val="1"/>
        <c:lblOffset val="100"/>
        <c:tickLblSkip val="1"/>
        <c:noMultiLvlLbl val="0"/>
      </c:catAx>
      <c:valAx>
        <c:axId val="24455716"/>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5086923"/>
        <c:crossesAt val="1"/>
        <c:crossBetween val="midCat"/>
        <c:dispUnits/>
      </c:valAx>
      <c:spPr>
        <a:solidFill>
          <a:srgbClr val="FFFFFF"/>
        </a:solidFill>
        <a:ln w="3175">
          <a:solidFill>
            <a:srgbClr val="C0C0C0"/>
          </a:solidFill>
        </a:ln>
      </c:spPr>
    </c:plotArea>
    <c:legend>
      <c:legendPos val="b"/>
      <c:legendEntry>
        <c:idx val="5"/>
        <c:delete val="1"/>
      </c:legendEntry>
      <c:legendEntry>
        <c:idx val="6"/>
        <c:delete val="1"/>
      </c:legendEntry>
      <c:layout>
        <c:manualLayout>
          <c:xMode val="edge"/>
          <c:yMode val="edge"/>
          <c:x val="0.065"/>
          <c:y val="0.94325"/>
          <c:w val="0.86975"/>
          <c:h val="0.053"/>
        </c:manualLayout>
      </c:layout>
      <c:overlay val="0"/>
      <c:spPr>
        <a:solidFill>
          <a:srgbClr val="FFFFFF"/>
        </a:solidFill>
        <a:ln w="3175">
          <a:solidFill>
            <a:srgbClr val="C0C0C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1275"/>
          <c:w val="0.985"/>
          <c:h val="0.9745"/>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1.2- 1.3'!$A$5:$A$36</c:f>
              <c:strCache/>
            </c:strRef>
          </c:cat>
          <c:val>
            <c:numRef>
              <c:f>'fig 1.2- 1.3'!$Q$5:$Q$36</c:f>
              <c:numCache/>
            </c:numRef>
          </c:val>
        </c:ser>
        <c:axId val="18774853"/>
        <c:axId val="34755950"/>
      </c:barChart>
      <c:catAx>
        <c:axId val="1877485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175" b="0" i="0" u="none" baseline="0">
                <a:solidFill>
                  <a:srgbClr val="000000"/>
                </a:solidFill>
                <a:latin typeface="Arial"/>
                <a:ea typeface="Arial"/>
                <a:cs typeface="Arial"/>
              </a:defRPr>
            </a:pPr>
          </a:p>
        </c:txPr>
        <c:crossAx val="34755950"/>
        <c:crosses val="autoZero"/>
        <c:auto val="1"/>
        <c:lblOffset val="100"/>
        <c:tickLblSkip val="1"/>
        <c:noMultiLvlLbl val="0"/>
      </c:catAx>
      <c:valAx>
        <c:axId val="34755950"/>
        <c:scaling>
          <c:orientation val="minMax"/>
          <c:max val="700"/>
          <c:min val="0"/>
        </c:scaling>
        <c:axPos val="l"/>
        <c:majorGridlines>
          <c:spPr>
            <a:ln w="254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650" b="0" i="0" u="none" baseline="0">
                <a:solidFill>
                  <a:srgbClr val="000000"/>
                </a:solidFill>
                <a:latin typeface="Arial"/>
                <a:ea typeface="Arial"/>
                <a:cs typeface="Arial"/>
              </a:defRPr>
            </a:pPr>
          </a:p>
        </c:txPr>
        <c:crossAx val="18774853"/>
        <c:crossesAt val="1"/>
        <c:crossBetween val="between"/>
        <c:dispUnits/>
        <c:majorUnit val="50"/>
        <c:minorUnit val="1.4"/>
      </c:valAx>
      <c:spPr>
        <a:no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2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1125"/>
          <c:w val="0.9635"/>
          <c:h val="0.97025"/>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1.2- 1.3'!$A$5:$A$36</c:f>
              <c:strCache/>
            </c:strRef>
          </c:cat>
          <c:val>
            <c:numRef>
              <c:f>'fig 1.2- 1.3'!$R$5:$R$36</c:f>
              <c:numCache/>
            </c:numRef>
          </c:val>
        </c:ser>
        <c:axId val="44368095"/>
        <c:axId val="63768536"/>
      </c:barChart>
      <c:catAx>
        <c:axId val="4436809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3768536"/>
        <c:crosses val="autoZero"/>
        <c:auto val="1"/>
        <c:lblOffset val="100"/>
        <c:tickLblSkip val="1"/>
        <c:noMultiLvlLbl val="0"/>
      </c:catAx>
      <c:valAx>
        <c:axId val="63768536"/>
        <c:scaling>
          <c:orientation val="minMax"/>
          <c:max val="250"/>
        </c:scaling>
        <c:axPos val="l"/>
        <c:title>
          <c:tx>
            <c:rich>
              <a:bodyPr vert="horz" rot="-5400000" anchor="ctr"/>
              <a:lstStyle/>
              <a:p>
                <a:pPr algn="ctr">
                  <a:defRPr/>
                </a:pPr>
                <a:r>
                  <a:rPr lang="en-US" cap="none" sz="1875" b="1" i="0" u="none" baseline="0">
                    <a:solidFill>
                      <a:srgbClr val="000000"/>
                    </a:solidFill>
                    <a:latin typeface="Arial"/>
                    <a:ea typeface="Arial"/>
                    <a:cs typeface="Arial"/>
                  </a:rPr>
                  <a:t>('000s)</a:t>
                </a:r>
              </a:p>
            </c:rich>
          </c:tx>
          <c:layout>
            <c:manualLayout>
              <c:xMode val="factor"/>
              <c:yMode val="factor"/>
              <c:x val="-0.00575"/>
              <c:y val="-0.0005"/>
            </c:manualLayout>
          </c:layout>
          <c:overlay val="0"/>
          <c:spPr>
            <a:noFill/>
            <a:ln>
              <a:noFill/>
            </a:ln>
          </c:spPr>
        </c:title>
        <c:majorGridlines>
          <c:spPr>
            <a:ln w="254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4368095"/>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20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-0.0005</cdr:y>
    </cdr:from>
    <cdr:to>
      <cdr:x>0.0905</cdr:x>
      <cdr:y>0.03475</cdr:y>
    </cdr:to>
    <cdr:sp>
      <cdr:nvSpPr>
        <cdr:cNvPr id="1" name="Text Box 1"/>
        <cdr:cNvSpPr txBox="1">
          <a:spLocks noChangeArrowheads="1"/>
        </cdr:cNvSpPr>
      </cdr:nvSpPr>
      <cdr:spPr>
        <a:xfrm>
          <a:off x="0" y="0"/>
          <a:ext cx="657225" cy="171450"/>
        </a:xfrm>
        <a:prstGeom prst="rect">
          <a:avLst/>
        </a:prstGeom>
        <a:noFill/>
        <a:ln w="9525" cmpd="sng">
          <a:noFill/>
        </a:ln>
      </cdr:spPr>
      <cdr:txBody>
        <a:bodyPr vertOverflow="clip" wrap="square" lIns="18288" tIns="18288" rIns="0" bIns="0">
          <a:spAutoFit/>
        </a:bodyPr>
        <a:p>
          <a:pPr algn="l">
            <a:defRPr/>
          </a:pPr>
          <a:r>
            <a:rPr lang="en-US" cap="none" sz="1000" b="0" i="1" u="none" baseline="0">
              <a:solidFill>
                <a:srgbClr val="000000"/>
              </a:solidFill>
              <a:latin typeface="Arial"/>
              <a:ea typeface="Arial"/>
              <a:cs typeface="Arial"/>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11</xdr:col>
      <xdr:colOff>361950</xdr:colOff>
      <xdr:row>31</xdr:row>
      <xdr:rowOff>76200</xdr:rowOff>
    </xdr:to>
    <xdr:graphicFrame>
      <xdr:nvGraphicFramePr>
        <xdr:cNvPr id="1" name="Chart 1"/>
        <xdr:cNvGraphicFramePr/>
      </xdr:nvGraphicFramePr>
      <xdr:xfrm>
        <a:off x="0" y="733425"/>
        <a:ext cx="7191375" cy="44386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33</xdr:row>
      <xdr:rowOff>114300</xdr:rowOff>
    </xdr:from>
    <xdr:to>
      <xdr:col>11</xdr:col>
      <xdr:colOff>447675</xdr:colOff>
      <xdr:row>64</xdr:row>
      <xdr:rowOff>38100</xdr:rowOff>
    </xdr:to>
    <xdr:graphicFrame>
      <xdr:nvGraphicFramePr>
        <xdr:cNvPr id="2" name="Chart 3"/>
        <xdr:cNvGraphicFramePr/>
      </xdr:nvGraphicFramePr>
      <xdr:xfrm>
        <a:off x="19050" y="5572125"/>
        <a:ext cx="7258050" cy="4943475"/>
      </xdr:xfrm>
      <a:graphic>
        <a:graphicData uri="http://schemas.openxmlformats.org/drawingml/2006/chart">
          <c:chart xmlns:c="http://schemas.openxmlformats.org/drawingml/2006/chart" r:id="rId2"/>
        </a:graphicData>
      </a:graphic>
    </xdr:graphicFrame>
    <xdr:clientData/>
  </xdr:twoCellAnchor>
  <xdr:oneCellAnchor>
    <xdr:from>
      <xdr:col>0</xdr:col>
      <xdr:colOff>180975</xdr:colOff>
      <xdr:row>4</xdr:row>
      <xdr:rowOff>0</xdr:rowOff>
    </xdr:from>
    <xdr:ext cx="733425" cy="171450"/>
    <xdr:sp>
      <xdr:nvSpPr>
        <xdr:cNvPr id="3" name="Text Box 4"/>
        <xdr:cNvSpPr txBox="1">
          <a:spLocks noChangeArrowheads="1"/>
        </xdr:cNvSpPr>
      </xdr:nvSpPr>
      <xdr:spPr>
        <a:xfrm>
          <a:off x="180975" y="723900"/>
          <a:ext cx="733425" cy="171450"/>
        </a:xfrm>
        <a:prstGeom prst="rect">
          <a:avLst/>
        </a:prstGeom>
        <a:noFill/>
        <a:ln w="9525" cmpd="sng">
          <a:noFill/>
        </a:ln>
      </xdr:spPr>
      <xdr:txBody>
        <a:bodyPr vertOverflow="clip" wrap="square" lIns="18288" tIns="18288" rIns="0" bIns="0">
          <a:spAutoFit/>
        </a:bodyPr>
        <a:p>
          <a:pPr algn="l">
            <a:defRPr/>
          </a:pPr>
          <a:r>
            <a:rPr lang="en-US" cap="none" sz="1000" b="0" i="1" u="none" baseline="0">
              <a:solidFill>
                <a:srgbClr val="000000"/>
              </a:solidFill>
              <a:latin typeface="Arial"/>
              <a:ea typeface="Arial"/>
              <a:cs typeface="Arial"/>
            </a:rPr>
            <a:t>Thousands</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0.976</cdr:x>
      <cdr:y>0.038</cdr:y>
    </cdr:from>
    <cdr:to>
      <cdr:x>0.976</cdr:x>
      <cdr:y>0.69775</cdr:y>
    </cdr:to>
    <cdr:sp>
      <cdr:nvSpPr>
        <cdr:cNvPr id="1" name="Line 1025"/>
        <cdr:cNvSpPr>
          <a:spLocks/>
        </cdr:cNvSpPr>
      </cdr:nvSpPr>
      <cdr:spPr>
        <a:xfrm flipH="1" flipV="1">
          <a:off x="14706600" y="304800"/>
          <a:ext cx="0" cy="5457825"/>
        </a:xfrm>
        <a:prstGeom prst="line">
          <a:avLst/>
        </a:prstGeom>
        <a:noFill/>
        <a:ln w="9525"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0.07825</cdr:x>
      <cdr:y>0.038</cdr:y>
    </cdr:from>
    <cdr:to>
      <cdr:x>0.91975</cdr:x>
      <cdr:y>0.038</cdr:y>
    </cdr:to>
    <cdr:sp>
      <cdr:nvSpPr>
        <cdr:cNvPr id="2" name="Line 1026"/>
        <cdr:cNvSpPr>
          <a:spLocks/>
        </cdr:cNvSpPr>
      </cdr:nvSpPr>
      <cdr:spPr>
        <a:xfrm flipH="1">
          <a:off x="1171575" y="304800"/>
          <a:ext cx="12677775" cy="0"/>
        </a:xfrm>
        <a:prstGeom prst="line">
          <a:avLst/>
        </a:prstGeom>
        <a:noFill/>
        <a:ln w="9525" cmpd="sng">
          <a:solidFill>
            <a:srgbClr val="C0C0C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xdr:row>
      <xdr:rowOff>9525</xdr:rowOff>
    </xdr:from>
    <xdr:to>
      <xdr:col>21</xdr:col>
      <xdr:colOff>95250</xdr:colOff>
      <xdr:row>130</xdr:row>
      <xdr:rowOff>28575</xdr:rowOff>
    </xdr:to>
    <xdr:graphicFrame>
      <xdr:nvGraphicFramePr>
        <xdr:cNvPr id="1" name="Chart 2"/>
        <xdr:cNvGraphicFramePr/>
      </xdr:nvGraphicFramePr>
      <xdr:xfrm>
        <a:off x="0" y="18087975"/>
        <a:ext cx="14611350" cy="74676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9525</xdr:rowOff>
    </xdr:from>
    <xdr:to>
      <xdr:col>21</xdr:col>
      <xdr:colOff>561975</xdr:colOff>
      <xdr:row>79</xdr:row>
      <xdr:rowOff>381000</xdr:rowOff>
    </xdr:to>
    <xdr:graphicFrame>
      <xdr:nvGraphicFramePr>
        <xdr:cNvPr id="2" name="Chart 5"/>
        <xdr:cNvGraphicFramePr/>
      </xdr:nvGraphicFramePr>
      <xdr:xfrm>
        <a:off x="9525" y="8515350"/>
        <a:ext cx="15068550" cy="8267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7"/>
  <sheetViews>
    <sheetView zoomScalePageLayoutView="0" workbookViewId="0" topLeftCell="A1">
      <selection activeCell="A1" sqref="A1"/>
    </sheetView>
  </sheetViews>
  <sheetFormatPr defaultColWidth="9.140625" defaultRowHeight="12.75"/>
  <sheetData>
    <row r="1" spans="1:2" ht="13.5" thickBot="1">
      <c r="A1" s="46">
        <v>-999</v>
      </c>
      <c r="B1" s="45" t="s">
        <v>133</v>
      </c>
    </row>
    <row r="2" ht="12.75">
      <c r="B2" s="47" t="s">
        <v>134</v>
      </c>
    </row>
    <row r="3" ht="12.75">
      <c r="B3" t="s">
        <v>135</v>
      </c>
    </row>
    <row r="4" ht="12.75">
      <c r="B4" t="s">
        <v>136</v>
      </c>
    </row>
    <row r="6" spans="2:5" ht="12.75">
      <c r="B6" t="s">
        <v>137</v>
      </c>
      <c r="E6" s="45"/>
    </row>
    <row r="7" ht="12.75">
      <c r="B7" t="s">
        <v>138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V172"/>
  <sheetViews>
    <sheetView zoomScale="75" zoomScaleNormal="75" zoomScalePageLayoutView="0" workbookViewId="0" topLeftCell="A1">
      <selection activeCell="A1" sqref="A1"/>
    </sheetView>
  </sheetViews>
  <sheetFormatPr defaultColWidth="9.140625" defaultRowHeight="12.75"/>
  <cols>
    <col min="1" max="1" width="42.140625" style="105" customWidth="1"/>
    <col min="2" max="2" width="11.140625" style="105" hidden="1" customWidth="1"/>
    <col min="3" max="3" width="11.00390625" style="105" hidden="1" customWidth="1"/>
    <col min="4" max="4" width="11.57421875" style="105" hidden="1" customWidth="1"/>
    <col min="5" max="5" width="10.57421875" style="105" hidden="1" customWidth="1"/>
    <col min="6" max="9" width="10.57421875" style="105" customWidth="1"/>
    <col min="10" max="10" width="9.00390625" style="105" customWidth="1"/>
    <col min="11" max="11" width="8.8515625" style="105" customWidth="1"/>
    <col min="12" max="12" width="9.140625" style="105" customWidth="1"/>
    <col min="13" max="13" width="8.00390625" style="105" customWidth="1"/>
    <col min="14" max="14" width="7.421875" style="105" customWidth="1"/>
    <col min="15" max="15" width="9.8515625" style="105" customWidth="1"/>
    <col min="16" max="16" width="9.8515625" style="105" hidden="1" customWidth="1"/>
    <col min="17" max="17" width="9.28125" style="105" hidden="1" customWidth="1"/>
    <col min="18" max="18" width="12.28125" style="105" hidden="1" customWidth="1"/>
    <col min="19" max="16384" width="9.140625" style="105" customWidth="1"/>
  </cols>
  <sheetData>
    <row r="1" spans="1:20" s="48" customFormat="1" ht="18.75">
      <c r="A1" s="436" t="s">
        <v>408</v>
      </c>
      <c r="B1" s="436"/>
      <c r="C1" s="437"/>
      <c r="D1" s="437"/>
      <c r="E1" s="437"/>
      <c r="F1" s="437"/>
      <c r="G1" s="437"/>
      <c r="H1" s="437"/>
      <c r="I1" s="437"/>
      <c r="J1" s="437"/>
      <c r="K1" s="438"/>
      <c r="L1" s="437"/>
      <c r="M1" s="437"/>
      <c r="N1" s="437"/>
      <c r="O1" s="437"/>
      <c r="P1" s="437"/>
      <c r="Q1" s="437"/>
      <c r="R1" s="437"/>
      <c r="S1" s="483"/>
      <c r="T1" s="483"/>
    </row>
    <row r="2" spans="1:22" s="48" customFormat="1" ht="21" customHeight="1">
      <c r="A2" s="439" t="s">
        <v>315</v>
      </c>
      <c r="B2" s="439"/>
      <c r="C2" s="440">
        <v>2007</v>
      </c>
      <c r="D2" s="440">
        <v>2008</v>
      </c>
      <c r="E2" s="440">
        <v>2009</v>
      </c>
      <c r="F2" s="440">
        <v>2010</v>
      </c>
      <c r="G2" s="440">
        <v>2011</v>
      </c>
      <c r="H2" s="440">
        <v>2012</v>
      </c>
      <c r="I2" s="440">
        <v>2013</v>
      </c>
      <c r="J2" s="438"/>
      <c r="K2" s="439"/>
      <c r="L2" s="439"/>
      <c r="M2" s="439"/>
      <c r="N2" s="439"/>
      <c r="O2" s="439"/>
      <c r="P2" s="440">
        <v>2007</v>
      </c>
      <c r="Q2" s="440">
        <v>2008</v>
      </c>
      <c r="R2" s="440">
        <v>2009</v>
      </c>
      <c r="S2" s="440">
        <v>2010</v>
      </c>
      <c r="T2" s="440">
        <v>2011</v>
      </c>
      <c r="U2" s="440">
        <v>2012</v>
      </c>
      <c r="V2" s="440">
        <v>2013</v>
      </c>
    </row>
    <row r="3" spans="1:22" ht="21">
      <c r="A3" s="441" t="s">
        <v>403</v>
      </c>
      <c r="B3" s="441"/>
      <c r="C3" s="442"/>
      <c r="D3" s="442"/>
      <c r="E3" s="442"/>
      <c r="F3" s="442"/>
      <c r="G3" s="442"/>
      <c r="I3" s="442" t="s">
        <v>10</v>
      </c>
      <c r="J3" s="443"/>
      <c r="K3" s="444" t="s">
        <v>346</v>
      </c>
      <c r="L3" s="438"/>
      <c r="M3" s="438"/>
      <c r="N3" s="438"/>
      <c r="O3" s="438"/>
      <c r="P3" s="442"/>
      <c r="Q3" s="442"/>
      <c r="R3" s="442"/>
      <c r="S3" s="442"/>
      <c r="T3" s="442"/>
      <c r="V3" s="442" t="s">
        <v>10</v>
      </c>
    </row>
    <row r="4" spans="1:22" ht="15">
      <c r="A4" s="438" t="s">
        <v>393</v>
      </c>
      <c r="B4" s="438"/>
      <c r="C4" s="325">
        <v>1888.616</v>
      </c>
      <c r="D4" s="325">
        <v>1929.95</v>
      </c>
      <c r="E4" s="325">
        <v>1974.559</v>
      </c>
      <c r="F4" s="325">
        <v>2043.52</v>
      </c>
      <c r="G4" s="325">
        <v>2039.631</v>
      </c>
      <c r="H4" s="325">
        <v>2042.794</v>
      </c>
      <c r="I4" s="325">
        <v>2074.8</v>
      </c>
      <c r="J4" s="443"/>
      <c r="K4" s="443"/>
      <c r="L4" s="445" t="s">
        <v>393</v>
      </c>
      <c r="M4" s="438"/>
      <c r="N4" s="438"/>
      <c r="O4" s="438"/>
      <c r="P4" s="446">
        <v>4.529</v>
      </c>
      <c r="Q4" s="446">
        <v>4.473</v>
      </c>
      <c r="R4" s="446">
        <v>4.546</v>
      </c>
      <c r="S4" s="446">
        <v>4.254</v>
      </c>
      <c r="T4" s="446">
        <v>4.167</v>
      </c>
      <c r="U4" s="325">
        <v>4.224</v>
      </c>
      <c r="V4" s="325">
        <v>4.3</v>
      </c>
    </row>
    <row r="5" spans="1:22" ht="15.75">
      <c r="A5" s="447" t="s">
        <v>407</v>
      </c>
      <c r="B5" s="436"/>
      <c r="C5" s="325">
        <v>134.825</v>
      </c>
      <c r="D5" s="325">
        <v>149.629</v>
      </c>
      <c r="E5" s="325">
        <v>150.052</v>
      </c>
      <c r="F5" s="325">
        <v>144.732</v>
      </c>
      <c r="G5" s="325">
        <v>140.063</v>
      </c>
      <c r="H5" s="325">
        <v>141.693</v>
      </c>
      <c r="I5" s="325">
        <v>134.8</v>
      </c>
      <c r="J5" s="443"/>
      <c r="K5" s="443"/>
      <c r="L5" s="447" t="s">
        <v>407</v>
      </c>
      <c r="M5" s="438"/>
      <c r="N5" s="438"/>
      <c r="O5" s="438"/>
      <c r="P5" s="446">
        <v>0.131</v>
      </c>
      <c r="Q5" s="446">
        <v>0.169</v>
      </c>
      <c r="R5" s="446">
        <v>0.211</v>
      </c>
      <c r="S5" s="446">
        <v>0.202</v>
      </c>
      <c r="T5" s="446">
        <v>0.178</v>
      </c>
      <c r="U5" s="325">
        <v>0.197</v>
      </c>
      <c r="V5" s="325">
        <v>0.2</v>
      </c>
    </row>
    <row r="6" spans="1:22" ht="15.75">
      <c r="A6" s="436" t="s">
        <v>394</v>
      </c>
      <c r="B6" s="447"/>
      <c r="C6" s="325">
        <v>660.973</v>
      </c>
      <c r="D6" s="325">
        <v>686.541</v>
      </c>
      <c r="E6" s="325">
        <v>734.872</v>
      </c>
      <c r="F6" s="325">
        <v>739.347</v>
      </c>
      <c r="G6" s="325">
        <v>750.977</v>
      </c>
      <c r="H6" s="325">
        <v>745.014</v>
      </c>
      <c r="I6" s="325">
        <v>770.9</v>
      </c>
      <c r="J6" s="443"/>
      <c r="K6" s="443"/>
      <c r="L6" s="448" t="s">
        <v>394</v>
      </c>
      <c r="M6" s="438"/>
      <c r="N6" s="438"/>
      <c r="O6" s="438"/>
      <c r="P6" s="446">
        <v>1.119</v>
      </c>
      <c r="Q6" s="446">
        <v>1.249</v>
      </c>
      <c r="R6" s="446">
        <v>1.261</v>
      </c>
      <c r="S6" s="446">
        <v>1.253</v>
      </c>
      <c r="T6" s="446">
        <v>1.15</v>
      </c>
      <c r="U6" s="325">
        <v>1.209</v>
      </c>
      <c r="V6" s="325">
        <v>1.3</v>
      </c>
    </row>
    <row r="7" spans="1:22" ht="15" customHeight="1">
      <c r="A7" s="449" t="s">
        <v>405</v>
      </c>
      <c r="B7" s="449"/>
      <c r="C7" s="450">
        <v>0.4213656984797333</v>
      </c>
      <c r="D7" s="450">
        <v>0.433259929013705</v>
      </c>
      <c r="E7" s="450">
        <v>0.44816285560471986</v>
      </c>
      <c r="F7" s="450">
        <v>0.43262556764797994</v>
      </c>
      <c r="G7" s="450">
        <v>0.4368633345933652</v>
      </c>
      <c r="H7" s="510">
        <v>0.4340657942014711</v>
      </c>
      <c r="I7" s="510">
        <v>0.43653599049160446</v>
      </c>
      <c r="J7" s="443"/>
      <c r="K7" s="443"/>
      <c r="L7" s="449" t="s">
        <v>405</v>
      </c>
      <c r="M7" s="451"/>
      <c r="N7" s="451"/>
      <c r="O7" s="451"/>
      <c r="P7" s="450">
        <v>0.27599911680282624</v>
      </c>
      <c r="Q7" s="450">
        <v>0.31701319025262686</v>
      </c>
      <c r="R7" s="450">
        <v>0.32380114386273645</v>
      </c>
      <c r="S7" s="450">
        <v>0.34203102961918197</v>
      </c>
      <c r="T7" s="450">
        <v>0.3186945044396448</v>
      </c>
      <c r="U7" s="510">
        <v>0.3328598484848485</v>
      </c>
      <c r="V7" s="510">
        <v>0.34579439252336447</v>
      </c>
    </row>
    <row r="8" spans="1:22" ht="15" customHeight="1">
      <c r="A8" s="449" t="s">
        <v>404</v>
      </c>
      <c r="B8" s="449"/>
      <c r="C8" s="450">
        <v>0.3499774438001161</v>
      </c>
      <c r="D8" s="450">
        <v>0.35572994119018625</v>
      </c>
      <c r="E8" s="450">
        <v>0.3721701909135154</v>
      </c>
      <c r="F8" s="450">
        <v>0.36180071641089884</v>
      </c>
      <c r="G8" s="450">
        <v>0.3681925799323505</v>
      </c>
      <c r="H8" s="510">
        <v>0.36470344048396464</v>
      </c>
      <c r="I8" s="510">
        <v>0.3715580986679185</v>
      </c>
      <c r="J8" s="443"/>
      <c r="K8" s="443"/>
      <c r="L8" s="449" t="s">
        <v>404</v>
      </c>
      <c r="M8" s="451"/>
      <c r="N8" s="451"/>
      <c r="O8" s="451"/>
      <c r="P8" s="450">
        <v>0.24707440936189004</v>
      </c>
      <c r="Q8" s="450">
        <v>0.2792309412027722</v>
      </c>
      <c r="R8" s="450">
        <v>0.2773867135943687</v>
      </c>
      <c r="S8" s="450">
        <v>0.2945463093559003</v>
      </c>
      <c r="T8" s="450">
        <v>0.2759779217662587</v>
      </c>
      <c r="U8" s="510">
        <v>0.2862215909090909</v>
      </c>
      <c r="V8" s="510">
        <v>0.29485981308411213</v>
      </c>
    </row>
    <row r="9" spans="1:22" ht="6" customHeight="1">
      <c r="A9" s="438"/>
      <c r="B9" s="438"/>
      <c r="C9" s="451"/>
      <c r="D9" s="451"/>
      <c r="E9" s="451"/>
      <c r="F9" s="451"/>
      <c r="G9" s="451"/>
      <c r="H9" s="451"/>
      <c r="I9" s="451"/>
      <c r="J9" s="443"/>
      <c r="K9" s="452"/>
      <c r="L9" s="451"/>
      <c r="M9" s="451"/>
      <c r="N9" s="451"/>
      <c r="O9" s="451"/>
      <c r="P9" s="451"/>
      <c r="Q9" s="451"/>
      <c r="R9" s="443"/>
      <c r="S9" s="398"/>
      <c r="T9" s="398"/>
      <c r="U9" s="451"/>
      <c r="V9" s="451"/>
    </row>
    <row r="10" spans="1:22" ht="18.75" customHeight="1">
      <c r="A10" s="448" t="s">
        <v>406</v>
      </c>
      <c r="B10" s="448"/>
      <c r="C10" s="443"/>
      <c r="D10" s="443"/>
      <c r="E10" s="443"/>
      <c r="F10" s="443"/>
      <c r="G10" s="443"/>
      <c r="H10" s="511"/>
      <c r="I10" s="511"/>
      <c r="J10" s="443"/>
      <c r="K10" s="453" t="s">
        <v>406</v>
      </c>
      <c r="L10" s="451"/>
      <c r="M10" s="451"/>
      <c r="N10" s="451"/>
      <c r="O10" s="451"/>
      <c r="P10" s="443"/>
      <c r="Q10" s="443"/>
      <c r="R10" s="443"/>
      <c r="S10" s="398"/>
      <c r="T10" s="398"/>
      <c r="U10" s="511"/>
      <c r="V10" s="511"/>
    </row>
    <row r="11" spans="1:22" ht="18.75" customHeight="1">
      <c r="A11" s="448" t="s">
        <v>409</v>
      </c>
      <c r="B11" s="448"/>
      <c r="C11" s="454"/>
      <c r="D11" s="454"/>
      <c r="F11" s="454"/>
      <c r="G11" s="454"/>
      <c r="I11" s="454" t="s">
        <v>122</v>
      </c>
      <c r="J11" s="443"/>
      <c r="K11" s="453" t="s">
        <v>409</v>
      </c>
      <c r="L11" s="451"/>
      <c r="M11" s="451"/>
      <c r="N11" s="451"/>
      <c r="O11" s="451"/>
      <c r="P11" s="454"/>
      <c r="Q11" s="454"/>
      <c r="S11" s="398"/>
      <c r="T11" s="398"/>
      <c r="V11" s="454" t="s">
        <v>122</v>
      </c>
    </row>
    <row r="12" spans="1:22" ht="15" customHeight="1">
      <c r="A12" s="455" t="s">
        <v>367</v>
      </c>
      <c r="B12" s="455"/>
      <c r="C12" s="456">
        <v>1.8170978113073277</v>
      </c>
      <c r="D12" s="456">
        <v>1.7712894116427889</v>
      </c>
      <c r="E12" s="456">
        <v>1.7087359759824852</v>
      </c>
      <c r="F12" s="456">
        <v>1.4544028749888038</v>
      </c>
      <c r="G12" s="456">
        <v>1.4896572733078375</v>
      </c>
      <c r="H12" s="458">
        <v>1.5599085735003229</v>
      </c>
      <c r="I12" s="458">
        <v>1.640874831531661</v>
      </c>
      <c r="J12" s="443"/>
      <c r="K12" s="457" t="s">
        <v>367</v>
      </c>
      <c r="L12" s="451"/>
      <c r="M12" s="451"/>
      <c r="N12" s="451"/>
      <c r="O12" s="451"/>
      <c r="P12" s="458">
        <v>5.564142194744977</v>
      </c>
      <c r="Q12" s="458">
        <v>5.454951933825173</v>
      </c>
      <c r="R12" s="458">
        <v>5.521337439507259</v>
      </c>
      <c r="S12" s="458">
        <v>4.914721723518851</v>
      </c>
      <c r="T12" s="458">
        <v>4.626006904487917</v>
      </c>
      <c r="U12" s="458">
        <v>4.976249717258539</v>
      </c>
      <c r="V12" s="458">
        <v>8.759448643841708</v>
      </c>
    </row>
    <row r="13" spans="1:22" ht="15" customHeight="1">
      <c r="A13" s="455" t="s">
        <v>194</v>
      </c>
      <c r="B13" s="455"/>
      <c r="C13" s="456">
        <v>18.580113691719227</v>
      </c>
      <c r="D13" s="456">
        <v>18.241767921448744</v>
      </c>
      <c r="E13" s="456">
        <v>18.775635471008968</v>
      </c>
      <c r="F13" s="456">
        <v>15.488846805578152</v>
      </c>
      <c r="G13" s="456">
        <v>15.834593447893653</v>
      </c>
      <c r="H13" s="458">
        <v>15.962695131625871</v>
      </c>
      <c r="I13" s="458">
        <v>16.304521966280085</v>
      </c>
      <c r="J13" s="443"/>
      <c r="K13" s="457" t="s">
        <v>194</v>
      </c>
      <c r="L13" s="451"/>
      <c r="M13" s="451"/>
      <c r="N13" s="451"/>
      <c r="O13" s="451"/>
      <c r="P13" s="458">
        <v>12.96091852506072</v>
      </c>
      <c r="Q13" s="458">
        <v>15.202325061479991</v>
      </c>
      <c r="R13" s="458">
        <v>15.904091509018917</v>
      </c>
      <c r="S13" s="458">
        <v>16.988330341113105</v>
      </c>
      <c r="T13" s="458">
        <v>15.834292289988491</v>
      </c>
      <c r="U13" s="458">
        <v>16.715675186609364</v>
      </c>
      <c r="V13" s="458">
        <v>17.341040462427745</v>
      </c>
    </row>
    <row r="14" spans="1:22" ht="15" customHeight="1">
      <c r="A14" s="455" t="s">
        <v>368</v>
      </c>
      <c r="B14" s="455"/>
      <c r="C14" s="456">
        <v>8.16555615328897</v>
      </c>
      <c r="D14" s="456">
        <v>8.448198139848182</v>
      </c>
      <c r="E14" s="456">
        <v>8.929234325234141</v>
      </c>
      <c r="F14" s="456">
        <v>8.144080297881597</v>
      </c>
      <c r="G14" s="456">
        <v>7.873529152689182</v>
      </c>
      <c r="H14" s="458">
        <v>7.531150334151679</v>
      </c>
      <c r="I14" s="458">
        <v>7.608704506760004</v>
      </c>
      <c r="J14" s="443"/>
      <c r="K14" s="457" t="s">
        <v>368</v>
      </c>
      <c r="L14" s="451"/>
      <c r="M14" s="451"/>
      <c r="N14" s="451"/>
      <c r="O14" s="451"/>
      <c r="P14" s="458">
        <v>4.857584455729742</v>
      </c>
      <c r="Q14" s="458">
        <v>5.678515537670467</v>
      </c>
      <c r="R14" s="458">
        <v>5.917289925208975</v>
      </c>
      <c r="S14" s="458">
        <v>6.350987432675045</v>
      </c>
      <c r="T14" s="458">
        <v>5.24741081703107</v>
      </c>
      <c r="U14" s="458">
        <v>5.111965618638317</v>
      </c>
      <c r="V14" s="458">
        <v>5.113383726100489</v>
      </c>
    </row>
    <row r="15" spans="1:22" ht="15" customHeight="1">
      <c r="A15" s="455" t="s">
        <v>377</v>
      </c>
      <c r="B15" s="455"/>
      <c r="C15" s="456">
        <v>0</v>
      </c>
      <c r="D15" s="456">
        <v>0.0004145185108422498</v>
      </c>
      <c r="E15" s="456">
        <v>0.0006077306375752763</v>
      </c>
      <c r="F15" s="456">
        <v>0.00041128718264624007</v>
      </c>
      <c r="G15" s="456">
        <v>4.5877957293127114E-05</v>
      </c>
      <c r="H15" s="458">
        <v>0.0002746640286712624</v>
      </c>
      <c r="I15" s="458">
        <v>0.0001810270934199367</v>
      </c>
      <c r="J15" s="443"/>
      <c r="K15" s="457" t="s">
        <v>377</v>
      </c>
      <c r="L15" s="451"/>
      <c r="M15" s="451"/>
      <c r="N15" s="451"/>
      <c r="O15" s="451"/>
      <c r="P15" s="458">
        <v>0.44159858688452197</v>
      </c>
      <c r="Q15" s="458">
        <v>3.599374021909233</v>
      </c>
      <c r="R15" s="458">
        <v>1.913770347558293</v>
      </c>
      <c r="S15" s="458">
        <v>1.3689407540394973</v>
      </c>
      <c r="T15" s="458">
        <v>0.9666283084004603</v>
      </c>
      <c r="U15" s="458">
        <v>0.9952499434517077</v>
      </c>
      <c r="V15" s="458">
        <v>1.1560693641618496</v>
      </c>
    </row>
    <row r="16" spans="1:22" ht="15" customHeight="1">
      <c r="A16" s="455" t="s">
        <v>369</v>
      </c>
      <c r="B16" s="455"/>
      <c r="C16" s="456">
        <v>8.312118503708536</v>
      </c>
      <c r="D16" s="456">
        <v>8.166429182103164</v>
      </c>
      <c r="E16" s="456">
        <v>8.047974256530193</v>
      </c>
      <c r="F16" s="456">
        <v>6.641693918250732</v>
      </c>
      <c r="G16" s="456">
        <v>6.400571455836043</v>
      </c>
      <c r="H16" s="458">
        <v>6.009191173946102</v>
      </c>
      <c r="I16" s="458">
        <v>5.865549367446079</v>
      </c>
      <c r="J16" s="443"/>
      <c r="K16" s="457" t="s">
        <v>369</v>
      </c>
      <c r="L16" s="451"/>
      <c r="M16" s="451"/>
      <c r="N16" s="451"/>
      <c r="O16" s="451"/>
      <c r="P16" s="458">
        <v>4.482225656877898</v>
      </c>
      <c r="Q16" s="458">
        <v>4.068857589984351</v>
      </c>
      <c r="R16" s="458">
        <v>3.6735591728992523</v>
      </c>
      <c r="S16" s="458">
        <v>3.859964093357271</v>
      </c>
      <c r="T16" s="458">
        <v>3.498273878020713</v>
      </c>
      <c r="U16" s="458">
        <v>4.094096358289979</v>
      </c>
      <c r="V16" s="458">
        <v>3.6682970208981773</v>
      </c>
    </row>
    <row r="17" spans="1:22" ht="15" customHeight="1">
      <c r="A17" s="455" t="s">
        <v>370</v>
      </c>
      <c r="B17" s="455"/>
      <c r="C17" s="456">
        <v>20.156029600511697</v>
      </c>
      <c r="D17" s="456">
        <v>20.947589315785383</v>
      </c>
      <c r="E17" s="456">
        <v>21.715076632301187</v>
      </c>
      <c r="F17" s="456">
        <v>19.08148604456891</v>
      </c>
      <c r="G17" s="456">
        <v>19.146798452628254</v>
      </c>
      <c r="H17" s="458">
        <v>19.121102574654827</v>
      </c>
      <c r="I17" s="458">
        <v>19.196022472703376</v>
      </c>
      <c r="J17" s="443"/>
      <c r="K17" s="457" t="s">
        <v>370</v>
      </c>
      <c r="L17" s="451"/>
      <c r="M17" s="451"/>
      <c r="N17" s="451"/>
      <c r="O17" s="451"/>
      <c r="P17" s="458">
        <v>13.557076617354824</v>
      </c>
      <c r="Q17" s="458">
        <v>16.476637603398167</v>
      </c>
      <c r="R17" s="458">
        <v>16.080070391553015</v>
      </c>
      <c r="S17" s="458">
        <v>16.71903052064632</v>
      </c>
      <c r="T17" s="458">
        <v>14.752589182968931</v>
      </c>
      <c r="U17" s="458">
        <v>16.353766116263287</v>
      </c>
      <c r="V17" s="458">
        <v>17.56336149399733</v>
      </c>
    </row>
    <row r="18" spans="1:22" ht="15" customHeight="1">
      <c r="A18" s="455" t="s">
        <v>371</v>
      </c>
      <c r="B18" s="455"/>
      <c r="C18" s="456">
        <v>0.00047653943416766563</v>
      </c>
      <c r="D18" s="456">
        <v>0.0006217777662633747</v>
      </c>
      <c r="E18" s="456">
        <v>0.0005064421979793969</v>
      </c>
      <c r="F18" s="456">
        <v>0.000594081486044569</v>
      </c>
      <c r="G18" s="456">
        <v>0.0007799252739831609</v>
      </c>
      <c r="H18" s="458">
        <v>0.0010071014384612955</v>
      </c>
      <c r="I18" s="458">
        <v>0.0009503922404546677</v>
      </c>
      <c r="J18" s="443"/>
      <c r="K18" s="457" t="s">
        <v>372</v>
      </c>
      <c r="L18" s="451"/>
      <c r="M18" s="451"/>
      <c r="N18" s="451"/>
      <c r="O18" s="451"/>
      <c r="P18" s="458">
        <v>0.46367851622874806</v>
      </c>
      <c r="Q18" s="458">
        <v>0.9613234965347642</v>
      </c>
      <c r="R18" s="458">
        <v>1.0558732952045755</v>
      </c>
      <c r="S18" s="458">
        <v>1.0098743267504489</v>
      </c>
      <c r="T18" s="458">
        <v>0.6214039125431531</v>
      </c>
      <c r="U18" s="458">
        <v>0.6107215562090025</v>
      </c>
      <c r="V18" s="458">
        <v>0.4668741662961316</v>
      </c>
    </row>
    <row r="19" spans="1:22" ht="15" customHeight="1">
      <c r="A19" s="455" t="s">
        <v>372</v>
      </c>
      <c r="B19" s="455"/>
      <c r="C19" s="456">
        <v>1.627276270030541</v>
      </c>
      <c r="D19" s="456">
        <v>1.7724293375476048</v>
      </c>
      <c r="E19" s="456">
        <v>1.9336469561051353</v>
      </c>
      <c r="F19" s="456">
        <v>1.319317884777439</v>
      </c>
      <c r="G19" s="456">
        <v>1.118091697190801</v>
      </c>
      <c r="H19" s="458">
        <v>0.9768883953074566</v>
      </c>
      <c r="I19" s="458">
        <v>0.9397116419428914</v>
      </c>
      <c r="J19" s="443"/>
      <c r="K19" s="457" t="s">
        <v>373</v>
      </c>
      <c r="L19" s="451"/>
      <c r="M19" s="451"/>
      <c r="N19" s="451"/>
      <c r="O19" s="451"/>
      <c r="P19" s="458">
        <v>0.17663943475380878</v>
      </c>
      <c r="Q19" s="458">
        <v>0.1341381623071764</v>
      </c>
      <c r="R19" s="458">
        <v>0.1759788825340959</v>
      </c>
      <c r="S19" s="458">
        <v>0.2244165170556553</v>
      </c>
      <c r="T19" s="458">
        <v>0.1380897583429229</v>
      </c>
      <c r="U19" s="458">
        <v>0.2261931689662972</v>
      </c>
      <c r="V19" s="458">
        <v>0.06669630947087594</v>
      </c>
    </row>
    <row r="20" spans="1:22" ht="15" customHeight="1">
      <c r="A20" s="455" t="s">
        <v>373</v>
      </c>
      <c r="B20" s="455"/>
      <c r="C20" s="456">
        <v>0.40595864908483253</v>
      </c>
      <c r="D20" s="456">
        <v>0.43239462162232184</v>
      </c>
      <c r="E20" s="456">
        <v>0.4530125460925705</v>
      </c>
      <c r="F20" s="456">
        <v>0.48317104245763287</v>
      </c>
      <c r="G20" s="456">
        <v>0.5058962350713128</v>
      </c>
      <c r="H20" s="458">
        <v>0.4549351861558343</v>
      </c>
      <c r="I20" s="458">
        <v>0.4449645956262044</v>
      </c>
      <c r="J20" s="443"/>
      <c r="K20" s="457" t="s">
        <v>374</v>
      </c>
      <c r="L20" s="451"/>
      <c r="M20" s="451"/>
      <c r="N20" s="451"/>
      <c r="O20" s="451"/>
      <c r="P20" s="458">
        <v>7.330536542283064</v>
      </c>
      <c r="Q20" s="458">
        <v>7.668231611893583</v>
      </c>
      <c r="R20" s="458">
        <v>7.831060272767268</v>
      </c>
      <c r="S20" s="458">
        <v>6.104129263913824</v>
      </c>
      <c r="T20" s="458">
        <v>5.477560414269275</v>
      </c>
      <c r="U20" s="458">
        <v>5.292920153811355</v>
      </c>
      <c r="V20" s="458">
        <v>5.313472654513117</v>
      </c>
    </row>
    <row r="21" spans="1:22" ht="15" customHeight="1">
      <c r="A21" s="455" t="s">
        <v>374</v>
      </c>
      <c r="B21" s="455"/>
      <c r="C21" s="456">
        <v>1.9765796752754399</v>
      </c>
      <c r="D21" s="456">
        <v>1.9850255187958237</v>
      </c>
      <c r="E21" s="456">
        <v>1.948333779846538</v>
      </c>
      <c r="F21" s="456">
        <v>1.5832728588846257</v>
      </c>
      <c r="G21" s="456">
        <v>1.4822709221836439</v>
      </c>
      <c r="H21" s="458">
        <v>1.3559247548737987</v>
      </c>
      <c r="I21" s="458">
        <v>2.4656795259262476</v>
      </c>
      <c r="J21" s="443"/>
      <c r="K21" s="457" t="s">
        <v>195</v>
      </c>
      <c r="L21" s="451"/>
      <c r="M21" s="451"/>
      <c r="N21" s="451"/>
      <c r="O21" s="451"/>
      <c r="P21" s="458">
        <v>3.974387281960698</v>
      </c>
      <c r="Q21" s="458">
        <v>4.270064833445115</v>
      </c>
      <c r="R21" s="458">
        <v>4.20149582050154</v>
      </c>
      <c r="S21" s="458">
        <v>5.251346499102334</v>
      </c>
      <c r="T21" s="458">
        <v>5.661680092059839</v>
      </c>
      <c r="U21" s="458">
        <v>5.564351956570912</v>
      </c>
      <c r="V21" s="458">
        <v>5.291240551356158</v>
      </c>
    </row>
    <row r="22" spans="1:22" ht="15" customHeight="1">
      <c r="A22" s="455" t="s">
        <v>195</v>
      </c>
      <c r="B22" s="455"/>
      <c r="C22" s="456">
        <v>4.101416063403042</v>
      </c>
      <c r="D22" s="456">
        <v>4.199746107412109</v>
      </c>
      <c r="E22" s="456">
        <v>4.576211700941831</v>
      </c>
      <c r="F22" s="456">
        <v>5.040141629026273</v>
      </c>
      <c r="G22" s="456">
        <v>5.632115671176164</v>
      </c>
      <c r="H22" s="458">
        <v>5.0688788717900355</v>
      </c>
      <c r="I22" s="458">
        <v>4.640176972086527</v>
      </c>
      <c r="J22" s="443"/>
      <c r="K22" s="457" t="s">
        <v>347</v>
      </c>
      <c r="L22" s="451"/>
      <c r="M22" s="451"/>
      <c r="N22" s="451"/>
      <c r="O22" s="451"/>
      <c r="P22" s="458">
        <v>7.6838154117906825</v>
      </c>
      <c r="Q22" s="458">
        <v>8.249496981891348</v>
      </c>
      <c r="R22" s="458">
        <v>8.51297844258689</v>
      </c>
      <c r="S22" s="458">
        <v>7.742369838420108</v>
      </c>
      <c r="T22" s="458">
        <v>8.699654775604143</v>
      </c>
      <c r="U22" s="458">
        <v>8.504863153132776</v>
      </c>
      <c r="V22" s="458">
        <v>8.55935971542908</v>
      </c>
    </row>
    <row r="23" spans="1:22" ht="15" customHeight="1">
      <c r="A23" s="455" t="s">
        <v>347</v>
      </c>
      <c r="B23" s="455"/>
      <c r="C23" s="456">
        <v>17.02892488467746</v>
      </c>
      <c r="D23" s="456">
        <v>16.878934687427137</v>
      </c>
      <c r="E23" s="456">
        <v>17.741531146954838</v>
      </c>
      <c r="F23" s="456">
        <v>15.799185834172663</v>
      </c>
      <c r="G23" s="456">
        <v>16.45059678046847</v>
      </c>
      <c r="H23" s="458">
        <v>17.048396259625257</v>
      </c>
      <c r="I23" s="458">
        <v>17.62366639603116</v>
      </c>
      <c r="J23" s="443"/>
      <c r="K23" s="457" t="s">
        <v>196</v>
      </c>
      <c r="L23" s="445" t="s">
        <v>395</v>
      </c>
      <c r="M23" s="456"/>
      <c r="N23" s="456"/>
      <c r="O23" s="456"/>
      <c r="P23" s="458">
        <v>0</v>
      </c>
      <c r="Q23" s="458">
        <v>0</v>
      </c>
      <c r="R23" s="458">
        <v>0.13198416190057194</v>
      </c>
      <c r="S23" s="458">
        <v>0.17953321364452424</v>
      </c>
      <c r="T23" s="458">
        <v>0.18411967779056385</v>
      </c>
      <c r="U23" s="458">
        <v>0.18095453517303778</v>
      </c>
      <c r="V23" s="458">
        <v>0.17785682525566918</v>
      </c>
    </row>
    <row r="24" spans="1:22" ht="15" customHeight="1">
      <c r="A24" s="455" t="s">
        <v>395</v>
      </c>
      <c r="B24" s="455"/>
      <c r="C24" s="456">
        <v>0</v>
      </c>
      <c r="D24" s="456">
        <v>0</v>
      </c>
      <c r="E24" s="456">
        <v>0.06695165857287627</v>
      </c>
      <c r="F24" s="456">
        <v>0.065303264889053</v>
      </c>
      <c r="G24" s="456">
        <v>0.0691839595980357</v>
      </c>
      <c r="H24" s="458">
        <v>0.0620740704797053</v>
      </c>
      <c r="I24" s="458">
        <v>0.05738558861411994</v>
      </c>
      <c r="J24" s="443"/>
      <c r="K24" s="457" t="s">
        <v>375</v>
      </c>
      <c r="L24" s="445" t="s">
        <v>196</v>
      </c>
      <c r="M24" s="456"/>
      <c r="N24" s="456"/>
      <c r="O24" s="456"/>
      <c r="P24" s="458">
        <v>3.4223890483550448</v>
      </c>
      <c r="Q24" s="458">
        <v>3.5099485803711152</v>
      </c>
      <c r="R24" s="458">
        <v>3.3435987681478223</v>
      </c>
      <c r="S24" s="458">
        <v>3.5457809694793534</v>
      </c>
      <c r="T24" s="458">
        <v>3.0379746835443036</v>
      </c>
      <c r="U24" s="458">
        <v>3.4833748020809767</v>
      </c>
      <c r="V24" s="458">
        <v>3.5793686082703426</v>
      </c>
    </row>
    <row r="25" spans="1:22" ht="13.5" customHeight="1">
      <c r="A25" s="455" t="s">
        <v>196</v>
      </c>
      <c r="B25" s="455"/>
      <c r="C25" s="456">
        <v>9.472809718862914</v>
      </c>
      <c r="D25" s="456">
        <v>9.590041192777015</v>
      </c>
      <c r="E25" s="456">
        <v>9.29772166848395</v>
      </c>
      <c r="F25" s="456">
        <v>8.111268720421597</v>
      </c>
      <c r="G25" s="456">
        <v>8.140676498007062</v>
      </c>
      <c r="H25" s="458">
        <v>8.046557383953305</v>
      </c>
      <c r="I25" s="458">
        <v>8.044074666434952</v>
      </c>
      <c r="J25" s="443"/>
      <c r="K25" s="459"/>
      <c r="L25" s="445" t="s">
        <v>375</v>
      </c>
      <c r="M25" s="456"/>
      <c r="N25" s="456"/>
      <c r="O25" s="456"/>
      <c r="P25" s="458">
        <v>0.5299183042614264</v>
      </c>
      <c r="Q25" s="458">
        <v>0.4024144869215292</v>
      </c>
      <c r="R25" s="458">
        <v>0.5279366476022878</v>
      </c>
      <c r="S25" s="458">
        <v>0.6508078994614004</v>
      </c>
      <c r="T25" s="458">
        <v>0.6214039125431531</v>
      </c>
      <c r="U25" s="458">
        <v>0.6107215562090025</v>
      </c>
      <c r="V25" s="458">
        <v>0.4891062694530902</v>
      </c>
    </row>
    <row r="26" spans="1:22" ht="15" customHeight="1">
      <c r="A26" s="455" t="s">
        <v>375</v>
      </c>
      <c r="B26" s="455"/>
      <c r="C26" s="456">
        <v>1.2044798942717843</v>
      </c>
      <c r="D26" s="456">
        <v>1.1532423119769941</v>
      </c>
      <c r="E26" s="456">
        <v>1.0881417065785322</v>
      </c>
      <c r="F26" s="456">
        <v>0.9648797304880792</v>
      </c>
      <c r="G26" s="456">
        <v>0.9583446498961322</v>
      </c>
      <c r="H26" s="458">
        <v>0.9102823683546755</v>
      </c>
      <c r="I26" s="458">
        <v>0.8102772701476366</v>
      </c>
      <c r="J26" s="443"/>
      <c r="K26" s="457"/>
      <c r="L26" s="451"/>
      <c r="M26" s="451"/>
      <c r="N26" s="451"/>
      <c r="O26" s="451"/>
      <c r="P26" s="460"/>
      <c r="Q26" s="460"/>
      <c r="R26" s="460"/>
      <c r="S26" s="460"/>
      <c r="T26" s="460"/>
      <c r="U26" s="458"/>
      <c r="V26" s="458"/>
    </row>
    <row r="27" spans="1:22" ht="8.25" customHeight="1">
      <c r="A27" s="455"/>
      <c r="B27" s="455"/>
      <c r="C27" s="451"/>
      <c r="D27" s="451"/>
      <c r="E27" s="451"/>
      <c r="F27" s="451"/>
      <c r="G27" s="451"/>
      <c r="H27" s="451"/>
      <c r="I27" s="451"/>
      <c r="J27" s="443"/>
      <c r="K27" s="461"/>
      <c r="L27" s="451"/>
      <c r="M27" s="451"/>
      <c r="N27" s="451"/>
      <c r="O27" s="451"/>
      <c r="P27" s="451"/>
      <c r="Q27" s="451"/>
      <c r="R27" s="443"/>
      <c r="S27" s="443"/>
      <c r="T27" s="443"/>
      <c r="U27" s="451"/>
      <c r="V27" s="451"/>
    </row>
    <row r="28" spans="1:22" ht="15" customHeight="1">
      <c r="A28" s="462" t="s">
        <v>396</v>
      </c>
      <c r="B28" s="462"/>
      <c r="C28" s="463">
        <v>3.69813696</v>
      </c>
      <c r="D28" s="463">
        <v>3.59078656</v>
      </c>
      <c r="E28" s="463">
        <v>3.5599656</v>
      </c>
      <c r="F28" s="463">
        <v>3.437488052538291</v>
      </c>
      <c r="G28" s="463">
        <v>3.4400196623728174</v>
      </c>
      <c r="H28" s="463">
        <v>3.4041267295735795</v>
      </c>
      <c r="I28" s="463">
        <v>3.45736559923332</v>
      </c>
      <c r="J28" s="443"/>
      <c r="K28" s="464" t="s">
        <v>396</v>
      </c>
      <c r="L28" s="451"/>
      <c r="M28" s="451"/>
      <c r="N28" s="451"/>
      <c r="O28" s="451"/>
      <c r="P28" s="463">
        <v>4.0472</v>
      </c>
      <c r="Q28" s="463">
        <v>4.12341326</v>
      </c>
      <c r="R28" s="463">
        <v>3.9986413</v>
      </c>
      <c r="S28" s="463">
        <v>4.0123711340206185</v>
      </c>
      <c r="T28" s="463">
        <v>3.9789156626506026</v>
      </c>
      <c r="U28" s="463">
        <v>4.089615931721195</v>
      </c>
      <c r="V28" s="463">
        <v>4.26351351351351</v>
      </c>
    </row>
    <row r="29" spans="1:22" ht="15" customHeight="1">
      <c r="A29" s="455"/>
      <c r="B29" s="455"/>
      <c r="C29" s="451"/>
      <c r="D29" s="451"/>
      <c r="E29" s="451"/>
      <c r="F29" s="451"/>
      <c r="G29" s="451"/>
      <c r="H29" s="451"/>
      <c r="I29" s="451"/>
      <c r="J29" s="443"/>
      <c r="K29" s="452"/>
      <c r="L29" s="451"/>
      <c r="M29" s="451"/>
      <c r="N29" s="451"/>
      <c r="O29" s="451"/>
      <c r="P29" s="451"/>
      <c r="Q29" s="451"/>
      <c r="R29" s="443"/>
      <c r="S29" s="398"/>
      <c r="T29" s="398"/>
      <c r="U29" s="306"/>
      <c r="V29" s="306"/>
    </row>
    <row r="30" spans="1:22" ht="18" customHeight="1">
      <c r="A30" s="465" t="s">
        <v>212</v>
      </c>
      <c r="B30" s="465"/>
      <c r="C30" s="442"/>
      <c r="D30" s="442"/>
      <c r="E30" s="442"/>
      <c r="F30" s="442"/>
      <c r="G30" s="442"/>
      <c r="I30" s="442" t="s">
        <v>10</v>
      </c>
      <c r="J30" s="443"/>
      <c r="K30" s="466" t="s">
        <v>410</v>
      </c>
      <c r="L30" s="451"/>
      <c r="M30" s="451"/>
      <c r="N30" s="451"/>
      <c r="O30" s="451"/>
      <c r="P30" s="442"/>
      <c r="Q30" s="442"/>
      <c r="R30" s="442"/>
      <c r="S30" s="442"/>
      <c r="T30" s="442"/>
      <c r="V30" s="442" t="s">
        <v>10</v>
      </c>
    </row>
    <row r="31" spans="1:22" ht="18" customHeight="1">
      <c r="A31" s="445" t="s">
        <v>393</v>
      </c>
      <c r="B31" s="445"/>
      <c r="C31" s="325">
        <v>51.517</v>
      </c>
      <c r="D31" s="325">
        <v>53.586</v>
      </c>
      <c r="E31" s="325">
        <v>55.885</v>
      </c>
      <c r="F31" s="325">
        <v>57.199</v>
      </c>
      <c r="G31" s="325">
        <v>59.755</v>
      </c>
      <c r="H31" s="325">
        <v>54.685</v>
      </c>
      <c r="I31" s="325">
        <v>59.4</v>
      </c>
      <c r="J31" s="443"/>
      <c r="K31" s="466"/>
      <c r="L31" s="445" t="s">
        <v>393</v>
      </c>
      <c r="M31" s="451"/>
      <c r="N31" s="451"/>
      <c r="O31" s="451"/>
      <c r="P31" s="446">
        <v>37.355</v>
      </c>
      <c r="Q31" s="446">
        <v>39.567</v>
      </c>
      <c r="R31" s="446">
        <v>41.213</v>
      </c>
      <c r="S31" s="446">
        <v>45.681</v>
      </c>
      <c r="T31" s="446">
        <v>46.393</v>
      </c>
      <c r="U31" s="325">
        <v>44.354</v>
      </c>
      <c r="V31" s="325">
        <v>45.2</v>
      </c>
    </row>
    <row r="32" spans="1:22" ht="18" customHeight="1">
      <c r="A32" s="447" t="s">
        <v>407</v>
      </c>
      <c r="B32" s="448"/>
      <c r="C32" s="325">
        <v>2.629</v>
      </c>
      <c r="D32" s="325">
        <v>3.423</v>
      </c>
      <c r="E32" s="325">
        <v>3.703</v>
      </c>
      <c r="F32" s="325">
        <v>3.908</v>
      </c>
      <c r="G32" s="325">
        <v>4.068</v>
      </c>
      <c r="H32" s="325">
        <v>3.585</v>
      </c>
      <c r="I32" s="325">
        <v>3.5</v>
      </c>
      <c r="J32" s="443"/>
      <c r="K32" s="466"/>
      <c r="L32" s="447" t="s">
        <v>407</v>
      </c>
      <c r="M32" s="451"/>
      <c r="N32" s="451"/>
      <c r="O32" s="451"/>
      <c r="P32" s="446">
        <v>1.478</v>
      </c>
      <c r="Q32" s="446">
        <v>2.124</v>
      </c>
      <c r="R32" s="446">
        <v>2.648</v>
      </c>
      <c r="S32" s="446">
        <v>3.229</v>
      </c>
      <c r="T32" s="446">
        <v>2.912</v>
      </c>
      <c r="U32" s="325">
        <v>2.652</v>
      </c>
      <c r="V32" s="325">
        <v>2.7</v>
      </c>
    </row>
    <row r="33" spans="1:22" ht="18" customHeight="1">
      <c r="A33" s="448" t="s">
        <v>394</v>
      </c>
      <c r="B33" s="447"/>
      <c r="C33" s="325">
        <v>6.727</v>
      </c>
      <c r="D33" s="325">
        <v>7.193</v>
      </c>
      <c r="E33" s="325">
        <v>7.971</v>
      </c>
      <c r="F33" s="325">
        <v>7.687</v>
      </c>
      <c r="G33" s="325">
        <v>7.515</v>
      </c>
      <c r="H33" s="325">
        <v>6.322</v>
      </c>
      <c r="I33" s="325">
        <v>6.5</v>
      </c>
      <c r="J33" s="443"/>
      <c r="K33" s="466"/>
      <c r="L33" s="448" t="s">
        <v>394</v>
      </c>
      <c r="M33" s="451"/>
      <c r="N33" s="451"/>
      <c r="O33" s="451"/>
      <c r="P33" s="446">
        <v>17.033</v>
      </c>
      <c r="Q33" s="446">
        <v>18.113</v>
      </c>
      <c r="R33" s="446">
        <v>19.097</v>
      </c>
      <c r="S33" s="446">
        <v>20.975</v>
      </c>
      <c r="T33" s="446">
        <v>21.607</v>
      </c>
      <c r="U33" s="325">
        <v>20.728</v>
      </c>
      <c r="V33" s="325">
        <v>21.7</v>
      </c>
    </row>
    <row r="34" spans="1:22" ht="15" customHeight="1">
      <c r="A34" s="449" t="s">
        <v>405</v>
      </c>
      <c r="B34" s="449"/>
      <c r="C34" s="450">
        <v>0.18160995399576838</v>
      </c>
      <c r="D34" s="450">
        <v>0.19811144701974395</v>
      </c>
      <c r="E34" s="450">
        <v>0.20889326295070235</v>
      </c>
      <c r="F34" s="450">
        <v>0.20271333414919843</v>
      </c>
      <c r="G34" s="450">
        <v>0.19384151953811396</v>
      </c>
      <c r="H34" s="510">
        <v>0.1811648532504343</v>
      </c>
      <c r="I34" s="510">
        <v>0.16950037034543128</v>
      </c>
      <c r="J34" s="443"/>
      <c r="K34" s="459"/>
      <c r="L34" s="449" t="s">
        <v>405</v>
      </c>
      <c r="M34" s="451"/>
      <c r="N34" s="451"/>
      <c r="O34" s="451"/>
      <c r="P34" s="467">
        <v>0.4955427653593896</v>
      </c>
      <c r="Q34" s="450">
        <v>0.5114615715116132</v>
      </c>
      <c r="R34" s="450">
        <v>0.52762477858928</v>
      </c>
      <c r="S34" s="450">
        <v>0.5298482957903724</v>
      </c>
      <c r="T34" s="450">
        <v>0.5285064557153019</v>
      </c>
      <c r="U34" s="510">
        <v>0.5271226946836813</v>
      </c>
      <c r="V34" s="510">
        <v>0.5396186346945095</v>
      </c>
    </row>
    <row r="35" spans="1:22" ht="15" customHeight="1">
      <c r="A35" s="449" t="s">
        <v>404</v>
      </c>
      <c r="B35" s="449"/>
      <c r="C35" s="450">
        <v>0.13057825572141235</v>
      </c>
      <c r="D35" s="450">
        <v>0.13423282200574777</v>
      </c>
      <c r="E35" s="450">
        <v>0.14263219110673706</v>
      </c>
      <c r="F35" s="450">
        <v>0.1343904613717023</v>
      </c>
      <c r="G35" s="450">
        <v>0.1257635344322651</v>
      </c>
      <c r="H35" s="510">
        <v>0.11560757063180031</v>
      </c>
      <c r="I35" s="510">
        <v>0.11011043027405562</v>
      </c>
      <c r="J35" s="443"/>
      <c r="K35" s="459"/>
      <c r="L35" s="449" t="s">
        <v>404</v>
      </c>
      <c r="M35" s="451"/>
      <c r="N35" s="451"/>
      <c r="O35" s="451"/>
      <c r="P35" s="467">
        <v>0.45597644224334094</v>
      </c>
      <c r="Q35" s="450">
        <v>0.4577804736270124</v>
      </c>
      <c r="R35" s="450">
        <v>0.46337320748307576</v>
      </c>
      <c r="S35" s="450">
        <v>0.45916245266084366</v>
      </c>
      <c r="T35" s="450">
        <v>0.4657383657017222</v>
      </c>
      <c r="U35" s="510">
        <v>0.4673310186228976</v>
      </c>
      <c r="V35" s="510">
        <v>0.4801132593018626</v>
      </c>
    </row>
    <row r="36" spans="1:22" ht="6" customHeight="1">
      <c r="A36" s="455"/>
      <c r="B36" s="455"/>
      <c r="C36" s="451"/>
      <c r="D36" s="451"/>
      <c r="E36" s="451"/>
      <c r="F36" s="451"/>
      <c r="G36" s="451"/>
      <c r="H36" s="451"/>
      <c r="I36" s="451"/>
      <c r="J36" s="443"/>
      <c r="K36" s="452"/>
      <c r="L36" s="451"/>
      <c r="M36" s="451"/>
      <c r="N36" s="451"/>
      <c r="O36" s="451"/>
      <c r="P36" s="451"/>
      <c r="Q36" s="451"/>
      <c r="R36" s="443"/>
      <c r="S36" s="398"/>
      <c r="T36" s="398"/>
      <c r="U36" s="451"/>
      <c r="V36" s="451"/>
    </row>
    <row r="37" spans="1:22" ht="20.25" customHeight="1">
      <c r="A37" s="453" t="s">
        <v>406</v>
      </c>
      <c r="B37" s="453"/>
      <c r="C37" s="443"/>
      <c r="D37" s="443"/>
      <c r="E37" s="443"/>
      <c r="F37" s="443"/>
      <c r="G37" s="443"/>
      <c r="H37" s="511"/>
      <c r="I37" s="511"/>
      <c r="J37" s="443"/>
      <c r="K37" s="453" t="s">
        <v>406</v>
      </c>
      <c r="L37" s="451"/>
      <c r="M37" s="451"/>
      <c r="N37" s="451"/>
      <c r="O37" s="451"/>
      <c r="P37" s="443"/>
      <c r="Q37" s="443"/>
      <c r="R37" s="443"/>
      <c r="S37" s="398"/>
      <c r="T37" s="398"/>
      <c r="U37" s="511"/>
      <c r="V37" s="511"/>
    </row>
    <row r="38" spans="1:22" ht="20.25" customHeight="1">
      <c r="A38" s="453" t="s">
        <v>409</v>
      </c>
      <c r="B38" s="453"/>
      <c r="C38" s="454"/>
      <c r="D38" s="454"/>
      <c r="F38" s="454"/>
      <c r="G38" s="454"/>
      <c r="I38" s="454" t="s">
        <v>122</v>
      </c>
      <c r="J38" s="443"/>
      <c r="K38" s="453" t="s">
        <v>409</v>
      </c>
      <c r="L38" s="451"/>
      <c r="M38" s="451"/>
      <c r="N38" s="451"/>
      <c r="O38" s="451"/>
      <c r="P38" s="454"/>
      <c r="Q38" s="454"/>
      <c r="S38" s="398"/>
      <c r="T38" s="398"/>
      <c r="V38" s="454" t="s">
        <v>122</v>
      </c>
    </row>
    <row r="39" spans="1:22" ht="15" customHeight="1">
      <c r="A39" s="455" t="s">
        <v>367</v>
      </c>
      <c r="B39" s="455"/>
      <c r="C39" s="456">
        <v>0.7570316594522197</v>
      </c>
      <c r="D39" s="456">
        <v>0.8491023774866568</v>
      </c>
      <c r="E39" s="456">
        <v>0.9215352956965196</v>
      </c>
      <c r="F39" s="456">
        <v>0.8444204428297905</v>
      </c>
      <c r="G39" s="456">
        <v>0.8883944659448788</v>
      </c>
      <c r="H39" s="458">
        <v>0.7568216921228763</v>
      </c>
      <c r="I39" s="458">
        <v>0.6800991546431068</v>
      </c>
      <c r="J39" s="443"/>
      <c r="K39" s="457" t="s">
        <v>367</v>
      </c>
      <c r="L39" s="451"/>
      <c r="M39" s="451"/>
      <c r="N39" s="451"/>
      <c r="O39" s="451"/>
      <c r="P39" s="458">
        <v>6.834426448935886</v>
      </c>
      <c r="Q39" s="458">
        <v>6.778375919326711</v>
      </c>
      <c r="R39" s="458">
        <v>6.199500157717225</v>
      </c>
      <c r="S39" s="458">
        <v>4.982621140870988</v>
      </c>
      <c r="T39" s="458">
        <v>5.005577527634114</v>
      </c>
      <c r="U39" s="458">
        <v>5.52695400587159</v>
      </c>
      <c r="V39" s="458">
        <v>5.8334725238015706</v>
      </c>
    </row>
    <row r="40" spans="1:22" ht="15" customHeight="1">
      <c r="A40" s="455" t="s">
        <v>194</v>
      </c>
      <c r="B40" s="455"/>
      <c r="C40" s="456">
        <v>5.49721451171458</v>
      </c>
      <c r="D40" s="456">
        <v>5.288694808345464</v>
      </c>
      <c r="E40" s="456">
        <v>5.357430437505592</v>
      </c>
      <c r="F40" s="456">
        <v>4.623038277120461</v>
      </c>
      <c r="G40" s="456">
        <v>4.351095999874653</v>
      </c>
      <c r="H40" s="458">
        <v>4.2594817230135575</v>
      </c>
      <c r="I40" s="458">
        <v>4.012267209051039</v>
      </c>
      <c r="J40" s="443"/>
      <c r="K40" s="457" t="s">
        <v>194</v>
      </c>
      <c r="L40" s="451"/>
      <c r="M40" s="451"/>
      <c r="N40" s="451"/>
      <c r="O40" s="451"/>
      <c r="P40" s="458">
        <v>31.636996386025967</v>
      </c>
      <c r="Q40" s="458">
        <v>31.367048297823946</v>
      </c>
      <c r="R40" s="458">
        <v>32.05056656880111</v>
      </c>
      <c r="S40" s="458">
        <v>28.35820895522388</v>
      </c>
      <c r="T40" s="458">
        <v>29.04370753473279</v>
      </c>
      <c r="U40" s="458">
        <v>30.253584648768246</v>
      </c>
      <c r="V40" s="458">
        <v>31.188408217805247</v>
      </c>
    </row>
    <row r="41" spans="1:22" ht="15" customHeight="1">
      <c r="A41" s="455" t="s">
        <v>376</v>
      </c>
      <c r="B41" s="455"/>
      <c r="C41" s="456">
        <v>1.1044897800725975</v>
      </c>
      <c r="D41" s="456">
        <v>1.296980554622476</v>
      </c>
      <c r="E41" s="456">
        <v>1.5889773642301153</v>
      </c>
      <c r="F41" s="456">
        <v>1.3926391411785883</v>
      </c>
      <c r="G41" s="456">
        <v>1.31770678282124</v>
      </c>
      <c r="H41" s="458">
        <v>1.2459241462158914</v>
      </c>
      <c r="I41" s="458">
        <v>1.2966376406279794</v>
      </c>
      <c r="J41" s="443"/>
      <c r="K41" s="457" t="s">
        <v>368</v>
      </c>
      <c r="L41" s="451"/>
      <c r="M41" s="451"/>
      <c r="N41" s="451"/>
      <c r="O41" s="451"/>
      <c r="P41" s="458">
        <v>13.494846740730825</v>
      </c>
      <c r="Q41" s="458">
        <v>13.331816918138854</v>
      </c>
      <c r="R41" s="458">
        <v>13.745662776308446</v>
      </c>
      <c r="S41" s="458">
        <v>12.813330607237782</v>
      </c>
      <c r="T41" s="458">
        <v>12.26244802758341</v>
      </c>
      <c r="U41" s="458">
        <v>11.577245458026635</v>
      </c>
      <c r="V41" s="458">
        <v>11.927927175547017</v>
      </c>
    </row>
    <row r="42" spans="1:22" ht="15" customHeight="1">
      <c r="A42" s="455" t="s">
        <v>377</v>
      </c>
      <c r="B42" s="455"/>
      <c r="C42" s="456">
        <v>0.40763243201273364</v>
      </c>
      <c r="D42" s="456">
        <v>0.5038629492777964</v>
      </c>
      <c r="E42" s="456">
        <v>0.5403954549521338</v>
      </c>
      <c r="F42" s="456">
        <v>0.44021143240545274</v>
      </c>
      <c r="G42" s="456">
        <v>0.4904188145339454</v>
      </c>
      <c r="H42" s="458">
        <v>0.4256049425090098</v>
      </c>
      <c r="I42" s="458">
        <v>0.42903451344308136</v>
      </c>
      <c r="J42" s="443"/>
      <c r="K42" s="457" t="s">
        <v>369</v>
      </c>
      <c r="L42" s="451"/>
      <c r="M42" s="451"/>
      <c r="N42" s="451"/>
      <c r="O42" s="451"/>
      <c r="P42" s="458">
        <v>9.016195957703118</v>
      </c>
      <c r="Q42" s="458">
        <v>8.45148735056992</v>
      </c>
      <c r="R42" s="458">
        <v>7.997476524397642</v>
      </c>
      <c r="S42" s="458">
        <v>5.992639542015947</v>
      </c>
      <c r="T42" s="458">
        <v>6.046039955379779</v>
      </c>
      <c r="U42" s="458">
        <v>5.69289026932732</v>
      </c>
      <c r="V42" s="458">
        <v>5.927426089861367</v>
      </c>
    </row>
    <row r="43" spans="1:22" ht="15" customHeight="1">
      <c r="A43" s="455" t="s">
        <v>369</v>
      </c>
      <c r="B43" s="455"/>
      <c r="C43" s="456">
        <v>1.6674107576139914</v>
      </c>
      <c r="D43" s="456">
        <v>1.6982047549733137</v>
      </c>
      <c r="E43" s="456">
        <v>1.6176075870090363</v>
      </c>
      <c r="F43" s="456">
        <v>1.2960871913201433</v>
      </c>
      <c r="G43" s="456">
        <v>1.145355122761387</v>
      </c>
      <c r="H43" s="458">
        <v>0.9747726102625708</v>
      </c>
      <c r="I43" s="458">
        <v>0.945464946291235</v>
      </c>
      <c r="J43" s="443"/>
      <c r="K43" s="457" t="s">
        <v>370</v>
      </c>
      <c r="L43" s="451"/>
      <c r="M43" s="451"/>
      <c r="N43" s="451"/>
      <c r="O43" s="451"/>
      <c r="P43" s="458">
        <v>31.679828670860662</v>
      </c>
      <c r="Q43" s="458">
        <v>32.79500593929284</v>
      </c>
      <c r="R43" s="458">
        <v>34.120301846504745</v>
      </c>
      <c r="S43" s="458">
        <v>31.241054998977713</v>
      </c>
      <c r="T43" s="458">
        <v>31.60531386269141</v>
      </c>
      <c r="U43" s="458">
        <v>32.070373994809174</v>
      </c>
      <c r="V43" s="458">
        <v>33.875480207115416</v>
      </c>
    </row>
    <row r="44" spans="1:22" ht="15" customHeight="1">
      <c r="A44" s="455" t="s">
        <v>370</v>
      </c>
      <c r="B44" s="455"/>
      <c r="C44" s="456">
        <v>9.895762563813888</v>
      </c>
      <c r="D44" s="456">
        <v>11.025267793826746</v>
      </c>
      <c r="E44" s="456">
        <v>11.423458888789478</v>
      </c>
      <c r="F44" s="456">
        <v>10.391608162730947</v>
      </c>
      <c r="G44" s="456">
        <v>10.258057440107798</v>
      </c>
      <c r="H44" s="458">
        <v>9.766603741204737</v>
      </c>
      <c r="I44" s="458">
        <v>8.946164113646475</v>
      </c>
      <c r="J44" s="443"/>
      <c r="K44" s="457" t="s">
        <v>372</v>
      </c>
      <c r="L44" s="451"/>
      <c r="M44" s="451"/>
      <c r="N44" s="451"/>
      <c r="O44" s="451"/>
      <c r="P44" s="458">
        <v>2.6154463927185114</v>
      </c>
      <c r="Q44" s="458">
        <v>2.706801122147244</v>
      </c>
      <c r="R44" s="458">
        <v>3.064567005556499</v>
      </c>
      <c r="S44" s="458">
        <v>2.2081373952157026</v>
      </c>
      <c r="T44" s="458">
        <v>1.8517391745259102</v>
      </c>
      <c r="U44" s="458">
        <v>1.5912862187805812</v>
      </c>
      <c r="V44" s="458">
        <v>1.7016034741940873</v>
      </c>
    </row>
    <row r="45" spans="1:22" ht="15" customHeight="1">
      <c r="A45" s="455" t="s">
        <v>378</v>
      </c>
      <c r="B45" s="455"/>
      <c r="C45" s="456">
        <v>0.9297901663528544</v>
      </c>
      <c r="D45" s="456">
        <v>1.2559250550516927</v>
      </c>
      <c r="E45" s="456">
        <v>2.211684709671647</v>
      </c>
      <c r="F45" s="456">
        <v>1.6364737264143225</v>
      </c>
      <c r="G45" s="456">
        <v>1.2064616204189713</v>
      </c>
      <c r="H45" s="458">
        <v>0.9867856529946799</v>
      </c>
      <c r="I45" s="458">
        <v>0.9518210131570584</v>
      </c>
      <c r="J45" s="443"/>
      <c r="K45" s="457" t="s">
        <v>373</v>
      </c>
      <c r="L45" s="451"/>
      <c r="M45" s="451"/>
      <c r="N45" s="451"/>
      <c r="O45" s="451"/>
      <c r="P45" s="458">
        <v>0.5139874180163299</v>
      </c>
      <c r="Q45" s="458">
        <v>0.4852528622336796</v>
      </c>
      <c r="R45" s="458">
        <v>0.4416082304127339</v>
      </c>
      <c r="S45" s="458">
        <v>0.4436720507053772</v>
      </c>
      <c r="T45" s="458">
        <v>0.41172294899097456</v>
      </c>
      <c r="U45" s="458">
        <v>0.4233502106114113</v>
      </c>
      <c r="V45" s="458">
        <v>0.40295640554534823</v>
      </c>
    </row>
    <row r="46" spans="1:22" ht="15" customHeight="1">
      <c r="A46" s="455" t="s">
        <v>379</v>
      </c>
      <c r="B46" s="455"/>
      <c r="C46" s="456">
        <v>0.009705534095541278</v>
      </c>
      <c r="D46" s="456">
        <v>0.005598477214197738</v>
      </c>
      <c r="E46" s="456">
        <v>0.008946944618412812</v>
      </c>
      <c r="F46" s="456">
        <v>0.008182368632071613</v>
      </c>
      <c r="G46" s="456">
        <v>0.009400999639628347</v>
      </c>
      <c r="H46" s="458">
        <v>0.0034322979234597565</v>
      </c>
      <c r="I46" s="458">
        <v>0.003178033432911714</v>
      </c>
      <c r="J46" s="443"/>
      <c r="K46" s="457" t="s">
        <v>374</v>
      </c>
      <c r="L46" s="451"/>
      <c r="M46" s="451"/>
      <c r="N46" s="451"/>
      <c r="O46" s="451"/>
      <c r="P46" s="458">
        <v>5.884085129166109</v>
      </c>
      <c r="Q46" s="458">
        <v>5.989840018196983</v>
      </c>
      <c r="R46" s="458">
        <v>5.367238492708611</v>
      </c>
      <c r="S46" s="458">
        <v>3.864240441627479</v>
      </c>
      <c r="T46" s="458">
        <v>3.6872528141162153</v>
      </c>
      <c r="U46" s="458">
        <v>3.4463685486959115</v>
      </c>
      <c r="V46" s="458">
        <v>4.601636879906464</v>
      </c>
    </row>
    <row r="47" spans="1:22" ht="15" customHeight="1">
      <c r="A47" s="455" t="s">
        <v>380</v>
      </c>
      <c r="B47" s="455"/>
      <c r="C47" s="456">
        <v>5.112875361531145</v>
      </c>
      <c r="D47" s="456">
        <v>5.081551151420148</v>
      </c>
      <c r="E47" s="456">
        <v>5.1033372103426675</v>
      </c>
      <c r="F47" s="456">
        <v>4.39556842914887</v>
      </c>
      <c r="G47" s="456">
        <v>4.336994500415211</v>
      </c>
      <c r="H47" s="458">
        <v>3.962587952634289</v>
      </c>
      <c r="I47" s="458">
        <v>3.6150130299370744</v>
      </c>
      <c r="J47" s="443"/>
      <c r="K47" s="457" t="s">
        <v>195</v>
      </c>
      <c r="L47" s="451"/>
      <c r="M47" s="451"/>
      <c r="N47" s="451"/>
      <c r="O47" s="451"/>
      <c r="P47" s="458">
        <v>8.927854370231563</v>
      </c>
      <c r="Q47" s="458">
        <v>8.3377562109839</v>
      </c>
      <c r="R47" s="458">
        <v>8.766651299347293</v>
      </c>
      <c r="S47" s="458">
        <v>9.897771416888162</v>
      </c>
      <c r="T47" s="458">
        <v>10.816347226447622</v>
      </c>
      <c r="U47" s="458">
        <v>10.343360422073777</v>
      </c>
      <c r="V47" s="458">
        <v>10.418406547519627</v>
      </c>
    </row>
    <row r="48" spans="1:22" ht="15" customHeight="1">
      <c r="A48" s="455" t="s">
        <v>381</v>
      </c>
      <c r="B48" s="455"/>
      <c r="C48" s="456">
        <v>3.17176854242289</v>
      </c>
      <c r="D48" s="456">
        <v>3.551300712872765</v>
      </c>
      <c r="E48" s="456">
        <v>3.562673347051982</v>
      </c>
      <c r="F48" s="456">
        <v>3.2320356096682863</v>
      </c>
      <c r="G48" s="456">
        <v>3.139933879635868</v>
      </c>
      <c r="H48" s="458">
        <v>3.0959327269607</v>
      </c>
      <c r="I48" s="458">
        <v>2.965105192906629</v>
      </c>
      <c r="J48" s="443"/>
      <c r="K48" s="457" t="s">
        <v>347</v>
      </c>
      <c r="L48" s="451"/>
      <c r="M48" s="451"/>
      <c r="N48" s="451"/>
      <c r="O48" s="451"/>
      <c r="P48" s="458">
        <v>23.370365412929996</v>
      </c>
      <c r="Q48" s="458">
        <v>22.44547223696515</v>
      </c>
      <c r="R48" s="458">
        <v>21.08800621163225</v>
      </c>
      <c r="S48" s="458">
        <v>18.454303823349008</v>
      </c>
      <c r="T48" s="458">
        <v>19.348950410708852</v>
      </c>
      <c r="U48" s="458">
        <v>20.350593541250053</v>
      </c>
      <c r="V48" s="458">
        <v>21.415149490562886</v>
      </c>
    </row>
    <row r="49" spans="1:22" ht="15" customHeight="1">
      <c r="A49" s="455" t="s">
        <v>375</v>
      </c>
      <c r="B49" s="455"/>
      <c r="C49" s="456">
        <v>0.2406972455694237</v>
      </c>
      <c r="D49" s="456">
        <v>0.22580524763930876</v>
      </c>
      <c r="E49" s="456">
        <v>0.20220094837612954</v>
      </c>
      <c r="F49" s="456">
        <v>0.20783216325461895</v>
      </c>
      <c r="G49" s="456">
        <v>0.21778982498472338</v>
      </c>
      <c r="H49" s="458">
        <v>0.1561695555174189</v>
      </c>
      <c r="I49" s="458">
        <v>0.144600521197483</v>
      </c>
      <c r="J49" s="443"/>
      <c r="K49" s="457" t="s">
        <v>196</v>
      </c>
      <c r="L49" s="445" t="s">
        <v>395</v>
      </c>
      <c r="M49" s="451"/>
      <c r="N49" s="451"/>
      <c r="O49" s="451"/>
      <c r="P49" s="458">
        <v>0</v>
      </c>
      <c r="Q49" s="458">
        <v>0</v>
      </c>
      <c r="R49" s="458">
        <v>0.4464610681095771</v>
      </c>
      <c r="S49" s="458">
        <v>0.40686976078511555</v>
      </c>
      <c r="T49" s="458">
        <v>0.44620221072913496</v>
      </c>
      <c r="U49" s="458">
        <v>0.4382419265625665</v>
      </c>
      <c r="V49" s="458">
        <v>0.3340571237681644</v>
      </c>
    </row>
    <row r="50" spans="1:22" ht="15" customHeight="1">
      <c r="A50" s="455"/>
      <c r="B50" s="455"/>
      <c r="C50" s="460"/>
      <c r="D50" s="460"/>
      <c r="E50" s="460"/>
      <c r="F50" s="460"/>
      <c r="G50" s="460"/>
      <c r="H50" s="460"/>
      <c r="I50" s="460"/>
      <c r="J50" s="443"/>
      <c r="K50" s="468" t="s">
        <v>375</v>
      </c>
      <c r="L50" s="445" t="s">
        <v>196</v>
      </c>
      <c r="M50" s="438"/>
      <c r="N50" s="438"/>
      <c r="O50" s="438"/>
      <c r="P50" s="458">
        <v>8.357649578369696</v>
      </c>
      <c r="Q50" s="458">
        <v>8.102711855839463</v>
      </c>
      <c r="R50" s="458">
        <v>7.830053623856551</v>
      </c>
      <c r="S50" s="458">
        <v>7.198936822735637</v>
      </c>
      <c r="T50" s="458">
        <v>7.518507250785925</v>
      </c>
      <c r="U50" s="458">
        <v>7.445857975577585</v>
      </c>
      <c r="V50" s="458">
        <v>7.407716719559045</v>
      </c>
    </row>
    <row r="51" spans="1:22" ht="15" customHeight="1">
      <c r="A51" s="455"/>
      <c r="B51" s="455"/>
      <c r="C51" s="460"/>
      <c r="D51" s="460"/>
      <c r="E51" s="460"/>
      <c r="F51" s="460"/>
      <c r="G51" s="460"/>
      <c r="H51" s="460"/>
      <c r="I51" s="460"/>
      <c r="J51" s="443"/>
      <c r="K51" s="468"/>
      <c r="L51" s="445" t="s">
        <v>375</v>
      </c>
      <c r="M51" s="438"/>
      <c r="N51" s="438"/>
      <c r="O51" s="438"/>
      <c r="P51" s="458">
        <v>1.6062106813010308</v>
      </c>
      <c r="Q51" s="458">
        <v>1.465868021330907</v>
      </c>
      <c r="R51" s="458">
        <v>1.5529080629898333</v>
      </c>
      <c r="S51" s="458">
        <v>1.3555510120629728</v>
      </c>
      <c r="T51" s="458">
        <v>1.2858736436466889</v>
      </c>
      <c r="U51" s="458">
        <v>1.1530442922180146</v>
      </c>
      <c r="V51" s="458">
        <v>1.1587606480708201</v>
      </c>
    </row>
    <row r="52" spans="1:22" ht="5.25" customHeight="1">
      <c r="A52" s="455"/>
      <c r="B52" s="455"/>
      <c r="C52" s="460"/>
      <c r="D52" s="460"/>
      <c r="E52" s="460"/>
      <c r="F52" s="460"/>
      <c r="G52" s="460"/>
      <c r="H52" s="460"/>
      <c r="I52" s="460"/>
      <c r="J52" s="443"/>
      <c r="K52" s="468"/>
      <c r="L52" s="438"/>
      <c r="M52" s="438"/>
      <c r="N52" s="438"/>
      <c r="O52" s="438"/>
      <c r="P52" s="460"/>
      <c r="Q52" s="460"/>
      <c r="R52" s="443"/>
      <c r="S52" s="443"/>
      <c r="T52" s="443"/>
      <c r="U52" s="460"/>
      <c r="V52" s="460"/>
    </row>
    <row r="53" spans="1:22" ht="6.75" customHeight="1">
      <c r="A53" s="455"/>
      <c r="B53" s="455"/>
      <c r="C53" s="460"/>
      <c r="D53" s="460"/>
      <c r="E53" s="460"/>
      <c r="F53" s="460"/>
      <c r="G53" s="460"/>
      <c r="H53" s="460"/>
      <c r="I53" s="460"/>
      <c r="J53" s="443"/>
      <c r="K53" s="468"/>
      <c r="L53" s="438"/>
      <c r="M53" s="438"/>
      <c r="N53" s="438"/>
      <c r="O53" s="438"/>
      <c r="P53" s="460"/>
      <c r="Q53" s="460"/>
      <c r="R53" s="443"/>
      <c r="S53" s="443"/>
      <c r="T53" s="443"/>
      <c r="U53" s="460"/>
      <c r="V53" s="460"/>
    </row>
    <row r="54" spans="1:22" ht="15" customHeight="1">
      <c r="A54" s="469" t="s">
        <v>396</v>
      </c>
      <c r="B54" s="469"/>
      <c r="C54" s="470">
        <v>2.11329628</v>
      </c>
      <c r="D54" s="470">
        <v>2.06311228</v>
      </c>
      <c r="E54" s="470">
        <v>2.08197704</v>
      </c>
      <c r="F54" s="470">
        <v>2.0135403191030616</v>
      </c>
      <c r="G54" s="470">
        <v>2.0257273590606926</v>
      </c>
      <c r="H54" s="470">
        <v>2.0305844352478046</v>
      </c>
      <c r="I54" s="470">
        <v>2.00903764028205</v>
      </c>
      <c r="J54" s="471"/>
      <c r="K54" s="472" t="s">
        <v>396</v>
      </c>
      <c r="L54" s="473"/>
      <c r="M54" s="473"/>
      <c r="N54" s="473"/>
      <c r="O54" s="473"/>
      <c r="P54" s="470">
        <v>5.67959592</v>
      </c>
      <c r="Q54" s="470">
        <v>5.40391362</v>
      </c>
      <c r="R54" s="470">
        <v>5.29680386</v>
      </c>
      <c r="S54" s="470">
        <v>4.982151710461081</v>
      </c>
      <c r="T54" s="470">
        <v>5.096782087360822</v>
      </c>
      <c r="U54" s="470">
        <v>5.1082549187339605</v>
      </c>
      <c r="V54" s="470">
        <v>5.31364269902435</v>
      </c>
    </row>
    <row r="55" spans="1:20" ht="5.25" customHeight="1">
      <c r="A55" s="484"/>
      <c r="B55" s="484"/>
      <c r="C55" s="485"/>
      <c r="D55" s="485"/>
      <c r="E55" s="398"/>
      <c r="F55" s="398"/>
      <c r="G55" s="398"/>
      <c r="H55" s="398"/>
      <c r="I55" s="398"/>
      <c r="J55" s="398"/>
      <c r="K55" s="486"/>
      <c r="L55" s="487"/>
      <c r="M55" s="485"/>
      <c r="N55" s="398"/>
      <c r="O55" s="398"/>
      <c r="P55" s="398"/>
      <c r="Q55" s="398"/>
      <c r="R55" s="398"/>
      <c r="S55" s="398"/>
      <c r="T55" s="398"/>
    </row>
    <row r="56" spans="1:20" ht="18" customHeight="1">
      <c r="A56" s="208" t="s">
        <v>348</v>
      </c>
      <c r="B56" s="208"/>
      <c r="C56" s="398"/>
      <c r="D56" s="398"/>
      <c r="E56" s="398"/>
      <c r="F56" s="398"/>
      <c r="G56" s="398"/>
      <c r="H56" s="398"/>
      <c r="I56" s="398"/>
      <c r="J56" s="398"/>
      <c r="K56" s="398"/>
      <c r="L56" s="398"/>
      <c r="M56" s="398"/>
      <c r="N56" s="398"/>
      <c r="O56" s="398"/>
      <c r="P56" s="398"/>
      <c r="Q56" s="398"/>
      <c r="R56" s="398"/>
      <c r="S56" s="398"/>
      <c r="T56" s="398"/>
    </row>
    <row r="57" spans="1:20" ht="15" customHeight="1">
      <c r="A57" s="398" t="s">
        <v>397</v>
      </c>
      <c r="B57" s="398"/>
      <c r="C57" s="398"/>
      <c r="D57" s="398"/>
      <c r="E57" s="398"/>
      <c r="F57" s="398"/>
      <c r="G57" s="398"/>
      <c r="H57" s="398"/>
      <c r="I57" s="398"/>
      <c r="J57" s="398"/>
      <c r="K57" s="398"/>
      <c r="L57" s="398"/>
      <c r="M57" s="398"/>
      <c r="N57" s="398"/>
      <c r="O57" s="398"/>
      <c r="P57" s="398"/>
      <c r="Q57" s="398"/>
      <c r="R57" s="398"/>
      <c r="S57" s="398"/>
      <c r="T57" s="398"/>
    </row>
    <row r="58" spans="1:20" ht="15" customHeight="1">
      <c r="A58" s="208" t="s">
        <v>398</v>
      </c>
      <c r="B58" s="208"/>
      <c r="C58" s="398"/>
      <c r="D58" s="398"/>
      <c r="E58" s="398"/>
      <c r="F58" s="398"/>
      <c r="G58" s="398"/>
      <c r="H58" s="398"/>
      <c r="I58" s="398"/>
      <c r="J58" s="398"/>
      <c r="K58" s="398"/>
      <c r="L58" s="398"/>
      <c r="M58" s="398"/>
      <c r="N58" s="398"/>
      <c r="O58" s="398"/>
      <c r="P58" s="398"/>
      <c r="Q58" s="398"/>
      <c r="R58" s="398"/>
      <c r="S58" s="398"/>
      <c r="T58" s="398"/>
    </row>
    <row r="59" spans="1:20" ht="15" customHeight="1">
      <c r="A59" s="208" t="s">
        <v>399</v>
      </c>
      <c r="B59" s="208"/>
      <c r="C59" s="398"/>
      <c r="D59" s="398"/>
      <c r="E59" s="398"/>
      <c r="F59" s="398"/>
      <c r="G59" s="398"/>
      <c r="H59" s="398"/>
      <c r="I59" s="398"/>
      <c r="J59" s="398"/>
      <c r="K59" s="398"/>
      <c r="L59" s="398"/>
      <c r="M59" s="398"/>
      <c r="N59" s="398"/>
      <c r="O59" s="398"/>
      <c r="P59" s="398"/>
      <c r="Q59" s="398"/>
      <c r="R59" s="398"/>
      <c r="S59" s="398"/>
      <c r="T59" s="398"/>
    </row>
    <row r="60" spans="1:20" ht="15" customHeight="1">
      <c r="A60" s="488" t="s">
        <v>400</v>
      </c>
      <c r="B60" s="488"/>
      <c r="C60" s="398"/>
      <c r="D60" s="398"/>
      <c r="E60" s="398"/>
      <c r="F60" s="398"/>
      <c r="G60" s="398"/>
      <c r="H60" s="398"/>
      <c r="I60" s="398"/>
      <c r="J60" s="398"/>
      <c r="K60" s="398"/>
      <c r="L60" s="398"/>
      <c r="M60" s="398"/>
      <c r="N60" s="398"/>
      <c r="O60" s="398"/>
      <c r="P60" s="398"/>
      <c r="Q60" s="398"/>
      <c r="R60" s="398"/>
      <c r="S60" s="398"/>
      <c r="T60" s="398"/>
    </row>
    <row r="61" spans="1:20" ht="15" customHeight="1">
      <c r="A61" s="488" t="s">
        <v>401</v>
      </c>
      <c r="B61" s="488"/>
      <c r="C61" s="398"/>
      <c r="D61" s="398"/>
      <c r="E61" s="398"/>
      <c r="F61" s="398"/>
      <c r="G61" s="398"/>
      <c r="H61" s="398"/>
      <c r="I61" s="398"/>
      <c r="J61" s="398"/>
      <c r="K61" s="398"/>
      <c r="L61" s="398"/>
      <c r="M61" s="398"/>
      <c r="N61" s="398"/>
      <c r="O61" s="398"/>
      <c r="P61" s="398"/>
      <c r="Q61" s="398"/>
      <c r="R61" s="398"/>
      <c r="S61" s="398"/>
      <c r="T61" s="398"/>
    </row>
    <row r="62" spans="1:20" ht="15" customHeight="1">
      <c r="A62" s="488" t="s">
        <v>402</v>
      </c>
      <c r="B62" s="488"/>
      <c r="C62" s="398"/>
      <c r="D62" s="398"/>
      <c r="E62" s="398"/>
      <c r="F62" s="398"/>
      <c r="G62" s="398"/>
      <c r="H62" s="398"/>
      <c r="I62" s="398"/>
      <c r="J62" s="398"/>
      <c r="K62" s="398"/>
      <c r="L62" s="398"/>
      <c r="M62" s="398"/>
      <c r="N62" s="398"/>
      <c r="O62" s="398"/>
      <c r="P62" s="398"/>
      <c r="Q62" s="398"/>
      <c r="R62" s="398"/>
      <c r="S62" s="398"/>
      <c r="T62" s="398"/>
    </row>
    <row r="63" spans="1:4" ht="10.5" customHeight="1">
      <c r="A63" s="351"/>
      <c r="B63" s="351"/>
      <c r="C63" s="351"/>
      <c r="D63" s="351"/>
    </row>
    <row r="64" spans="1:17" s="48" customFormat="1" ht="18.75">
      <c r="A64" s="104" t="s">
        <v>362</v>
      </c>
      <c r="B64" s="104"/>
      <c r="E64" s="49"/>
      <c r="F64" s="49"/>
      <c r="G64" s="49"/>
      <c r="H64" s="49"/>
      <c r="I64" s="49"/>
      <c r="J64" s="49"/>
      <c r="K64" s="49"/>
      <c r="M64" s="49"/>
      <c r="N64" s="191"/>
      <c r="O64" s="191"/>
      <c r="Q64" s="191"/>
    </row>
    <row r="65" spans="1:18" s="48" customFormat="1" ht="21" customHeight="1">
      <c r="A65" s="289"/>
      <c r="B65" s="253">
        <v>2000</v>
      </c>
      <c r="C65" s="253">
        <v>2001</v>
      </c>
      <c r="D65" s="254">
        <v>2002</v>
      </c>
      <c r="E65" s="254">
        <v>2003</v>
      </c>
      <c r="F65" s="290">
        <v>2004</v>
      </c>
      <c r="G65" s="290">
        <v>2005</v>
      </c>
      <c r="H65" s="290">
        <v>2006</v>
      </c>
      <c r="I65" s="290">
        <v>2007</v>
      </c>
      <c r="J65" s="290">
        <v>2008</v>
      </c>
      <c r="K65" s="290">
        <v>2009</v>
      </c>
      <c r="L65" s="290">
        <v>2010</v>
      </c>
      <c r="M65" s="290">
        <v>2011</v>
      </c>
      <c r="N65" s="290">
        <v>2012</v>
      </c>
      <c r="O65" s="290">
        <v>2013</v>
      </c>
      <c r="P65" s="290">
        <v>2014</v>
      </c>
      <c r="Q65" s="290">
        <v>2015</v>
      </c>
      <c r="R65" s="290">
        <v>2016</v>
      </c>
    </row>
    <row r="66" spans="1:15" ht="18.75">
      <c r="A66" s="125" t="s">
        <v>481</v>
      </c>
      <c r="B66" s="48"/>
      <c r="C66" s="48"/>
      <c r="D66" s="48"/>
      <c r="E66" s="93"/>
      <c r="F66" s="230"/>
      <c r="G66" s="230"/>
      <c r="H66" s="178"/>
      <c r="I66" s="230"/>
      <c r="J66" s="230"/>
      <c r="K66" s="230"/>
      <c r="L66" s="230"/>
      <c r="M66" s="230"/>
      <c r="O66" s="230" t="s">
        <v>0</v>
      </c>
    </row>
    <row r="67" spans="1:15" ht="15">
      <c r="A67" s="222" t="s">
        <v>106</v>
      </c>
      <c r="B67" s="48">
        <v>86</v>
      </c>
      <c r="C67" s="156">
        <v>87.338</v>
      </c>
      <c r="D67" s="176" t="s">
        <v>53</v>
      </c>
      <c r="E67" s="176" t="s">
        <v>53</v>
      </c>
      <c r="F67" s="176" t="s">
        <v>53</v>
      </c>
      <c r="G67" s="176" t="s">
        <v>53</v>
      </c>
      <c r="H67" s="176" t="s">
        <v>53</v>
      </c>
      <c r="I67" s="176" t="s">
        <v>53</v>
      </c>
      <c r="J67" s="176" t="s">
        <v>53</v>
      </c>
      <c r="K67" s="176" t="s">
        <v>53</v>
      </c>
      <c r="L67" s="176" t="s">
        <v>53</v>
      </c>
      <c r="M67" s="176" t="s">
        <v>53</v>
      </c>
      <c r="N67" s="176" t="s">
        <v>53</v>
      </c>
      <c r="O67" s="176" t="s">
        <v>53</v>
      </c>
    </row>
    <row r="68" spans="1:15" ht="15">
      <c r="A68" s="222" t="s">
        <v>198</v>
      </c>
      <c r="B68" s="156">
        <v>85.973</v>
      </c>
      <c r="C68" s="156">
        <v>83.284</v>
      </c>
      <c r="D68" s="176">
        <v>98.363</v>
      </c>
      <c r="E68" s="176">
        <v>97.968</v>
      </c>
      <c r="F68" s="176">
        <v>96.788</v>
      </c>
      <c r="G68" s="179">
        <v>98</v>
      </c>
      <c r="H68" s="179">
        <v>99</v>
      </c>
      <c r="I68" s="179">
        <v>107.665</v>
      </c>
      <c r="J68" s="179">
        <v>100.186</v>
      </c>
      <c r="K68" s="324">
        <v>104.722</v>
      </c>
      <c r="L68" s="324">
        <v>98.907</v>
      </c>
      <c r="M68" s="324">
        <v>103.416</v>
      </c>
      <c r="N68" s="324">
        <v>99</v>
      </c>
      <c r="O68" s="324">
        <v>122.277</v>
      </c>
    </row>
    <row r="69" spans="1:15" ht="15">
      <c r="A69" s="222" t="s">
        <v>203</v>
      </c>
      <c r="B69" s="156">
        <v>57.964</v>
      </c>
      <c r="C69" s="156">
        <v>57.2</v>
      </c>
      <c r="D69" s="176">
        <v>64.39</v>
      </c>
      <c r="E69" s="176">
        <v>58.125</v>
      </c>
      <c r="F69" s="176">
        <v>65.432</v>
      </c>
      <c r="G69" s="179">
        <v>71</v>
      </c>
      <c r="H69" s="179">
        <v>70</v>
      </c>
      <c r="I69" s="179">
        <v>73.321</v>
      </c>
      <c r="J69" s="179">
        <v>67.571</v>
      </c>
      <c r="K69" s="324">
        <v>69.084</v>
      </c>
      <c r="L69" s="324">
        <v>65.233</v>
      </c>
      <c r="M69" s="324">
        <v>66.321</v>
      </c>
      <c r="N69" s="324">
        <v>61</v>
      </c>
      <c r="O69" s="324">
        <v>66.509</v>
      </c>
    </row>
    <row r="70" spans="1:15" ht="15" customHeight="1">
      <c r="A70" s="222"/>
      <c r="B70" s="156"/>
      <c r="C70" s="48"/>
      <c r="D70" s="230"/>
      <c r="E70" s="230"/>
      <c r="F70" s="230"/>
      <c r="G70" s="178"/>
      <c r="H70" s="230"/>
      <c r="I70" s="230"/>
      <c r="J70" s="230"/>
      <c r="K70" s="230"/>
      <c r="L70" s="230"/>
      <c r="M70" s="230"/>
      <c r="O70" s="230" t="s">
        <v>122</v>
      </c>
    </row>
    <row r="71" spans="1:15" ht="15">
      <c r="A71" s="222" t="s">
        <v>199</v>
      </c>
      <c r="B71" s="156">
        <v>67.42</v>
      </c>
      <c r="C71" s="156">
        <v>68.68</v>
      </c>
      <c r="D71" s="353">
        <f aca="true" t="shared" si="0" ref="D71:O71">100*D69/D68</f>
        <v>65.46160649837846</v>
      </c>
      <c r="E71" s="353">
        <f t="shared" si="0"/>
        <v>59.33059774620284</v>
      </c>
      <c r="F71" s="353">
        <f t="shared" si="0"/>
        <v>67.60342191180725</v>
      </c>
      <c r="G71" s="353">
        <f t="shared" si="0"/>
        <v>72.44897959183673</v>
      </c>
      <c r="H71" s="353">
        <f t="shared" si="0"/>
        <v>70.70707070707071</v>
      </c>
      <c r="I71" s="353">
        <f t="shared" si="0"/>
        <v>68.10105419588538</v>
      </c>
      <c r="J71" s="353">
        <f t="shared" si="0"/>
        <v>67.44555127462918</v>
      </c>
      <c r="K71" s="353">
        <f t="shared" si="0"/>
        <v>65.96894635320182</v>
      </c>
      <c r="L71" s="353">
        <f t="shared" si="0"/>
        <v>65.9538758631846</v>
      </c>
      <c r="M71" s="353">
        <f t="shared" si="0"/>
        <v>64.13030865630077</v>
      </c>
      <c r="N71" s="353">
        <f t="shared" si="0"/>
        <v>61.61616161616162</v>
      </c>
      <c r="O71" s="353">
        <f t="shared" si="0"/>
        <v>54.392077005487536</v>
      </c>
    </row>
    <row r="72" spans="1:13" ht="7.5" customHeight="1">
      <c r="A72" s="222"/>
      <c r="B72" s="87"/>
      <c r="C72" s="156"/>
      <c r="D72" s="156"/>
      <c r="E72" s="48"/>
      <c r="F72" s="178"/>
      <c r="G72" s="178"/>
      <c r="H72" s="178"/>
      <c r="I72" s="48"/>
      <c r="J72" s="48"/>
      <c r="K72" s="48"/>
      <c r="L72" s="48"/>
      <c r="M72" s="48"/>
    </row>
    <row r="73" spans="1:15" ht="17.25" customHeight="1">
      <c r="A73" s="125" t="s">
        <v>480</v>
      </c>
      <c r="B73" s="94"/>
      <c r="C73" s="48"/>
      <c r="D73" s="48"/>
      <c r="E73" s="93"/>
      <c r="F73" s="230"/>
      <c r="G73" s="230"/>
      <c r="H73" s="178"/>
      <c r="I73" s="230"/>
      <c r="J73" s="230"/>
      <c r="K73" s="230"/>
      <c r="L73" s="230"/>
      <c r="M73" s="230"/>
      <c r="O73" s="230" t="s">
        <v>0</v>
      </c>
    </row>
    <row r="74" spans="1:15" ht="15" customHeight="1">
      <c r="A74" s="222" t="s">
        <v>106</v>
      </c>
      <c r="B74" s="48">
        <v>102</v>
      </c>
      <c r="C74" s="156">
        <v>102.242</v>
      </c>
      <c r="D74" s="195">
        <v>113.805</v>
      </c>
      <c r="E74" s="195">
        <v>119</v>
      </c>
      <c r="F74" s="176">
        <v>129</v>
      </c>
      <c r="G74" s="176">
        <v>138</v>
      </c>
      <c r="H74" s="178">
        <v>139</v>
      </c>
      <c r="I74" s="178">
        <v>137</v>
      </c>
      <c r="J74" s="178">
        <v>137</v>
      </c>
      <c r="K74" s="178">
        <v>132</v>
      </c>
      <c r="L74" s="178">
        <v>132</v>
      </c>
      <c r="M74" s="178">
        <v>130</v>
      </c>
      <c r="N74" s="178">
        <v>119</v>
      </c>
      <c r="O74" s="195">
        <v>125.613</v>
      </c>
    </row>
    <row r="75" spans="1:15" ht="15">
      <c r="A75" s="222" t="s">
        <v>107</v>
      </c>
      <c r="B75" s="48">
        <v>99</v>
      </c>
      <c r="C75" s="156">
        <v>95.525</v>
      </c>
      <c r="D75" s="195">
        <v>106.679</v>
      </c>
      <c r="E75" s="195">
        <v>116</v>
      </c>
      <c r="F75" s="176">
        <v>120</v>
      </c>
      <c r="G75" s="176">
        <v>133</v>
      </c>
      <c r="H75" s="178">
        <v>139</v>
      </c>
      <c r="I75" s="178">
        <v>136</v>
      </c>
      <c r="J75" s="178">
        <v>130</v>
      </c>
      <c r="K75" s="178">
        <v>120</v>
      </c>
      <c r="L75" s="178">
        <v>126</v>
      </c>
      <c r="M75" s="178">
        <v>125</v>
      </c>
      <c r="N75" s="178">
        <v>113</v>
      </c>
      <c r="O75" s="195">
        <v>123.546</v>
      </c>
    </row>
    <row r="76" spans="1:15" ht="15">
      <c r="A76" s="222" t="s">
        <v>108</v>
      </c>
      <c r="B76" s="48">
        <v>48</v>
      </c>
      <c r="C76" s="156">
        <v>45.183</v>
      </c>
      <c r="D76" s="195">
        <v>50.141</v>
      </c>
      <c r="E76" s="195">
        <v>53</v>
      </c>
      <c r="F76" s="176">
        <v>53</v>
      </c>
      <c r="G76" s="176">
        <v>59</v>
      </c>
      <c r="H76" s="178">
        <v>62</v>
      </c>
      <c r="I76" s="178">
        <v>62</v>
      </c>
      <c r="J76" s="178">
        <v>61</v>
      </c>
      <c r="K76" s="178">
        <v>56</v>
      </c>
      <c r="L76" s="178">
        <v>58</v>
      </c>
      <c r="M76" s="178">
        <v>59</v>
      </c>
      <c r="N76" s="178">
        <v>54</v>
      </c>
      <c r="O76" s="195">
        <v>58.475</v>
      </c>
    </row>
    <row r="77" spans="1:15" ht="15">
      <c r="A77" s="49"/>
      <c r="B77" s="48"/>
      <c r="C77" s="48"/>
      <c r="D77" s="230"/>
      <c r="E77" s="230"/>
      <c r="F77" s="230"/>
      <c r="G77" s="178"/>
      <c r="H77" s="178"/>
      <c r="I77" s="230"/>
      <c r="J77" s="230"/>
      <c r="K77" s="230"/>
      <c r="L77" s="230"/>
      <c r="M77" s="230"/>
      <c r="O77" s="230" t="s">
        <v>122</v>
      </c>
    </row>
    <row r="78" spans="1:15" ht="15">
      <c r="A78" s="49" t="s">
        <v>109</v>
      </c>
      <c r="B78" s="48">
        <v>48</v>
      </c>
      <c r="C78" s="156">
        <v>47.3</v>
      </c>
      <c r="D78" s="195">
        <v>47</v>
      </c>
      <c r="E78" s="195">
        <v>46</v>
      </c>
      <c r="F78" s="176">
        <v>45</v>
      </c>
      <c r="G78" s="176">
        <v>45</v>
      </c>
      <c r="H78" s="195">
        <v>45</v>
      </c>
      <c r="I78" s="195">
        <v>45.5</v>
      </c>
      <c r="J78" s="195">
        <v>47</v>
      </c>
      <c r="K78" s="195">
        <v>46</v>
      </c>
      <c r="L78" s="195">
        <v>46.5</v>
      </c>
      <c r="M78" s="195">
        <v>47</v>
      </c>
      <c r="N78" s="178">
        <v>47</v>
      </c>
      <c r="O78" s="195">
        <v>47.1</v>
      </c>
    </row>
    <row r="79" spans="1:13" ht="15">
      <c r="A79" s="49"/>
      <c r="B79" s="92"/>
      <c r="C79" s="48"/>
      <c r="D79" s="48"/>
      <c r="E79" s="48"/>
      <c r="F79" s="178"/>
      <c r="G79" s="178"/>
      <c r="H79" s="178"/>
      <c r="I79" s="48"/>
      <c r="J79" s="48"/>
      <c r="K79" s="48"/>
      <c r="L79" s="48"/>
      <c r="M79" s="48"/>
    </row>
    <row r="80" spans="1:15" ht="15.75">
      <c r="A80" s="101" t="s">
        <v>110</v>
      </c>
      <c r="B80" s="48"/>
      <c r="C80" s="48"/>
      <c r="D80" s="48"/>
      <c r="E80" s="93"/>
      <c r="F80" s="230"/>
      <c r="G80" s="230"/>
      <c r="H80" s="178"/>
      <c r="I80" s="230"/>
      <c r="J80" s="230"/>
      <c r="K80" s="230"/>
      <c r="L80" s="230"/>
      <c r="M80" s="230"/>
      <c r="O80" s="230" t="s">
        <v>111</v>
      </c>
    </row>
    <row r="81" spans="1:15" ht="18">
      <c r="A81" s="49" t="s">
        <v>482</v>
      </c>
      <c r="B81" s="88">
        <v>368.3</v>
      </c>
      <c r="C81" s="88">
        <v>342.7</v>
      </c>
      <c r="D81" s="86">
        <v>343.2</v>
      </c>
      <c r="E81" s="86">
        <v>373.8</v>
      </c>
      <c r="F81" s="86">
        <v>370.2</v>
      </c>
      <c r="G81" s="86">
        <v>395.6</v>
      </c>
      <c r="H81" s="86">
        <v>402.7</v>
      </c>
      <c r="I81" s="86">
        <v>432.038</v>
      </c>
      <c r="J81" s="86">
        <v>446</v>
      </c>
      <c r="K81" s="86">
        <v>449.7</v>
      </c>
      <c r="L81" s="86">
        <v>463</v>
      </c>
      <c r="M81" s="86">
        <v>479</v>
      </c>
      <c r="N81" s="86">
        <v>473</v>
      </c>
      <c r="O81" s="86">
        <v>479.6</v>
      </c>
    </row>
    <row r="82" spans="1:15" ht="15">
      <c r="A82" s="49" t="s">
        <v>112</v>
      </c>
      <c r="B82" s="48">
        <v>4.2</v>
      </c>
      <c r="C82" s="79">
        <v>4.524262</v>
      </c>
      <c r="D82" s="79">
        <v>3.9</v>
      </c>
      <c r="E82" s="78">
        <v>5.2</v>
      </c>
      <c r="F82" s="78">
        <v>5.6</v>
      </c>
      <c r="G82" s="176" t="s">
        <v>53</v>
      </c>
      <c r="H82" s="176" t="s">
        <v>53</v>
      </c>
      <c r="I82" s="176" t="s">
        <v>53</v>
      </c>
      <c r="J82" s="176" t="s">
        <v>53</v>
      </c>
      <c r="K82" s="176" t="s">
        <v>53</v>
      </c>
      <c r="L82" s="176" t="s">
        <v>53</v>
      </c>
      <c r="M82" s="176" t="s">
        <v>53</v>
      </c>
      <c r="N82" s="176" t="s">
        <v>53</v>
      </c>
      <c r="O82" s="176" t="s">
        <v>53</v>
      </c>
    </row>
    <row r="83" spans="1:15" ht="15">
      <c r="A83" s="134" t="s">
        <v>5</v>
      </c>
      <c r="B83" s="328">
        <f>B81+B82</f>
        <v>372.5</v>
      </c>
      <c r="C83" s="328">
        <f>C81+C82</f>
        <v>347.224262</v>
      </c>
      <c r="D83" s="328">
        <f>D81+D82</f>
        <v>347.09999999999997</v>
      </c>
      <c r="E83" s="328">
        <f>E81+E82</f>
        <v>379</v>
      </c>
      <c r="F83" s="328">
        <f>F81+F82</f>
        <v>375.8</v>
      </c>
      <c r="G83" s="291" t="s">
        <v>53</v>
      </c>
      <c r="H83" s="291" t="s">
        <v>53</v>
      </c>
      <c r="I83" s="291" t="s">
        <v>53</v>
      </c>
      <c r="J83" s="291" t="s">
        <v>53</v>
      </c>
      <c r="K83" s="291" t="s">
        <v>53</v>
      </c>
      <c r="L83" s="291" t="s">
        <v>53</v>
      </c>
      <c r="M83" s="291" t="s">
        <v>53</v>
      </c>
      <c r="N83" s="291" t="s">
        <v>53</v>
      </c>
      <c r="O83" s="291" t="s">
        <v>53</v>
      </c>
    </row>
    <row r="84" spans="14:17" ht="6" customHeight="1">
      <c r="N84" s="304"/>
      <c r="O84" s="304"/>
      <c r="Q84" s="304"/>
    </row>
    <row r="85" spans="1:17" ht="12.75">
      <c r="A85" s="105" t="s">
        <v>500</v>
      </c>
      <c r="N85" s="304"/>
      <c r="O85" s="304"/>
      <c r="Q85" s="304"/>
    </row>
    <row r="86" spans="1:17" ht="12.75">
      <c r="A86" s="105" t="s">
        <v>291</v>
      </c>
      <c r="N86" s="304"/>
      <c r="O86" s="304"/>
      <c r="Q86" s="304"/>
    </row>
    <row r="87" spans="1:17" ht="12.75">
      <c r="A87" s="105" t="s">
        <v>483</v>
      </c>
      <c r="C87" s="305"/>
      <c r="D87" s="305"/>
      <c r="E87" s="305"/>
      <c r="F87" s="305"/>
      <c r="G87" s="305"/>
      <c r="H87" s="305"/>
      <c r="I87" s="305"/>
      <c r="J87" s="305"/>
      <c r="K87" s="305"/>
      <c r="L87" s="305"/>
      <c r="N87" s="304"/>
      <c r="O87" s="304"/>
      <c r="Q87" s="304"/>
    </row>
    <row r="88" spans="1:17" ht="12.75">
      <c r="A88" s="105" t="s">
        <v>484</v>
      </c>
      <c r="C88" s="305"/>
      <c r="D88" s="305"/>
      <c r="E88" s="305"/>
      <c r="F88" s="305"/>
      <c r="G88" s="305"/>
      <c r="H88" s="305"/>
      <c r="I88" s="305"/>
      <c r="J88" s="305"/>
      <c r="K88" s="305"/>
      <c r="L88" s="305"/>
      <c r="N88" s="304"/>
      <c r="O88" s="304"/>
      <c r="Q88" s="304"/>
    </row>
    <row r="89" spans="1:18" s="51" customFormat="1" ht="15" customHeight="1">
      <c r="A89" s="105" t="s">
        <v>485</v>
      </c>
      <c r="B89" s="105"/>
      <c r="C89" s="105"/>
      <c r="D89" s="105"/>
      <c r="E89" s="105"/>
      <c r="F89" s="105"/>
      <c r="G89" s="105"/>
      <c r="H89" s="105"/>
      <c r="I89" s="105"/>
      <c r="J89" s="105"/>
      <c r="K89" s="105"/>
      <c r="L89" s="105"/>
      <c r="M89" s="105"/>
      <c r="N89" s="304"/>
      <c r="O89" s="304"/>
      <c r="Q89" s="304"/>
      <c r="R89" s="105"/>
    </row>
    <row r="90" s="49" customFormat="1" ht="15.75" customHeight="1"/>
    <row r="91" s="49" customFormat="1" ht="15.75" customHeight="1"/>
    <row r="92" s="49" customFormat="1" ht="27" customHeight="1"/>
    <row r="93" s="51" customFormat="1" ht="12.75"/>
    <row r="94" spans="1:2" s="51" customFormat="1" ht="12.75">
      <c r="A94" s="157"/>
      <c r="B94" s="157"/>
    </row>
    <row r="95" spans="1:2" s="51" customFormat="1" ht="12.75">
      <c r="A95" s="157"/>
      <c r="B95" s="157"/>
    </row>
    <row r="96" spans="1:2" s="51" customFormat="1" ht="12.75">
      <c r="A96" s="208"/>
      <c r="B96" s="208"/>
    </row>
    <row r="97" spans="1:2" s="51" customFormat="1" ht="12.75">
      <c r="A97" s="208"/>
      <c r="B97" s="208"/>
    </row>
    <row r="98" spans="1:2" s="51" customFormat="1" ht="9.75" customHeight="1">
      <c r="A98" s="208"/>
      <c r="B98" s="208"/>
    </row>
    <row r="99" spans="1:2" s="51" customFormat="1" ht="12.75">
      <c r="A99" s="208"/>
      <c r="B99" s="208"/>
    </row>
    <row r="100" s="51" customFormat="1" ht="12.75"/>
    <row r="101" s="51" customFormat="1" ht="12.75"/>
    <row r="102" s="51" customFormat="1" ht="12.75"/>
    <row r="104" s="51" customFormat="1" ht="12.75"/>
    <row r="105" s="51" customFormat="1" ht="12.75"/>
    <row r="106" spans="1:2" s="51" customFormat="1" ht="18">
      <c r="A106" s="100"/>
      <c r="B106" s="100"/>
    </row>
    <row r="107" spans="1:2" s="51" customFormat="1" ht="15">
      <c r="A107" s="49"/>
      <c r="B107" s="49"/>
    </row>
    <row r="108" spans="1:2" s="100" customFormat="1" ht="18">
      <c r="A108" s="49"/>
      <c r="B108" s="49"/>
    </row>
    <row r="109" s="49" customFormat="1" ht="21" customHeight="1"/>
    <row r="110" spans="1:2" s="51" customFormat="1" ht="15">
      <c r="A110" s="49"/>
      <c r="B110" s="49"/>
    </row>
    <row r="111" spans="1:2" s="51" customFormat="1" ht="15">
      <c r="A111" s="49"/>
      <c r="B111" s="49"/>
    </row>
    <row r="112" spans="1:2" s="51" customFormat="1" ht="15">
      <c r="A112" s="49"/>
      <c r="B112" s="49"/>
    </row>
    <row r="113" spans="1:2" s="51" customFormat="1" ht="15">
      <c r="A113" s="49"/>
      <c r="B113" s="49"/>
    </row>
    <row r="114" spans="1:2" s="51" customFormat="1" ht="15">
      <c r="A114" s="49"/>
      <c r="B114" s="49"/>
    </row>
    <row r="115" spans="1:2" s="51" customFormat="1" ht="15">
      <c r="A115" s="49"/>
      <c r="B115" s="49"/>
    </row>
    <row r="116" spans="1:2" s="51" customFormat="1" ht="15">
      <c r="A116" s="49"/>
      <c r="B116" s="49"/>
    </row>
    <row r="117" spans="1:2" s="51" customFormat="1" ht="15">
      <c r="A117" s="49"/>
      <c r="B117" s="49"/>
    </row>
    <row r="118" spans="1:2" s="51" customFormat="1" ht="15">
      <c r="A118" s="49"/>
      <c r="B118" s="49"/>
    </row>
    <row r="119" spans="1:2" s="51" customFormat="1" ht="15">
      <c r="A119" s="49"/>
      <c r="B119" s="49"/>
    </row>
    <row r="120" spans="1:2" s="51" customFormat="1" ht="15">
      <c r="A120" s="49"/>
      <c r="B120" s="49"/>
    </row>
    <row r="121" spans="1:2" s="51" customFormat="1" ht="15">
      <c r="A121" s="49"/>
      <c r="B121" s="49"/>
    </row>
    <row r="122" spans="1:2" s="51" customFormat="1" ht="15">
      <c r="A122" s="49"/>
      <c r="B122" s="49"/>
    </row>
    <row r="123" spans="1:2" s="51" customFormat="1" ht="15">
      <c r="A123" s="49"/>
      <c r="B123" s="49"/>
    </row>
    <row r="124" spans="1:2" s="51" customFormat="1" ht="15">
      <c r="A124" s="49"/>
      <c r="B124" s="49"/>
    </row>
    <row r="125" spans="1:2" s="51" customFormat="1" ht="15">
      <c r="A125" s="49"/>
      <c r="B125" s="49"/>
    </row>
    <row r="126" spans="1:2" s="51" customFormat="1" ht="15">
      <c r="A126" s="49"/>
      <c r="B126" s="49"/>
    </row>
    <row r="127" spans="1:2" s="51" customFormat="1" ht="15">
      <c r="A127" s="49"/>
      <c r="B127" s="49"/>
    </row>
    <row r="128" spans="1:2" s="51" customFormat="1" ht="15">
      <c r="A128" s="49"/>
      <c r="B128" s="49"/>
    </row>
    <row r="129" spans="1:2" s="51" customFormat="1" ht="15">
      <c r="A129" s="49"/>
      <c r="B129" s="49"/>
    </row>
    <row r="130" s="51" customFormat="1" ht="12.75"/>
    <row r="131" s="51" customFormat="1" ht="12.75"/>
    <row r="132" s="51" customFormat="1" ht="12.75"/>
    <row r="133" s="51" customFormat="1" ht="131.25" customHeight="1"/>
    <row r="134" s="51" customFormat="1" ht="12.75"/>
    <row r="135" spans="1:2" s="51" customFormat="1" ht="18">
      <c r="A135" s="100"/>
      <c r="B135" s="100"/>
    </row>
    <row r="136" spans="1:2" s="51" customFormat="1" ht="15.75">
      <c r="A136" s="125"/>
      <c r="B136" s="125"/>
    </row>
    <row r="137" spans="1:2" s="51" customFormat="1" ht="12.75">
      <c r="A137" s="352"/>
      <c r="B137" s="352"/>
    </row>
    <row r="138" spans="1:2" s="51" customFormat="1" ht="12.75">
      <c r="A138" s="208"/>
      <c r="B138" s="208"/>
    </row>
    <row r="139" spans="1:2" s="51" customFormat="1" ht="12.75">
      <c r="A139" s="208"/>
      <c r="B139" s="208"/>
    </row>
    <row r="140" spans="1:2" s="51" customFormat="1" ht="12.75">
      <c r="A140" s="208"/>
      <c r="B140" s="208"/>
    </row>
    <row r="141" s="51" customFormat="1" ht="12.75"/>
    <row r="142" s="51" customFormat="1" ht="12.75"/>
    <row r="143" s="51" customFormat="1" ht="12.75"/>
    <row r="144" s="51" customFormat="1" ht="12.75"/>
    <row r="145" s="51" customFormat="1" ht="12.75"/>
    <row r="146" s="51" customFormat="1" ht="12.75"/>
    <row r="147" s="51" customFormat="1" ht="12.75"/>
    <row r="148" s="51" customFormat="1" ht="12.75"/>
    <row r="149" spans="1:2" ht="27" customHeight="1">
      <c r="A149" s="48"/>
      <c r="B149" s="48"/>
    </row>
    <row r="150" spans="1:2" ht="15">
      <c r="A150" s="48"/>
      <c r="B150" s="48"/>
    </row>
    <row r="151" spans="1:2" s="51" customFormat="1" ht="18">
      <c r="A151" s="100"/>
      <c r="B151" s="100"/>
    </row>
    <row r="152" spans="1:2" s="51" customFormat="1" ht="18">
      <c r="A152" s="123"/>
      <c r="B152" s="123"/>
    </row>
    <row r="153" spans="1:2" s="51" customFormat="1" ht="15.75">
      <c r="A153" s="101"/>
      <c r="B153" s="101"/>
    </row>
    <row r="154" spans="1:2" s="51" customFormat="1" ht="15.75">
      <c r="A154" s="101"/>
      <c r="B154" s="101"/>
    </row>
    <row r="155" spans="1:2" s="51" customFormat="1" ht="15">
      <c r="A155" s="49"/>
      <c r="B155" s="49"/>
    </row>
    <row r="156" spans="1:2" s="51" customFormat="1" ht="15">
      <c r="A156" s="49"/>
      <c r="B156" s="49"/>
    </row>
    <row r="157" spans="1:2" s="51" customFormat="1" ht="15">
      <c r="A157" s="49"/>
      <c r="B157" s="49"/>
    </row>
    <row r="158" spans="1:2" s="51" customFormat="1" ht="15">
      <c r="A158" s="49"/>
      <c r="B158" s="49"/>
    </row>
    <row r="159" spans="1:2" s="51" customFormat="1" ht="15">
      <c r="A159" s="49"/>
      <c r="B159" s="49"/>
    </row>
    <row r="160" spans="1:2" s="51" customFormat="1" ht="15">
      <c r="A160" s="49"/>
      <c r="B160" s="49"/>
    </row>
    <row r="161" spans="1:2" s="51" customFormat="1" ht="15">
      <c r="A161" s="49"/>
      <c r="B161" s="49"/>
    </row>
    <row r="162" spans="1:2" s="51" customFormat="1" ht="15">
      <c r="A162" s="49"/>
      <c r="B162" s="49"/>
    </row>
    <row r="163" spans="1:2" s="51" customFormat="1" ht="15">
      <c r="A163" s="49"/>
      <c r="B163" s="49"/>
    </row>
    <row r="164" spans="1:2" s="51" customFormat="1" ht="15">
      <c r="A164" s="49"/>
      <c r="B164" s="49"/>
    </row>
    <row r="165" spans="1:2" s="51" customFormat="1" ht="15">
      <c r="A165" s="49"/>
      <c r="B165" s="49"/>
    </row>
    <row r="166" spans="1:2" s="51" customFormat="1" ht="15">
      <c r="A166" s="49"/>
      <c r="B166" s="49"/>
    </row>
    <row r="167" spans="1:2" s="51" customFormat="1" ht="15">
      <c r="A167" s="49"/>
      <c r="B167" s="49"/>
    </row>
    <row r="168" spans="1:2" s="51" customFormat="1" ht="15">
      <c r="A168" s="49"/>
      <c r="B168" s="49"/>
    </row>
    <row r="169" spans="1:2" s="51" customFormat="1" ht="15">
      <c r="A169" s="49"/>
      <c r="B169" s="49"/>
    </row>
    <row r="170" spans="1:2" s="51" customFormat="1" ht="15">
      <c r="A170" s="49"/>
      <c r="B170" s="49"/>
    </row>
    <row r="171" spans="1:2" s="51" customFormat="1" ht="15">
      <c r="A171" s="49"/>
      <c r="B171" s="49"/>
    </row>
    <row r="172" spans="1:2" s="51" customFormat="1" ht="15">
      <c r="A172" s="49"/>
      <c r="B172" s="49"/>
    </row>
    <row r="173" s="51" customFormat="1" ht="12.75"/>
    <row r="174" s="51" customFormat="1" ht="12.75"/>
    <row r="175" s="51" customFormat="1" ht="12.75"/>
    <row r="176" s="51" customFormat="1" ht="12.75"/>
    <row r="177" s="51" customFormat="1" ht="12.75"/>
    <row r="178" s="51" customFormat="1" ht="12.75"/>
    <row r="179" s="51" customFormat="1" ht="12.75"/>
    <row r="180" s="51" customFormat="1" ht="12.75"/>
    <row r="181" s="51" customFormat="1" ht="12.75"/>
    <row r="182" s="51" customFormat="1" ht="12.75"/>
    <row r="183" s="51" customFormat="1" ht="12.75"/>
    <row r="184" s="51" customFormat="1" ht="12.75"/>
    <row r="185" s="51" customFormat="1" ht="12.75"/>
    <row r="186" s="51" customFormat="1" ht="12.75"/>
    <row r="187" s="51" customFormat="1" ht="12.75"/>
    <row r="188" s="51" customFormat="1" ht="12.75"/>
    <row r="189" s="51" customFormat="1" ht="12.75"/>
    <row r="190" s="51" customFormat="1" ht="12.75"/>
    <row r="191" s="51" customFormat="1" ht="12.75"/>
    <row r="192" s="51" customFormat="1" ht="12.75"/>
    <row r="193" s="51" customFormat="1" ht="12.75"/>
    <row r="194" s="51" customFormat="1" ht="12.75"/>
  </sheetData>
  <sheetProtection/>
  <printOptions/>
  <pageMargins left="0.7480314960629921" right="0.35433070866141736" top="0.984251968503937" bottom="0.7874015748031497" header="0.5118110236220472" footer="0.5118110236220472"/>
  <pageSetup horizontalDpi="600" verticalDpi="600" orientation="portrait" paperSize="9" scale="51" r:id="rId1"/>
  <headerFooter alignWithMargins="0">
    <oddHeader>&amp;R&amp;"Arial,Bold"&amp;18ROAD TRANSPORT VEHICLES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R92"/>
  <sheetViews>
    <sheetView zoomScale="75" zoomScaleNormal="75" zoomScalePageLayoutView="0" workbookViewId="0" topLeftCell="A1">
      <selection activeCell="A1" sqref="A1"/>
    </sheetView>
  </sheetViews>
  <sheetFormatPr defaultColWidth="9.140625" defaultRowHeight="12.75"/>
  <cols>
    <col min="1" max="1" width="39.421875" style="0" customWidth="1"/>
    <col min="2" max="2" width="15.00390625" style="0" customWidth="1"/>
    <col min="3" max="3" width="11.421875" style="0" customWidth="1"/>
    <col min="4" max="4" width="10.57421875" style="339" customWidth="1"/>
    <col min="5" max="5" width="2.7109375" style="339" customWidth="1"/>
    <col min="6" max="6" width="15.140625" style="0" customWidth="1"/>
    <col min="7" max="7" width="11.28125" style="0" customWidth="1"/>
    <col min="8" max="8" width="9.28125" style="339" bestFit="1" customWidth="1"/>
    <col min="9" max="9" width="2.7109375" style="350" customWidth="1"/>
    <col min="10" max="10" width="14.57421875" style="0" customWidth="1"/>
    <col min="11" max="11" width="11.28125" style="0" customWidth="1"/>
    <col min="12" max="12" width="9.28125" style="339" bestFit="1" customWidth="1"/>
  </cols>
  <sheetData>
    <row r="1" spans="1:12" ht="18">
      <c r="A1" s="346" t="s">
        <v>630</v>
      </c>
      <c r="B1" s="252"/>
      <c r="C1" s="252"/>
      <c r="D1" s="338"/>
      <c r="E1" s="338"/>
      <c r="F1" s="252"/>
      <c r="G1" s="252"/>
      <c r="H1" s="338"/>
      <c r="I1" s="349"/>
      <c r="J1" s="252"/>
      <c r="K1" s="252"/>
      <c r="L1" s="338"/>
    </row>
    <row r="2" spans="1:12" ht="15.75">
      <c r="A2" s="48" t="s">
        <v>315</v>
      </c>
      <c r="B2" s="134"/>
      <c r="C2" s="251" t="s">
        <v>429</v>
      </c>
      <c r="D2" s="560"/>
      <c r="E2" s="561"/>
      <c r="F2" s="286"/>
      <c r="G2" s="251" t="s">
        <v>430</v>
      </c>
      <c r="H2" s="560"/>
      <c r="I2" s="562"/>
      <c r="J2" s="286"/>
      <c r="K2" s="251" t="s">
        <v>431</v>
      </c>
      <c r="L2" s="563"/>
    </row>
    <row r="3" spans="1:12" ht="31.5">
      <c r="A3" s="134" t="s">
        <v>315</v>
      </c>
      <c r="B3" s="344" t="s">
        <v>275</v>
      </c>
      <c r="C3" s="344" t="s">
        <v>432</v>
      </c>
      <c r="D3" s="347" t="s">
        <v>109</v>
      </c>
      <c r="E3" s="348"/>
      <c r="F3" s="344" t="s">
        <v>275</v>
      </c>
      <c r="G3" s="344" t="s">
        <v>432</v>
      </c>
      <c r="H3" s="347" t="s">
        <v>109</v>
      </c>
      <c r="I3" s="348"/>
      <c r="J3" s="344" t="s">
        <v>275</v>
      </c>
      <c r="K3" s="344" t="s">
        <v>432</v>
      </c>
      <c r="L3" s="347" t="s">
        <v>109</v>
      </c>
    </row>
    <row r="4" spans="1:14" ht="15">
      <c r="A4" s="49" t="s">
        <v>557</v>
      </c>
      <c r="B4" s="518">
        <v>2012</v>
      </c>
      <c r="C4" s="518">
        <v>1046</v>
      </c>
      <c r="D4" s="519">
        <v>51.98807157057654</v>
      </c>
      <c r="E4" s="520" t="s">
        <v>208</v>
      </c>
      <c r="F4" s="518">
        <v>2285</v>
      </c>
      <c r="G4" s="518">
        <v>928</v>
      </c>
      <c r="H4" s="519">
        <v>40.61269146608315</v>
      </c>
      <c r="I4" s="520" t="s">
        <v>208</v>
      </c>
      <c r="J4" s="518">
        <v>4297</v>
      </c>
      <c r="K4" s="518">
        <v>1974</v>
      </c>
      <c r="L4" s="519">
        <v>45.93902722829881</v>
      </c>
      <c r="M4" s="552"/>
      <c r="N4" s="552"/>
    </row>
    <row r="5" spans="1:14" ht="15">
      <c r="A5" s="512" t="s">
        <v>558</v>
      </c>
      <c r="B5" s="518">
        <v>2332</v>
      </c>
      <c r="C5" s="518">
        <v>1190</v>
      </c>
      <c r="D5" s="519">
        <v>51.02915951972555</v>
      </c>
      <c r="E5" s="520" t="s">
        <v>208</v>
      </c>
      <c r="F5" s="518">
        <v>2624</v>
      </c>
      <c r="G5" s="518">
        <v>1130</v>
      </c>
      <c r="H5" s="519">
        <v>43.0640243902439</v>
      </c>
      <c r="I5" s="520" t="s">
        <v>208</v>
      </c>
      <c r="J5" s="518">
        <v>4956</v>
      </c>
      <c r="K5" s="518">
        <v>2320</v>
      </c>
      <c r="L5" s="519">
        <v>46.811945117029865</v>
      </c>
      <c r="M5" s="552"/>
      <c r="N5" s="552"/>
    </row>
    <row r="6" spans="1:18" ht="15">
      <c r="A6" s="512" t="s">
        <v>559</v>
      </c>
      <c r="B6" s="518">
        <v>46</v>
      </c>
      <c r="C6" s="518">
        <v>20</v>
      </c>
      <c r="D6" s="519">
        <v>43.47826086956522</v>
      </c>
      <c r="E6" s="520" t="s">
        <v>208</v>
      </c>
      <c r="F6" s="518">
        <v>39</v>
      </c>
      <c r="G6" s="518">
        <v>17</v>
      </c>
      <c r="H6" s="519">
        <v>43.58974358974359</v>
      </c>
      <c r="I6" s="520" t="s">
        <v>208</v>
      </c>
      <c r="J6" s="518">
        <v>85</v>
      </c>
      <c r="K6" s="518">
        <v>37</v>
      </c>
      <c r="L6" s="519">
        <v>43.529411764705884</v>
      </c>
      <c r="M6" s="552"/>
      <c r="N6" s="552"/>
      <c r="P6" s="340"/>
      <c r="Q6" s="340"/>
      <c r="R6" s="340"/>
    </row>
    <row r="7" spans="1:18" ht="15">
      <c r="A7" s="512" t="s">
        <v>560</v>
      </c>
      <c r="B7" s="518">
        <v>1961</v>
      </c>
      <c r="C7" s="518">
        <v>966</v>
      </c>
      <c r="D7" s="519">
        <v>49.260581336053036</v>
      </c>
      <c r="E7" s="520" t="s">
        <v>208</v>
      </c>
      <c r="F7" s="518">
        <v>2130</v>
      </c>
      <c r="G7" s="518">
        <v>907</v>
      </c>
      <c r="H7" s="519">
        <v>42.582159624413144</v>
      </c>
      <c r="I7" s="520" t="s">
        <v>208</v>
      </c>
      <c r="J7" s="518">
        <v>4091</v>
      </c>
      <c r="K7" s="518">
        <v>1873</v>
      </c>
      <c r="L7" s="519">
        <v>45.78342703495478</v>
      </c>
      <c r="M7" s="552"/>
      <c r="N7" s="552"/>
      <c r="P7" s="340"/>
      <c r="Q7" s="340"/>
      <c r="R7" s="340"/>
    </row>
    <row r="8" spans="1:14" ht="15">
      <c r="A8" s="512" t="s">
        <v>433</v>
      </c>
      <c r="B8" s="518">
        <v>395</v>
      </c>
      <c r="C8" s="518">
        <v>253</v>
      </c>
      <c r="D8" s="519">
        <v>64.0506329113924</v>
      </c>
      <c r="E8" s="520" t="s">
        <v>208</v>
      </c>
      <c r="F8" s="518">
        <v>437</v>
      </c>
      <c r="G8" s="518">
        <v>237</v>
      </c>
      <c r="H8" s="519">
        <v>54.23340961098398</v>
      </c>
      <c r="I8" s="520" t="s">
        <v>208</v>
      </c>
      <c r="J8" s="518">
        <v>832</v>
      </c>
      <c r="K8" s="518">
        <v>490</v>
      </c>
      <c r="L8" s="519">
        <v>58.894230769230774</v>
      </c>
      <c r="M8" s="552"/>
      <c r="N8" s="552"/>
    </row>
    <row r="9" spans="1:14" ht="15">
      <c r="A9" s="512" t="s">
        <v>561</v>
      </c>
      <c r="B9" s="518">
        <v>302</v>
      </c>
      <c r="C9" s="518">
        <v>190</v>
      </c>
      <c r="D9" s="519">
        <v>62.913907284768214</v>
      </c>
      <c r="E9" s="520" t="s">
        <v>208</v>
      </c>
      <c r="F9" s="518">
        <v>437</v>
      </c>
      <c r="G9" s="518">
        <v>253</v>
      </c>
      <c r="H9" s="519">
        <v>57.89473684210527</v>
      </c>
      <c r="I9" s="520" t="s">
        <v>208</v>
      </c>
      <c r="J9" s="518">
        <v>739</v>
      </c>
      <c r="K9" s="518">
        <v>443</v>
      </c>
      <c r="L9" s="519">
        <v>59.945872801082544</v>
      </c>
      <c r="M9" s="552"/>
      <c r="N9" s="552"/>
    </row>
    <row r="10" spans="1:14" ht="15">
      <c r="A10" s="512" t="s">
        <v>562</v>
      </c>
      <c r="B10" s="518">
        <v>1040</v>
      </c>
      <c r="C10" s="518">
        <v>534</v>
      </c>
      <c r="D10" s="519">
        <v>51.34615384615385</v>
      </c>
      <c r="E10" s="520" t="s">
        <v>208</v>
      </c>
      <c r="F10" s="518">
        <v>1193</v>
      </c>
      <c r="G10" s="518">
        <v>517</v>
      </c>
      <c r="H10" s="519">
        <v>43.336127409891034</v>
      </c>
      <c r="I10" s="520" t="s">
        <v>208</v>
      </c>
      <c r="J10" s="518">
        <v>2233</v>
      </c>
      <c r="K10" s="518">
        <v>1051</v>
      </c>
      <c r="L10" s="519">
        <v>47.066726377071205</v>
      </c>
      <c r="M10" s="552"/>
      <c r="N10" s="552"/>
    </row>
    <row r="11" spans="1:14" ht="15">
      <c r="A11" s="512" t="s">
        <v>434</v>
      </c>
      <c r="B11" s="518">
        <v>27</v>
      </c>
      <c r="C11" s="518">
        <v>18</v>
      </c>
      <c r="D11" s="519">
        <v>66.66666666666667</v>
      </c>
      <c r="E11" s="520" t="s">
        <v>208</v>
      </c>
      <c r="F11" s="518">
        <v>22</v>
      </c>
      <c r="G11" s="518">
        <v>17</v>
      </c>
      <c r="H11" s="519">
        <v>77.27272727272727</v>
      </c>
      <c r="I11" s="520" t="s">
        <v>208</v>
      </c>
      <c r="J11" s="518">
        <v>49</v>
      </c>
      <c r="K11" s="518">
        <v>35</v>
      </c>
      <c r="L11" s="519">
        <v>71.42857142857143</v>
      </c>
      <c r="M11" s="552"/>
      <c r="N11" s="552"/>
    </row>
    <row r="12" spans="1:14" ht="15">
      <c r="A12" s="512" t="s">
        <v>435</v>
      </c>
      <c r="B12" s="518">
        <v>99</v>
      </c>
      <c r="C12" s="518">
        <v>77</v>
      </c>
      <c r="D12" s="519">
        <v>77.77777777777777</v>
      </c>
      <c r="E12" s="520" t="s">
        <v>208</v>
      </c>
      <c r="F12" s="518">
        <v>113</v>
      </c>
      <c r="G12" s="518">
        <v>71</v>
      </c>
      <c r="H12" s="519">
        <v>62.83185840707964</v>
      </c>
      <c r="I12" s="520" t="s">
        <v>208</v>
      </c>
      <c r="J12" s="518">
        <v>212</v>
      </c>
      <c r="K12" s="518">
        <v>148</v>
      </c>
      <c r="L12" s="519">
        <v>69.81132075471697</v>
      </c>
      <c r="M12" s="552"/>
      <c r="N12" s="552"/>
    </row>
    <row r="13" spans="1:14" ht="15">
      <c r="A13" s="512" t="s">
        <v>436</v>
      </c>
      <c r="B13" s="518">
        <v>145</v>
      </c>
      <c r="C13" s="518">
        <v>89</v>
      </c>
      <c r="D13" s="519">
        <v>61.37931034482759</v>
      </c>
      <c r="E13" s="520" t="s">
        <v>208</v>
      </c>
      <c r="F13" s="518">
        <v>149</v>
      </c>
      <c r="G13" s="518">
        <v>86</v>
      </c>
      <c r="H13" s="519">
        <v>57.718120805369125</v>
      </c>
      <c r="I13" s="520" t="s">
        <v>208</v>
      </c>
      <c r="J13" s="518">
        <v>294</v>
      </c>
      <c r="K13" s="518">
        <v>175</v>
      </c>
      <c r="L13" s="519">
        <v>59.523809523809526</v>
      </c>
      <c r="M13" s="552"/>
      <c r="N13" s="552"/>
    </row>
    <row r="14" spans="1:14" ht="15">
      <c r="A14" s="512" t="s">
        <v>563</v>
      </c>
      <c r="B14" s="564" t="s">
        <v>53</v>
      </c>
      <c r="C14" s="564" t="s">
        <v>53</v>
      </c>
      <c r="D14" s="519"/>
      <c r="E14" s="520" t="s">
        <v>208</v>
      </c>
      <c r="F14" s="564" t="s">
        <v>53</v>
      </c>
      <c r="G14" s="564" t="s">
        <v>53</v>
      </c>
      <c r="H14" s="519"/>
      <c r="I14" s="520" t="s">
        <v>208</v>
      </c>
      <c r="J14" s="518">
        <v>9</v>
      </c>
      <c r="K14" s="518">
        <v>7</v>
      </c>
      <c r="L14" s="519">
        <v>77.77777777777777</v>
      </c>
      <c r="M14" s="552"/>
      <c r="N14" s="552"/>
    </row>
    <row r="15" spans="1:14" ht="15">
      <c r="A15" s="512" t="s">
        <v>564</v>
      </c>
      <c r="B15" s="518">
        <v>2096</v>
      </c>
      <c r="C15" s="518">
        <v>1118</v>
      </c>
      <c r="D15" s="519">
        <v>53.33969465648855</v>
      </c>
      <c r="E15" s="520" t="s">
        <v>208</v>
      </c>
      <c r="F15" s="518">
        <v>2381</v>
      </c>
      <c r="G15" s="518">
        <v>1136</v>
      </c>
      <c r="H15" s="519">
        <v>47.711045779084415</v>
      </c>
      <c r="I15" s="520" t="s">
        <v>208</v>
      </c>
      <c r="J15" s="518">
        <v>4477</v>
      </c>
      <c r="K15" s="518">
        <v>2254</v>
      </c>
      <c r="L15" s="519">
        <v>50.346213982577616</v>
      </c>
      <c r="M15" s="552"/>
      <c r="N15" s="552"/>
    </row>
    <row r="16" spans="1:14" ht="15">
      <c r="A16" s="512" t="s">
        <v>462</v>
      </c>
      <c r="B16" s="518">
        <v>23</v>
      </c>
      <c r="C16" s="518">
        <v>19</v>
      </c>
      <c r="D16" s="519">
        <v>82.60869565217392</v>
      </c>
      <c r="E16" s="520" t="s">
        <v>208</v>
      </c>
      <c r="F16" s="518">
        <v>49</v>
      </c>
      <c r="G16" s="518">
        <v>19</v>
      </c>
      <c r="H16" s="519">
        <v>38.775510204081634</v>
      </c>
      <c r="I16" s="520" t="s">
        <v>208</v>
      </c>
      <c r="J16" s="518">
        <v>72</v>
      </c>
      <c r="K16" s="518">
        <v>38</v>
      </c>
      <c r="L16" s="519">
        <v>52.77777777777777</v>
      </c>
      <c r="M16" s="552"/>
      <c r="N16" s="552"/>
    </row>
    <row r="17" spans="1:14" ht="15">
      <c r="A17" s="512" t="s">
        <v>437</v>
      </c>
      <c r="B17" s="518">
        <v>24</v>
      </c>
      <c r="C17" s="518">
        <v>17</v>
      </c>
      <c r="D17" s="519">
        <v>70.83333333333333</v>
      </c>
      <c r="E17" s="520" t="s">
        <v>208</v>
      </c>
      <c r="F17" s="518">
        <v>28</v>
      </c>
      <c r="G17" s="518">
        <v>21</v>
      </c>
      <c r="H17" s="519">
        <v>75</v>
      </c>
      <c r="I17" s="520" t="s">
        <v>208</v>
      </c>
      <c r="J17" s="518">
        <v>52</v>
      </c>
      <c r="K17" s="518">
        <v>38</v>
      </c>
      <c r="L17" s="519">
        <v>73.07692307692308</v>
      </c>
      <c r="M17" s="552"/>
      <c r="N17" s="552"/>
    </row>
    <row r="18" spans="1:14" ht="15">
      <c r="A18" s="191" t="s">
        <v>463</v>
      </c>
      <c r="B18" s="518">
        <v>139</v>
      </c>
      <c r="C18" s="518">
        <v>75</v>
      </c>
      <c r="D18" s="519">
        <v>53.9568345323741</v>
      </c>
      <c r="E18" s="520" t="s">
        <v>208</v>
      </c>
      <c r="F18" s="518">
        <v>141</v>
      </c>
      <c r="G18" s="518">
        <v>75</v>
      </c>
      <c r="H18" s="519">
        <v>53.191489361702125</v>
      </c>
      <c r="I18" s="520" t="s">
        <v>208</v>
      </c>
      <c r="J18" s="518">
        <v>280</v>
      </c>
      <c r="K18" s="518">
        <v>150</v>
      </c>
      <c r="L18" s="519">
        <v>53.57142857142857</v>
      </c>
      <c r="M18" s="552"/>
      <c r="N18" s="552"/>
    </row>
    <row r="19" spans="1:14" ht="15">
      <c r="A19" s="512" t="s">
        <v>565</v>
      </c>
      <c r="B19" s="518">
        <v>284</v>
      </c>
      <c r="C19" s="518">
        <v>130</v>
      </c>
      <c r="D19" s="519">
        <v>45.774647887323944</v>
      </c>
      <c r="E19" s="520" t="s">
        <v>208</v>
      </c>
      <c r="F19" s="518">
        <v>271</v>
      </c>
      <c r="G19" s="518">
        <v>127</v>
      </c>
      <c r="H19" s="519">
        <v>46.86346863468635</v>
      </c>
      <c r="I19" s="520" t="s">
        <v>208</v>
      </c>
      <c r="J19" s="518">
        <v>555</v>
      </c>
      <c r="K19" s="518">
        <v>257</v>
      </c>
      <c r="L19" s="519">
        <v>46.306306306306304</v>
      </c>
      <c r="M19" s="552"/>
      <c r="N19" s="552"/>
    </row>
    <row r="20" spans="1:14" ht="15">
      <c r="A20" s="512" t="s">
        <v>438</v>
      </c>
      <c r="B20" s="518">
        <v>57</v>
      </c>
      <c r="C20" s="518">
        <v>37</v>
      </c>
      <c r="D20" s="519">
        <v>64.91228070175438</v>
      </c>
      <c r="E20" s="520" t="s">
        <v>208</v>
      </c>
      <c r="F20" s="518">
        <v>47</v>
      </c>
      <c r="G20" s="518">
        <v>32</v>
      </c>
      <c r="H20" s="519">
        <v>68.08510638297872</v>
      </c>
      <c r="I20" s="520" t="s">
        <v>208</v>
      </c>
      <c r="J20" s="518">
        <v>104</v>
      </c>
      <c r="K20" s="518">
        <v>69</v>
      </c>
      <c r="L20" s="519">
        <v>66.34615384615385</v>
      </c>
      <c r="M20" s="552"/>
      <c r="N20" s="552"/>
    </row>
    <row r="21" spans="1:14" ht="15">
      <c r="A21" s="512" t="s">
        <v>566</v>
      </c>
      <c r="B21" s="518">
        <v>190</v>
      </c>
      <c r="C21" s="518">
        <v>111</v>
      </c>
      <c r="D21" s="519">
        <v>58.42105263157895</v>
      </c>
      <c r="E21" s="520" t="s">
        <v>208</v>
      </c>
      <c r="F21" s="518">
        <v>187</v>
      </c>
      <c r="G21" s="518">
        <v>108</v>
      </c>
      <c r="H21" s="519">
        <v>57.75401069518716</v>
      </c>
      <c r="I21" s="520" t="s">
        <v>208</v>
      </c>
      <c r="J21" s="518">
        <v>377</v>
      </c>
      <c r="K21" s="518">
        <v>219</v>
      </c>
      <c r="L21" s="519">
        <v>58.09018567639257</v>
      </c>
      <c r="M21" s="552"/>
      <c r="N21" s="552"/>
    </row>
    <row r="22" spans="1:14" ht="15">
      <c r="A22" s="512" t="s">
        <v>439</v>
      </c>
      <c r="B22" s="518">
        <v>85</v>
      </c>
      <c r="C22" s="518">
        <v>50</v>
      </c>
      <c r="D22" s="519">
        <v>58.8235294117647</v>
      </c>
      <c r="E22" s="520" t="s">
        <v>208</v>
      </c>
      <c r="F22" s="518">
        <v>120</v>
      </c>
      <c r="G22" s="518">
        <v>64</v>
      </c>
      <c r="H22" s="519">
        <v>53.33333333333333</v>
      </c>
      <c r="I22" s="520" t="s">
        <v>208</v>
      </c>
      <c r="J22" s="518">
        <v>205</v>
      </c>
      <c r="K22" s="518">
        <v>114</v>
      </c>
      <c r="L22" s="519">
        <v>55.609756097560975</v>
      </c>
      <c r="M22" s="552"/>
      <c r="N22" s="552"/>
    </row>
    <row r="23" spans="1:14" ht="15">
      <c r="A23" s="512" t="s">
        <v>567</v>
      </c>
      <c r="B23" s="518">
        <v>389</v>
      </c>
      <c r="C23" s="518">
        <v>232</v>
      </c>
      <c r="D23" s="519">
        <v>59.64010282776349</v>
      </c>
      <c r="E23" s="520" t="s">
        <v>208</v>
      </c>
      <c r="F23" s="518">
        <v>551</v>
      </c>
      <c r="G23" s="518">
        <v>274</v>
      </c>
      <c r="H23" s="519">
        <v>49.72776769509982</v>
      </c>
      <c r="I23" s="520" t="s">
        <v>208</v>
      </c>
      <c r="J23" s="518">
        <v>940</v>
      </c>
      <c r="K23" s="518">
        <v>506</v>
      </c>
      <c r="L23" s="519">
        <v>53.82978723404255</v>
      </c>
      <c r="M23" s="552"/>
      <c r="N23" s="552"/>
    </row>
    <row r="24" spans="1:14" ht="15">
      <c r="A24" s="512" t="s">
        <v>568</v>
      </c>
      <c r="B24" s="518">
        <v>781</v>
      </c>
      <c r="C24" s="518">
        <v>385</v>
      </c>
      <c r="D24" s="519">
        <v>49.29577464788732</v>
      </c>
      <c r="E24" s="520" t="s">
        <v>208</v>
      </c>
      <c r="F24" s="518">
        <v>870</v>
      </c>
      <c r="G24" s="518">
        <v>413</v>
      </c>
      <c r="H24" s="519">
        <v>47.47126436781609</v>
      </c>
      <c r="I24" s="520" t="s">
        <v>208</v>
      </c>
      <c r="J24" s="518">
        <v>1651</v>
      </c>
      <c r="K24" s="518">
        <v>798</v>
      </c>
      <c r="L24" s="519">
        <v>48.334342822531795</v>
      </c>
      <c r="M24" s="552"/>
      <c r="N24" s="552"/>
    </row>
    <row r="25" spans="1:14" ht="15">
      <c r="A25" s="512" t="s">
        <v>569</v>
      </c>
      <c r="B25" s="518">
        <v>814</v>
      </c>
      <c r="C25" s="518">
        <v>441</v>
      </c>
      <c r="D25" s="519">
        <v>54.17690417690418</v>
      </c>
      <c r="E25" s="520" t="s">
        <v>208</v>
      </c>
      <c r="F25" s="518">
        <v>914</v>
      </c>
      <c r="G25" s="518">
        <v>408</v>
      </c>
      <c r="H25" s="519">
        <v>44.63894967177242</v>
      </c>
      <c r="I25" s="520" t="s">
        <v>208</v>
      </c>
      <c r="J25" s="518">
        <v>1728</v>
      </c>
      <c r="K25" s="518">
        <v>849</v>
      </c>
      <c r="L25" s="519">
        <v>49.13194444444444</v>
      </c>
      <c r="M25" s="552"/>
      <c r="N25" s="552"/>
    </row>
    <row r="26" spans="1:14" ht="15">
      <c r="A26" s="512" t="s">
        <v>570</v>
      </c>
      <c r="B26" s="518">
        <v>2107</v>
      </c>
      <c r="C26" s="518">
        <v>1166</v>
      </c>
      <c r="D26" s="519">
        <v>55.33934504034171</v>
      </c>
      <c r="E26" s="520" t="s">
        <v>208</v>
      </c>
      <c r="F26" s="518">
        <v>2578</v>
      </c>
      <c r="G26" s="518">
        <v>1224</v>
      </c>
      <c r="H26" s="519">
        <v>47.47866563227308</v>
      </c>
      <c r="I26" s="520" t="s">
        <v>208</v>
      </c>
      <c r="J26" s="518">
        <v>4685</v>
      </c>
      <c r="K26" s="518">
        <v>2390</v>
      </c>
      <c r="L26" s="519">
        <v>51.01387406616862</v>
      </c>
      <c r="M26" s="552"/>
      <c r="N26" s="552"/>
    </row>
    <row r="27" spans="1:14" ht="15">
      <c r="A27" s="512" t="s">
        <v>571</v>
      </c>
      <c r="B27" s="518">
        <v>1415</v>
      </c>
      <c r="C27" s="518">
        <v>655</v>
      </c>
      <c r="D27" s="519">
        <v>46.28975265017668</v>
      </c>
      <c r="E27" s="520" t="s">
        <v>208</v>
      </c>
      <c r="F27" s="518">
        <v>1551</v>
      </c>
      <c r="G27" s="518">
        <v>677</v>
      </c>
      <c r="H27" s="519">
        <v>43.64925854287557</v>
      </c>
      <c r="I27" s="520" t="s">
        <v>208</v>
      </c>
      <c r="J27" s="518">
        <v>2966</v>
      </c>
      <c r="K27" s="518">
        <v>1332</v>
      </c>
      <c r="L27" s="519">
        <v>44.90896830748483</v>
      </c>
      <c r="M27" s="552"/>
      <c r="N27" s="552"/>
    </row>
    <row r="28" spans="1:14" ht="15">
      <c r="A28" s="512" t="s">
        <v>440</v>
      </c>
      <c r="B28" s="518">
        <v>85</v>
      </c>
      <c r="C28" s="518">
        <v>54</v>
      </c>
      <c r="D28" s="519">
        <v>63.529411764705884</v>
      </c>
      <c r="E28" s="520" t="s">
        <v>208</v>
      </c>
      <c r="F28" s="518">
        <v>110</v>
      </c>
      <c r="G28" s="518">
        <v>54</v>
      </c>
      <c r="H28" s="519">
        <v>49.09090909090909</v>
      </c>
      <c r="I28" s="520" t="s">
        <v>208</v>
      </c>
      <c r="J28" s="518">
        <v>195</v>
      </c>
      <c r="K28" s="518">
        <v>108</v>
      </c>
      <c r="L28" s="519">
        <v>55.38461538461538</v>
      </c>
      <c r="M28" s="552"/>
      <c r="N28" s="552"/>
    </row>
    <row r="29" spans="1:14" ht="15">
      <c r="A29" s="512" t="s">
        <v>441</v>
      </c>
      <c r="B29" s="518">
        <v>112</v>
      </c>
      <c r="C29" s="518">
        <v>53</v>
      </c>
      <c r="D29" s="519">
        <v>47.32142857142857</v>
      </c>
      <c r="E29" s="520" t="s">
        <v>208</v>
      </c>
      <c r="F29" s="518">
        <v>91</v>
      </c>
      <c r="G29" s="518">
        <v>43</v>
      </c>
      <c r="H29" s="519">
        <v>47.25274725274725</v>
      </c>
      <c r="I29" s="520" t="s">
        <v>208</v>
      </c>
      <c r="J29" s="518">
        <v>203</v>
      </c>
      <c r="K29" s="518">
        <v>96</v>
      </c>
      <c r="L29" s="519">
        <v>47.29064039408867</v>
      </c>
      <c r="M29" s="552"/>
      <c r="N29" s="552"/>
    </row>
    <row r="30" spans="1:14" ht="15">
      <c r="A30" s="512" t="s">
        <v>636</v>
      </c>
      <c r="B30" s="518">
        <v>355</v>
      </c>
      <c r="C30" s="518">
        <v>182</v>
      </c>
      <c r="D30" s="519">
        <v>51.267605633802816</v>
      </c>
      <c r="E30" s="520" t="s">
        <v>208</v>
      </c>
      <c r="F30" s="518">
        <v>514</v>
      </c>
      <c r="G30" s="518">
        <v>208</v>
      </c>
      <c r="H30" s="519">
        <v>40.46692607003891</v>
      </c>
      <c r="I30" s="520" t="s">
        <v>208</v>
      </c>
      <c r="J30" s="518">
        <v>869</v>
      </c>
      <c r="K30" s="518">
        <v>390</v>
      </c>
      <c r="L30" s="519">
        <v>44.87917146144994</v>
      </c>
      <c r="M30" s="552"/>
      <c r="N30" s="552"/>
    </row>
    <row r="31" spans="1:14" ht="15">
      <c r="A31" s="512" t="s">
        <v>572</v>
      </c>
      <c r="B31" s="518">
        <v>3081</v>
      </c>
      <c r="C31" s="518">
        <v>1418</v>
      </c>
      <c r="D31" s="519">
        <v>46.02401817591691</v>
      </c>
      <c r="E31" s="520" t="s">
        <v>208</v>
      </c>
      <c r="F31" s="518">
        <v>3324</v>
      </c>
      <c r="G31" s="518">
        <v>1325</v>
      </c>
      <c r="H31" s="519">
        <v>39.86161251504212</v>
      </c>
      <c r="I31" s="520" t="s">
        <v>208</v>
      </c>
      <c r="J31" s="518">
        <v>6405</v>
      </c>
      <c r="K31" s="518">
        <v>2743</v>
      </c>
      <c r="L31" s="519">
        <v>42.825917252146766</v>
      </c>
      <c r="M31" s="552"/>
      <c r="N31" s="552"/>
    </row>
    <row r="32" spans="1:14" ht="15">
      <c r="A32" s="512" t="s">
        <v>573</v>
      </c>
      <c r="B32" s="518">
        <v>3657</v>
      </c>
      <c r="C32" s="518">
        <v>1922</v>
      </c>
      <c r="D32" s="519">
        <v>52.55674049767569</v>
      </c>
      <c r="E32" s="520" t="s">
        <v>208</v>
      </c>
      <c r="F32" s="518">
        <v>3999</v>
      </c>
      <c r="G32" s="518">
        <v>1790</v>
      </c>
      <c r="H32" s="519">
        <v>44.761190297574394</v>
      </c>
      <c r="I32" s="520" t="s">
        <v>208</v>
      </c>
      <c r="J32" s="518">
        <v>7657</v>
      </c>
      <c r="K32" s="518">
        <v>3713</v>
      </c>
      <c r="L32" s="519">
        <v>48.49157633537939</v>
      </c>
      <c r="M32" s="552"/>
      <c r="N32" s="552"/>
    </row>
    <row r="33" spans="1:14" ht="15">
      <c r="A33" s="512" t="s">
        <v>574</v>
      </c>
      <c r="B33" s="518">
        <v>779</v>
      </c>
      <c r="C33" s="518">
        <v>395</v>
      </c>
      <c r="D33" s="519">
        <v>50.70603337612323</v>
      </c>
      <c r="E33" s="520" t="s">
        <v>208</v>
      </c>
      <c r="F33" s="518">
        <v>855</v>
      </c>
      <c r="G33" s="518">
        <v>409</v>
      </c>
      <c r="H33" s="519">
        <v>47.83625730994152</v>
      </c>
      <c r="I33" s="520" t="s">
        <v>208</v>
      </c>
      <c r="J33" s="518">
        <v>1634</v>
      </c>
      <c r="K33" s="518">
        <v>804</v>
      </c>
      <c r="L33" s="519">
        <v>49.20440636474908</v>
      </c>
      <c r="M33" s="552"/>
      <c r="N33" s="552"/>
    </row>
    <row r="34" spans="1:14" ht="15">
      <c r="A34" s="512" t="s">
        <v>575</v>
      </c>
      <c r="B34" s="518">
        <v>247</v>
      </c>
      <c r="C34" s="518">
        <v>149</v>
      </c>
      <c r="D34" s="519">
        <v>60.32388663967611</v>
      </c>
      <c r="E34" s="520" t="s">
        <v>208</v>
      </c>
      <c r="F34" s="518">
        <v>282</v>
      </c>
      <c r="G34" s="518">
        <v>159</v>
      </c>
      <c r="H34" s="519">
        <v>56.38297872340426</v>
      </c>
      <c r="I34" s="520" t="s">
        <v>208</v>
      </c>
      <c r="J34" s="518">
        <v>529</v>
      </c>
      <c r="K34" s="518">
        <v>308</v>
      </c>
      <c r="L34" s="519">
        <v>58.22306238185255</v>
      </c>
      <c r="M34" s="552"/>
      <c r="N34" s="552"/>
    </row>
    <row r="35" spans="1:14" ht="15">
      <c r="A35" s="512" t="s">
        <v>442</v>
      </c>
      <c r="B35" s="518">
        <v>164</v>
      </c>
      <c r="C35" s="518">
        <v>111</v>
      </c>
      <c r="D35" s="519">
        <v>67.6829268292683</v>
      </c>
      <c r="E35" s="520" t="s">
        <v>208</v>
      </c>
      <c r="F35" s="518">
        <v>169</v>
      </c>
      <c r="G35" s="518">
        <v>108</v>
      </c>
      <c r="H35" s="519">
        <v>63.90532544378698</v>
      </c>
      <c r="I35" s="520" t="s">
        <v>208</v>
      </c>
      <c r="J35" s="518">
        <v>333</v>
      </c>
      <c r="K35" s="518">
        <v>219</v>
      </c>
      <c r="L35" s="519">
        <v>65.76576576576576</v>
      </c>
      <c r="M35" s="552"/>
      <c r="N35" s="552"/>
    </row>
    <row r="36" spans="1:14" ht="15">
      <c r="A36" s="512" t="s">
        <v>576</v>
      </c>
      <c r="B36" s="518">
        <v>228</v>
      </c>
      <c r="C36" s="518">
        <v>142</v>
      </c>
      <c r="D36" s="519">
        <v>62.280701754385966</v>
      </c>
      <c r="E36" s="520" t="s">
        <v>208</v>
      </c>
      <c r="F36" s="518">
        <v>280</v>
      </c>
      <c r="G36" s="518">
        <v>145</v>
      </c>
      <c r="H36" s="519">
        <v>51.785714285714285</v>
      </c>
      <c r="I36" s="520" t="s">
        <v>208</v>
      </c>
      <c r="J36" s="518">
        <v>508</v>
      </c>
      <c r="K36" s="518">
        <v>287</v>
      </c>
      <c r="L36" s="519">
        <v>56.49606299212598</v>
      </c>
      <c r="M36" s="552"/>
      <c r="N36" s="552"/>
    </row>
    <row r="37" spans="1:14" ht="15">
      <c r="A37" s="512" t="s">
        <v>443</v>
      </c>
      <c r="B37" s="518">
        <v>21</v>
      </c>
      <c r="C37" s="518">
        <v>13</v>
      </c>
      <c r="D37" s="519">
        <v>61.904761904761905</v>
      </c>
      <c r="E37" s="520" t="s">
        <v>208</v>
      </c>
      <c r="F37" s="518">
        <v>12</v>
      </c>
      <c r="G37" s="518">
        <v>8</v>
      </c>
      <c r="H37" s="519">
        <v>66.66666666666667</v>
      </c>
      <c r="I37" s="520" t="s">
        <v>208</v>
      </c>
      <c r="J37" s="518">
        <v>33</v>
      </c>
      <c r="K37" s="518">
        <v>21</v>
      </c>
      <c r="L37" s="519">
        <v>63.63636363636364</v>
      </c>
      <c r="M37" s="552"/>
      <c r="N37" s="552"/>
    </row>
    <row r="38" spans="1:14" ht="15">
      <c r="A38" s="512" t="s">
        <v>577</v>
      </c>
      <c r="B38" s="518">
        <v>387</v>
      </c>
      <c r="C38" s="518">
        <v>216</v>
      </c>
      <c r="D38" s="519">
        <v>55.81395348837209</v>
      </c>
      <c r="E38" s="520" t="s">
        <v>208</v>
      </c>
      <c r="F38" s="518">
        <v>411</v>
      </c>
      <c r="G38" s="518">
        <v>219</v>
      </c>
      <c r="H38" s="519">
        <v>53.284671532846716</v>
      </c>
      <c r="I38" s="520" t="s">
        <v>208</v>
      </c>
      <c r="J38" s="518">
        <v>798</v>
      </c>
      <c r="K38" s="518">
        <v>435</v>
      </c>
      <c r="L38" s="519">
        <v>54.51127819548872</v>
      </c>
      <c r="M38" s="552"/>
      <c r="N38" s="552"/>
    </row>
    <row r="39" spans="1:14" ht="15">
      <c r="A39" s="512" t="s">
        <v>464</v>
      </c>
      <c r="B39" s="518">
        <v>93</v>
      </c>
      <c r="C39" s="518">
        <v>61</v>
      </c>
      <c r="D39" s="519">
        <v>65.59139784946237</v>
      </c>
      <c r="E39" s="520" t="s">
        <v>208</v>
      </c>
      <c r="F39" s="518">
        <v>139</v>
      </c>
      <c r="G39" s="518">
        <v>76</v>
      </c>
      <c r="H39" s="519">
        <v>54.67625899280575</v>
      </c>
      <c r="I39" s="520" t="s">
        <v>208</v>
      </c>
      <c r="J39" s="518">
        <v>232</v>
      </c>
      <c r="K39" s="518">
        <v>137</v>
      </c>
      <c r="L39" s="519">
        <v>59.05172413793103</v>
      </c>
      <c r="M39" s="552"/>
      <c r="N39" s="552"/>
    </row>
    <row r="40" spans="1:14" ht="15">
      <c r="A40" s="512" t="s">
        <v>578</v>
      </c>
      <c r="B40" s="518">
        <v>3505</v>
      </c>
      <c r="C40" s="518">
        <v>1620</v>
      </c>
      <c r="D40" s="519">
        <v>46.21968616262482</v>
      </c>
      <c r="E40" s="520" t="s">
        <v>208</v>
      </c>
      <c r="F40" s="518">
        <v>3607</v>
      </c>
      <c r="G40" s="518">
        <v>1582</v>
      </c>
      <c r="H40" s="519">
        <v>43.85916273911838</v>
      </c>
      <c r="I40" s="520" t="s">
        <v>208</v>
      </c>
      <c r="J40" s="518">
        <v>7112</v>
      </c>
      <c r="K40" s="518">
        <v>3202</v>
      </c>
      <c r="L40" s="519">
        <v>45.02249718785152</v>
      </c>
      <c r="M40" s="552"/>
      <c r="N40" s="552"/>
    </row>
    <row r="41" spans="1:14" ht="15">
      <c r="A41" s="512" t="s">
        <v>579</v>
      </c>
      <c r="B41" s="518">
        <v>3069</v>
      </c>
      <c r="C41" s="518">
        <v>1475</v>
      </c>
      <c r="D41" s="519">
        <v>48.06125773867709</v>
      </c>
      <c r="E41" s="520" t="s">
        <v>208</v>
      </c>
      <c r="F41" s="518">
        <v>3233</v>
      </c>
      <c r="G41" s="518">
        <v>1326</v>
      </c>
      <c r="H41" s="519">
        <v>41.014537581193935</v>
      </c>
      <c r="I41" s="520" t="s">
        <v>208</v>
      </c>
      <c r="J41" s="518">
        <v>6302</v>
      </c>
      <c r="K41" s="518">
        <v>2801</v>
      </c>
      <c r="L41" s="519">
        <v>44.44620755315773</v>
      </c>
      <c r="M41" s="552"/>
      <c r="N41" s="552"/>
    </row>
    <row r="42" spans="1:14" ht="15">
      <c r="A42" s="512" t="s">
        <v>580</v>
      </c>
      <c r="B42" s="518">
        <v>2985</v>
      </c>
      <c r="C42" s="518">
        <v>1246</v>
      </c>
      <c r="D42" s="519">
        <v>41.74204355108877</v>
      </c>
      <c r="E42" s="520" t="s">
        <v>208</v>
      </c>
      <c r="F42" s="518">
        <v>3012</v>
      </c>
      <c r="G42" s="518">
        <v>1080</v>
      </c>
      <c r="H42" s="519">
        <v>35.85657370517929</v>
      </c>
      <c r="I42" s="520" t="s">
        <v>208</v>
      </c>
      <c r="J42" s="518">
        <v>5997</v>
      </c>
      <c r="K42" s="518">
        <v>2326</v>
      </c>
      <c r="L42" s="519">
        <v>38.786059696514926</v>
      </c>
      <c r="M42" s="552"/>
      <c r="N42" s="552"/>
    </row>
    <row r="43" spans="1:14" ht="15">
      <c r="A43" s="512" t="s">
        <v>581</v>
      </c>
      <c r="B43" s="518">
        <v>3255</v>
      </c>
      <c r="C43" s="518">
        <v>1463</v>
      </c>
      <c r="D43" s="519">
        <v>44.94623655913979</v>
      </c>
      <c r="E43" s="520" t="s">
        <v>208</v>
      </c>
      <c r="F43" s="518">
        <v>3579</v>
      </c>
      <c r="G43" s="518">
        <v>1357</v>
      </c>
      <c r="H43" s="519">
        <v>37.91561888795753</v>
      </c>
      <c r="I43" s="520" t="s">
        <v>208</v>
      </c>
      <c r="J43" s="518">
        <v>6835</v>
      </c>
      <c r="K43" s="518">
        <v>2820</v>
      </c>
      <c r="L43" s="519">
        <v>41.25822970007315</v>
      </c>
      <c r="M43" s="552"/>
      <c r="N43" s="552"/>
    </row>
    <row r="44" spans="1:14" ht="15">
      <c r="A44" s="512" t="s">
        <v>445</v>
      </c>
      <c r="B44" s="518">
        <v>26</v>
      </c>
      <c r="C44" s="518">
        <v>13</v>
      </c>
      <c r="D44" s="519">
        <v>50</v>
      </c>
      <c r="E44" s="520" t="s">
        <v>208</v>
      </c>
      <c r="F44" s="518">
        <v>43</v>
      </c>
      <c r="G44" s="518">
        <v>19</v>
      </c>
      <c r="H44" s="519">
        <v>44.18604651162791</v>
      </c>
      <c r="I44" s="520" t="s">
        <v>208</v>
      </c>
      <c r="J44" s="518">
        <v>69</v>
      </c>
      <c r="K44" s="518">
        <v>32</v>
      </c>
      <c r="L44" s="519">
        <v>46.3768115942029</v>
      </c>
      <c r="M44" s="552"/>
      <c r="N44" s="552"/>
    </row>
    <row r="45" spans="1:14" ht="15">
      <c r="A45" s="512" t="s">
        <v>582</v>
      </c>
      <c r="B45" s="518">
        <v>1608</v>
      </c>
      <c r="C45" s="518">
        <v>823</v>
      </c>
      <c r="D45" s="519">
        <v>51.181592039801</v>
      </c>
      <c r="E45" s="520" t="s">
        <v>208</v>
      </c>
      <c r="F45" s="518">
        <v>1687</v>
      </c>
      <c r="G45" s="518">
        <v>767</v>
      </c>
      <c r="H45" s="519">
        <v>45.46532305868405</v>
      </c>
      <c r="I45" s="520" t="s">
        <v>208</v>
      </c>
      <c r="J45" s="518">
        <v>3295</v>
      </c>
      <c r="K45" s="518">
        <v>1590</v>
      </c>
      <c r="L45" s="519">
        <v>48.25493171471927</v>
      </c>
      <c r="M45" s="552"/>
      <c r="N45" s="552"/>
    </row>
    <row r="46" spans="1:14" ht="15">
      <c r="A46" s="512" t="s">
        <v>444</v>
      </c>
      <c r="B46" s="518">
        <v>63</v>
      </c>
      <c r="C46" s="518">
        <v>34</v>
      </c>
      <c r="D46" s="519">
        <v>53.96825396825397</v>
      </c>
      <c r="E46" s="520" t="s">
        <v>208</v>
      </c>
      <c r="F46" s="518">
        <v>88</v>
      </c>
      <c r="G46" s="518">
        <v>52</v>
      </c>
      <c r="H46" s="519">
        <v>59.09090909090909</v>
      </c>
      <c r="I46" s="520" t="s">
        <v>208</v>
      </c>
      <c r="J46" s="518">
        <v>151</v>
      </c>
      <c r="K46" s="518">
        <v>86</v>
      </c>
      <c r="L46" s="519">
        <v>56.95364238410596</v>
      </c>
      <c r="M46" s="552"/>
      <c r="N46" s="552"/>
    </row>
    <row r="47" spans="1:14" ht="15">
      <c r="A47" s="512" t="s">
        <v>583</v>
      </c>
      <c r="B47" s="518">
        <v>1014</v>
      </c>
      <c r="C47" s="518">
        <v>493</v>
      </c>
      <c r="D47" s="519">
        <v>48.61932938856015</v>
      </c>
      <c r="E47" s="520" t="s">
        <v>208</v>
      </c>
      <c r="F47" s="518">
        <v>971</v>
      </c>
      <c r="G47" s="518">
        <v>427</v>
      </c>
      <c r="H47" s="519">
        <v>43.97528321318228</v>
      </c>
      <c r="I47" s="520" t="s">
        <v>208</v>
      </c>
      <c r="J47" s="518">
        <v>1985</v>
      </c>
      <c r="K47" s="518">
        <v>920</v>
      </c>
      <c r="L47" s="519">
        <v>46.34760705289673</v>
      </c>
      <c r="M47" s="552"/>
      <c r="N47" s="552"/>
    </row>
    <row r="48" spans="1:14" ht="15">
      <c r="A48" s="512" t="s">
        <v>584</v>
      </c>
      <c r="B48" s="518">
        <v>527</v>
      </c>
      <c r="C48" s="518">
        <v>330</v>
      </c>
      <c r="D48" s="519">
        <v>62.618595825426944</v>
      </c>
      <c r="E48" s="520" t="s">
        <v>208</v>
      </c>
      <c r="F48" s="518">
        <v>587</v>
      </c>
      <c r="G48" s="518">
        <v>321</v>
      </c>
      <c r="H48" s="519">
        <v>54.68483816013629</v>
      </c>
      <c r="I48" s="520" t="s">
        <v>208</v>
      </c>
      <c r="J48" s="518">
        <v>1114</v>
      </c>
      <c r="K48" s="518">
        <v>651</v>
      </c>
      <c r="L48" s="519">
        <v>58.43806104129264</v>
      </c>
      <c r="M48" s="552"/>
      <c r="N48" s="552"/>
    </row>
    <row r="49" spans="1:14" ht="15">
      <c r="A49" s="512" t="s">
        <v>585</v>
      </c>
      <c r="B49" s="518">
        <v>2345</v>
      </c>
      <c r="C49" s="518">
        <v>1131</v>
      </c>
      <c r="D49" s="519">
        <v>48.230277185501066</v>
      </c>
      <c r="E49" s="520" t="s">
        <v>208</v>
      </c>
      <c r="F49" s="518">
        <v>2776</v>
      </c>
      <c r="G49" s="518">
        <v>1121</v>
      </c>
      <c r="H49" s="519">
        <v>40.38184438040346</v>
      </c>
      <c r="I49" s="520" t="s">
        <v>208</v>
      </c>
      <c r="J49" s="518">
        <v>5121</v>
      </c>
      <c r="K49" s="518">
        <v>2252</v>
      </c>
      <c r="L49" s="519">
        <v>43.975785979300916</v>
      </c>
      <c r="M49" s="552"/>
      <c r="N49" s="552"/>
    </row>
    <row r="50" spans="1:14" ht="15">
      <c r="A50" s="512" t="s">
        <v>446</v>
      </c>
      <c r="B50" s="518">
        <v>108</v>
      </c>
      <c r="C50" s="518">
        <v>70</v>
      </c>
      <c r="D50" s="519">
        <v>64.81481481481482</v>
      </c>
      <c r="E50" s="520" t="s">
        <v>208</v>
      </c>
      <c r="F50" s="518">
        <v>153</v>
      </c>
      <c r="G50" s="518">
        <v>68</v>
      </c>
      <c r="H50" s="519">
        <v>44.44444444444444</v>
      </c>
      <c r="I50" s="520" t="s">
        <v>208</v>
      </c>
      <c r="J50" s="518">
        <v>261</v>
      </c>
      <c r="K50" s="518">
        <v>138</v>
      </c>
      <c r="L50" s="519">
        <v>52.8735632183908</v>
      </c>
      <c r="M50" s="552"/>
      <c r="N50" s="552"/>
    </row>
    <row r="51" spans="1:14" ht="15">
      <c r="A51" s="512" t="s">
        <v>447</v>
      </c>
      <c r="B51" s="518">
        <v>154</v>
      </c>
      <c r="C51" s="518">
        <v>88</v>
      </c>
      <c r="D51" s="519">
        <v>57.142857142857146</v>
      </c>
      <c r="E51" s="520" t="s">
        <v>208</v>
      </c>
      <c r="F51" s="518">
        <v>169</v>
      </c>
      <c r="G51" s="518">
        <v>76</v>
      </c>
      <c r="H51" s="519">
        <v>44.97041420118343</v>
      </c>
      <c r="I51" s="520" t="s">
        <v>208</v>
      </c>
      <c r="J51" s="518">
        <v>323</v>
      </c>
      <c r="K51" s="518">
        <v>164</v>
      </c>
      <c r="L51" s="519">
        <v>50.77399380804954</v>
      </c>
      <c r="M51" s="552"/>
      <c r="N51" s="552"/>
    </row>
    <row r="52" spans="1:14" ht="15">
      <c r="A52" s="512" t="s">
        <v>586</v>
      </c>
      <c r="B52" s="518">
        <v>30</v>
      </c>
      <c r="C52" s="518">
        <v>19</v>
      </c>
      <c r="D52" s="519">
        <v>63.33333333333333</v>
      </c>
      <c r="E52" s="520" t="s">
        <v>208</v>
      </c>
      <c r="F52" s="518">
        <v>32</v>
      </c>
      <c r="G52" s="518">
        <v>15</v>
      </c>
      <c r="H52" s="519">
        <v>46.875</v>
      </c>
      <c r="I52" s="520" t="s">
        <v>208</v>
      </c>
      <c r="J52" s="518">
        <v>62</v>
      </c>
      <c r="K52" s="518">
        <v>34</v>
      </c>
      <c r="L52" s="519">
        <v>54.83870967741936</v>
      </c>
      <c r="M52" s="552"/>
      <c r="N52" s="552"/>
    </row>
    <row r="53" spans="1:14" ht="15">
      <c r="A53" s="513" t="s">
        <v>587</v>
      </c>
      <c r="B53" s="518">
        <v>1254</v>
      </c>
      <c r="C53" s="518">
        <v>652</v>
      </c>
      <c r="D53" s="519">
        <v>51.99362041467305</v>
      </c>
      <c r="E53" s="520" t="s">
        <v>208</v>
      </c>
      <c r="F53" s="518">
        <v>1174</v>
      </c>
      <c r="G53" s="518">
        <v>538</v>
      </c>
      <c r="H53" s="519">
        <v>45.82623509369676</v>
      </c>
      <c r="I53" s="520" t="s">
        <v>208</v>
      </c>
      <c r="J53" s="518">
        <v>2428</v>
      </c>
      <c r="K53" s="518">
        <v>1190</v>
      </c>
      <c r="L53" s="519">
        <v>49.01153212520593</v>
      </c>
      <c r="M53" s="552"/>
      <c r="N53" s="552"/>
    </row>
    <row r="54" spans="1:14" ht="15">
      <c r="A54" s="512" t="s">
        <v>588</v>
      </c>
      <c r="B54" s="518">
        <v>346</v>
      </c>
      <c r="C54" s="518">
        <v>215</v>
      </c>
      <c r="D54" s="519">
        <v>62.138728323699425</v>
      </c>
      <c r="E54" s="520" t="s">
        <v>208</v>
      </c>
      <c r="F54" s="518">
        <v>462</v>
      </c>
      <c r="G54" s="518">
        <v>261</v>
      </c>
      <c r="H54" s="519">
        <v>56.493506493506494</v>
      </c>
      <c r="I54" s="520" t="s">
        <v>208</v>
      </c>
      <c r="J54" s="518">
        <v>808</v>
      </c>
      <c r="K54" s="518">
        <v>476</v>
      </c>
      <c r="L54" s="519">
        <v>58.91089108910891</v>
      </c>
      <c r="M54" s="552"/>
      <c r="N54" s="552"/>
    </row>
    <row r="55" spans="1:14" ht="15">
      <c r="A55" s="512" t="s">
        <v>589</v>
      </c>
      <c r="B55" s="518">
        <v>1740</v>
      </c>
      <c r="C55" s="518">
        <v>992</v>
      </c>
      <c r="D55" s="519">
        <v>57.01149425287356</v>
      </c>
      <c r="E55" s="520" t="s">
        <v>208</v>
      </c>
      <c r="F55" s="518">
        <v>1931</v>
      </c>
      <c r="G55" s="518">
        <v>925</v>
      </c>
      <c r="H55" s="519">
        <v>47.9026411185914</v>
      </c>
      <c r="I55" s="520" t="s">
        <v>208</v>
      </c>
      <c r="J55" s="518">
        <v>3671</v>
      </c>
      <c r="K55" s="518">
        <v>1917</v>
      </c>
      <c r="L55" s="519">
        <v>52.22010351402888</v>
      </c>
      <c r="M55" s="552"/>
      <c r="N55" s="552"/>
    </row>
    <row r="56" spans="1:14" ht="15">
      <c r="A56" s="521" t="s">
        <v>465</v>
      </c>
      <c r="B56" s="518">
        <v>25</v>
      </c>
      <c r="C56" s="518">
        <v>18</v>
      </c>
      <c r="D56" s="519">
        <v>72</v>
      </c>
      <c r="E56" s="520" t="s">
        <v>208</v>
      </c>
      <c r="F56" s="518">
        <v>32</v>
      </c>
      <c r="G56" s="518">
        <v>19</v>
      </c>
      <c r="H56" s="519">
        <v>59.375</v>
      </c>
      <c r="I56" s="520" t="s">
        <v>208</v>
      </c>
      <c r="J56" s="518">
        <v>57</v>
      </c>
      <c r="K56" s="518">
        <v>37</v>
      </c>
      <c r="L56" s="519">
        <v>64.91228070175438</v>
      </c>
      <c r="M56" s="552"/>
      <c r="N56" s="552"/>
    </row>
    <row r="57" spans="1:14" ht="15">
      <c r="A57" s="521" t="s">
        <v>590</v>
      </c>
      <c r="B57" s="564" t="s">
        <v>53</v>
      </c>
      <c r="C57" s="564" t="s">
        <v>53</v>
      </c>
      <c r="D57" s="565" t="s">
        <v>53</v>
      </c>
      <c r="E57" s="566" t="s">
        <v>208</v>
      </c>
      <c r="F57" s="564" t="s">
        <v>53</v>
      </c>
      <c r="G57" s="564" t="s">
        <v>53</v>
      </c>
      <c r="H57" s="565" t="s">
        <v>53</v>
      </c>
      <c r="I57" s="520" t="s">
        <v>208</v>
      </c>
      <c r="J57" s="518">
        <v>10</v>
      </c>
      <c r="K57" s="518">
        <v>8</v>
      </c>
      <c r="L57" s="519">
        <v>80</v>
      </c>
      <c r="M57" s="552"/>
      <c r="N57" s="552"/>
    </row>
    <row r="58" spans="1:14" ht="15">
      <c r="A58" s="521" t="s">
        <v>466</v>
      </c>
      <c r="B58" s="518">
        <v>31</v>
      </c>
      <c r="C58" s="518">
        <v>18</v>
      </c>
      <c r="D58" s="519">
        <v>58.064516129032256</v>
      </c>
      <c r="E58" s="520" t="s">
        <v>208</v>
      </c>
      <c r="F58" s="518">
        <v>26</v>
      </c>
      <c r="G58" s="518">
        <v>16</v>
      </c>
      <c r="H58" s="519">
        <v>61.53846153846154</v>
      </c>
      <c r="I58" s="520" t="s">
        <v>208</v>
      </c>
      <c r="J58" s="518">
        <v>57</v>
      </c>
      <c r="K58" s="518">
        <v>34</v>
      </c>
      <c r="L58" s="519">
        <v>59.64912280701755</v>
      </c>
      <c r="M58" s="552"/>
      <c r="N58" s="552"/>
    </row>
    <row r="59" spans="1:14" ht="15">
      <c r="A59" s="521" t="s">
        <v>467</v>
      </c>
      <c r="B59" s="518">
        <v>72</v>
      </c>
      <c r="C59" s="518">
        <v>53</v>
      </c>
      <c r="D59" s="519">
        <v>73.61111111111111</v>
      </c>
      <c r="E59" s="520" t="s">
        <v>208</v>
      </c>
      <c r="F59" s="518">
        <v>61</v>
      </c>
      <c r="G59" s="518">
        <v>43</v>
      </c>
      <c r="H59" s="519">
        <v>70.49180327868852</v>
      </c>
      <c r="I59" s="520" t="s">
        <v>208</v>
      </c>
      <c r="J59" s="518">
        <v>133</v>
      </c>
      <c r="K59" s="518">
        <v>96</v>
      </c>
      <c r="L59" s="519">
        <v>72.18045112781955</v>
      </c>
      <c r="M59" s="552"/>
      <c r="N59" s="552"/>
    </row>
    <row r="60" spans="1:14" ht="15">
      <c r="A60" s="521" t="s">
        <v>448</v>
      </c>
      <c r="B60" s="518">
        <v>145</v>
      </c>
      <c r="C60" s="518">
        <v>102</v>
      </c>
      <c r="D60" s="519">
        <v>70.34482758620689</v>
      </c>
      <c r="E60" s="520" t="s">
        <v>208</v>
      </c>
      <c r="F60" s="518">
        <v>191</v>
      </c>
      <c r="G60" s="518">
        <v>112</v>
      </c>
      <c r="H60" s="519">
        <v>58.63874345549738</v>
      </c>
      <c r="I60" s="520" t="s">
        <v>208</v>
      </c>
      <c r="J60" s="518">
        <v>336</v>
      </c>
      <c r="K60" s="518">
        <v>214</v>
      </c>
      <c r="L60" s="519">
        <v>63.69047619047619</v>
      </c>
      <c r="M60" s="552"/>
      <c r="N60" s="552"/>
    </row>
    <row r="61" spans="1:14" ht="15">
      <c r="A61" s="521" t="s">
        <v>449</v>
      </c>
      <c r="B61" s="518">
        <v>57</v>
      </c>
      <c r="C61" s="518">
        <v>35</v>
      </c>
      <c r="D61" s="519">
        <v>61.40350877192983</v>
      </c>
      <c r="E61" s="520" t="s">
        <v>208</v>
      </c>
      <c r="F61" s="518">
        <v>34</v>
      </c>
      <c r="G61" s="518">
        <v>21</v>
      </c>
      <c r="H61" s="519">
        <v>61.764705882352935</v>
      </c>
      <c r="I61" s="520" t="s">
        <v>208</v>
      </c>
      <c r="J61" s="518">
        <v>91</v>
      </c>
      <c r="K61" s="518">
        <v>56</v>
      </c>
      <c r="L61" s="519">
        <v>61.53846153846154</v>
      </c>
      <c r="M61" s="552"/>
      <c r="N61" s="552"/>
    </row>
    <row r="62" spans="1:14" ht="15">
      <c r="A62" s="521" t="s">
        <v>591</v>
      </c>
      <c r="B62" s="518">
        <v>1814</v>
      </c>
      <c r="C62" s="518">
        <v>981</v>
      </c>
      <c r="D62" s="519">
        <v>54.07938257993384</v>
      </c>
      <c r="E62" s="520" t="s">
        <v>208</v>
      </c>
      <c r="F62" s="518">
        <v>2062</v>
      </c>
      <c r="G62" s="518">
        <v>1017</v>
      </c>
      <c r="H62" s="519">
        <v>49.32104752667314</v>
      </c>
      <c r="I62" s="520" t="s">
        <v>208</v>
      </c>
      <c r="J62" s="518">
        <v>3876</v>
      </c>
      <c r="K62" s="518">
        <v>1998</v>
      </c>
      <c r="L62" s="519">
        <v>51.54798761609907</v>
      </c>
      <c r="M62" s="552"/>
      <c r="N62" s="552"/>
    </row>
    <row r="63" spans="1:14" ht="15">
      <c r="A63" s="521" t="s">
        <v>450</v>
      </c>
      <c r="B63" s="518">
        <v>27</v>
      </c>
      <c r="C63" s="518">
        <v>19</v>
      </c>
      <c r="D63" s="519">
        <v>70.37037037037038</v>
      </c>
      <c r="E63" s="520" t="s">
        <v>208</v>
      </c>
      <c r="F63" s="518">
        <v>28</v>
      </c>
      <c r="G63" s="518">
        <v>18</v>
      </c>
      <c r="H63" s="519">
        <v>64.28571428571428</v>
      </c>
      <c r="I63" s="520" t="s">
        <v>208</v>
      </c>
      <c r="J63" s="518">
        <v>55</v>
      </c>
      <c r="K63" s="518">
        <v>37</v>
      </c>
      <c r="L63" s="519">
        <v>67.27272727272727</v>
      </c>
      <c r="M63" s="552"/>
      <c r="N63" s="552"/>
    </row>
    <row r="64" spans="1:14" ht="15">
      <c r="A64" s="521" t="s">
        <v>451</v>
      </c>
      <c r="B64" s="518">
        <v>23</v>
      </c>
      <c r="C64" s="518">
        <v>15</v>
      </c>
      <c r="D64" s="519">
        <v>65.21739130434783</v>
      </c>
      <c r="E64" s="520" t="s">
        <v>208</v>
      </c>
      <c r="F64" s="518">
        <v>42</v>
      </c>
      <c r="G64" s="518">
        <v>18</v>
      </c>
      <c r="H64" s="519">
        <v>42.857142857142854</v>
      </c>
      <c r="I64" s="520" t="s">
        <v>208</v>
      </c>
      <c r="J64" s="518">
        <v>65</v>
      </c>
      <c r="K64" s="518">
        <v>33</v>
      </c>
      <c r="L64" s="519">
        <v>50.769230769230774</v>
      </c>
      <c r="M64" s="552"/>
      <c r="N64" s="552"/>
    </row>
    <row r="65" spans="1:14" ht="15">
      <c r="A65" s="521" t="s">
        <v>592</v>
      </c>
      <c r="B65" s="518">
        <v>587</v>
      </c>
      <c r="C65" s="518">
        <v>316</v>
      </c>
      <c r="D65" s="519">
        <v>53.83304940374787</v>
      </c>
      <c r="E65" s="520" t="s">
        <v>208</v>
      </c>
      <c r="F65" s="518">
        <v>852</v>
      </c>
      <c r="G65" s="518">
        <v>387</v>
      </c>
      <c r="H65" s="519">
        <v>45.42253521126761</v>
      </c>
      <c r="I65" s="520" t="s">
        <v>208</v>
      </c>
      <c r="J65" s="518">
        <v>1439</v>
      </c>
      <c r="K65" s="518">
        <v>703</v>
      </c>
      <c r="L65" s="519">
        <v>48.85337039610841</v>
      </c>
      <c r="M65" s="552"/>
      <c r="N65" s="552"/>
    </row>
    <row r="66" spans="1:14" ht="15">
      <c r="A66" s="521" t="s">
        <v>593</v>
      </c>
      <c r="B66" s="518">
        <v>265</v>
      </c>
      <c r="C66" s="518">
        <v>163</v>
      </c>
      <c r="D66" s="519">
        <v>61.50943396226415</v>
      </c>
      <c r="E66" s="520" t="s">
        <v>208</v>
      </c>
      <c r="F66" s="518">
        <v>193</v>
      </c>
      <c r="G66" s="518">
        <v>113</v>
      </c>
      <c r="H66" s="519">
        <v>58.549222797927456</v>
      </c>
      <c r="I66" s="520" t="s">
        <v>208</v>
      </c>
      <c r="J66" s="518">
        <v>458</v>
      </c>
      <c r="K66" s="518">
        <v>276</v>
      </c>
      <c r="L66" s="519">
        <v>60.262008733624455</v>
      </c>
      <c r="M66" s="552"/>
      <c r="N66" s="552"/>
    </row>
    <row r="67" spans="1:14" ht="15">
      <c r="A67" s="521" t="s">
        <v>452</v>
      </c>
      <c r="B67" s="518">
        <v>73</v>
      </c>
      <c r="C67" s="518">
        <v>48</v>
      </c>
      <c r="D67" s="519">
        <v>65.75342465753424</v>
      </c>
      <c r="E67" s="520" t="s">
        <v>208</v>
      </c>
      <c r="F67" s="518">
        <v>73</v>
      </c>
      <c r="G67" s="518">
        <v>49</v>
      </c>
      <c r="H67" s="519">
        <v>67.12328767123287</v>
      </c>
      <c r="I67" s="520" t="s">
        <v>208</v>
      </c>
      <c r="J67" s="518">
        <v>146</v>
      </c>
      <c r="K67" s="518">
        <v>97</v>
      </c>
      <c r="L67" s="519">
        <v>66.43835616438356</v>
      </c>
      <c r="M67" s="552"/>
      <c r="N67" s="552"/>
    </row>
    <row r="68" spans="1:14" ht="15">
      <c r="A68" s="521" t="s">
        <v>453</v>
      </c>
      <c r="B68" s="564" t="s">
        <v>53</v>
      </c>
      <c r="C68" s="564" t="s">
        <v>53</v>
      </c>
      <c r="D68" s="565" t="s">
        <v>53</v>
      </c>
      <c r="E68" s="566" t="s">
        <v>208</v>
      </c>
      <c r="F68" s="564" t="s">
        <v>53</v>
      </c>
      <c r="G68" s="564" t="s">
        <v>53</v>
      </c>
      <c r="H68" s="565" t="s">
        <v>53</v>
      </c>
      <c r="I68" s="520" t="s">
        <v>208</v>
      </c>
      <c r="J68" s="518">
        <v>22</v>
      </c>
      <c r="K68" s="518">
        <v>15</v>
      </c>
      <c r="L68" s="519">
        <v>68.18181818181819</v>
      </c>
      <c r="M68" s="552"/>
      <c r="N68" s="552"/>
    </row>
    <row r="69" spans="1:14" ht="15">
      <c r="A69" s="521" t="s">
        <v>594</v>
      </c>
      <c r="B69" s="518">
        <v>249</v>
      </c>
      <c r="C69" s="518">
        <v>150</v>
      </c>
      <c r="D69" s="519">
        <v>60.24096385542169</v>
      </c>
      <c r="E69" s="520" t="s">
        <v>208</v>
      </c>
      <c r="F69" s="518">
        <v>312</v>
      </c>
      <c r="G69" s="518">
        <v>163</v>
      </c>
      <c r="H69" s="519">
        <v>52.243589743589745</v>
      </c>
      <c r="I69" s="520" t="s">
        <v>208</v>
      </c>
      <c r="J69" s="518">
        <v>561</v>
      </c>
      <c r="K69" s="518">
        <v>313</v>
      </c>
      <c r="L69" s="519">
        <v>55.79322638146167</v>
      </c>
      <c r="M69" s="552"/>
      <c r="N69" s="552"/>
    </row>
    <row r="70" spans="1:14" ht="15">
      <c r="A70" s="521" t="s">
        <v>454</v>
      </c>
      <c r="B70" s="518">
        <v>113</v>
      </c>
      <c r="C70" s="518">
        <v>65</v>
      </c>
      <c r="D70" s="519">
        <v>57.52212389380531</v>
      </c>
      <c r="E70" s="520" t="s">
        <v>208</v>
      </c>
      <c r="F70" s="518">
        <v>100</v>
      </c>
      <c r="G70" s="518">
        <v>52</v>
      </c>
      <c r="H70" s="519">
        <v>52</v>
      </c>
      <c r="I70" s="520" t="s">
        <v>208</v>
      </c>
      <c r="J70" s="518">
        <v>213</v>
      </c>
      <c r="K70" s="518">
        <v>117</v>
      </c>
      <c r="L70" s="519">
        <v>54.929577464788736</v>
      </c>
      <c r="M70" s="552"/>
      <c r="N70" s="552"/>
    </row>
    <row r="71" spans="1:14" ht="15">
      <c r="A71" s="521" t="s">
        <v>455</v>
      </c>
      <c r="B71" s="518">
        <v>172</v>
      </c>
      <c r="C71" s="518">
        <v>99</v>
      </c>
      <c r="D71" s="519">
        <v>57.55813953488372</v>
      </c>
      <c r="E71" s="520" t="s">
        <v>208</v>
      </c>
      <c r="F71" s="518">
        <v>180</v>
      </c>
      <c r="G71" s="518">
        <v>101</v>
      </c>
      <c r="H71" s="519">
        <v>56.111111111111114</v>
      </c>
      <c r="I71" s="520" t="s">
        <v>208</v>
      </c>
      <c r="J71" s="518">
        <v>352</v>
      </c>
      <c r="K71" s="518">
        <v>200</v>
      </c>
      <c r="L71" s="519">
        <v>56.81818181818182</v>
      </c>
      <c r="M71" s="552"/>
      <c r="N71" s="552"/>
    </row>
    <row r="72" spans="1:14" ht="15">
      <c r="A72" s="521" t="s">
        <v>595</v>
      </c>
      <c r="B72" s="518">
        <v>178</v>
      </c>
      <c r="C72" s="518">
        <v>110</v>
      </c>
      <c r="D72" s="519">
        <v>61.79775280898876</v>
      </c>
      <c r="E72" s="520" t="s">
        <v>208</v>
      </c>
      <c r="F72" s="518">
        <v>195</v>
      </c>
      <c r="G72" s="518">
        <v>114</v>
      </c>
      <c r="H72" s="519">
        <v>58.46153846153846</v>
      </c>
      <c r="I72" s="520" t="s">
        <v>208</v>
      </c>
      <c r="J72" s="518">
        <v>373</v>
      </c>
      <c r="K72" s="518">
        <v>224</v>
      </c>
      <c r="L72" s="519">
        <v>60.053619302949066</v>
      </c>
      <c r="M72" s="552"/>
      <c r="N72" s="552"/>
    </row>
    <row r="73" spans="1:14" ht="15">
      <c r="A73" s="521" t="s">
        <v>596</v>
      </c>
      <c r="B73" s="518">
        <v>2507</v>
      </c>
      <c r="C73" s="518">
        <v>1130</v>
      </c>
      <c r="D73" s="519">
        <v>45.07379337854009</v>
      </c>
      <c r="E73" s="520" t="s">
        <v>208</v>
      </c>
      <c r="F73" s="518">
        <v>2996</v>
      </c>
      <c r="G73" s="518">
        <v>1148</v>
      </c>
      <c r="H73" s="519">
        <v>38.3177570093458</v>
      </c>
      <c r="I73" s="520" t="s">
        <v>208</v>
      </c>
      <c r="J73" s="518">
        <v>5503</v>
      </c>
      <c r="K73" s="518">
        <v>2278</v>
      </c>
      <c r="L73" s="519">
        <v>41.39560239869163</v>
      </c>
      <c r="M73" s="552"/>
      <c r="N73" s="552"/>
    </row>
    <row r="74" spans="1:14" ht="15">
      <c r="A74" s="521" t="s">
        <v>456</v>
      </c>
      <c r="B74" s="518">
        <v>158</v>
      </c>
      <c r="C74" s="518">
        <v>88</v>
      </c>
      <c r="D74" s="519">
        <v>55.69620253164557</v>
      </c>
      <c r="E74" s="520" t="s">
        <v>208</v>
      </c>
      <c r="F74" s="518">
        <v>181</v>
      </c>
      <c r="G74" s="518">
        <v>89</v>
      </c>
      <c r="H74" s="519">
        <v>49.171270718232044</v>
      </c>
      <c r="I74" s="520" t="s">
        <v>208</v>
      </c>
      <c r="J74" s="518">
        <v>339</v>
      </c>
      <c r="K74" s="518">
        <v>177</v>
      </c>
      <c r="L74" s="519">
        <v>52.21238938053098</v>
      </c>
      <c r="M74" s="552"/>
      <c r="N74" s="552"/>
    </row>
    <row r="75" spans="1:14" ht="15">
      <c r="A75" s="521" t="s">
        <v>597</v>
      </c>
      <c r="B75" s="518">
        <v>913</v>
      </c>
      <c r="C75" s="518">
        <v>454</v>
      </c>
      <c r="D75" s="519">
        <v>49.726177437020816</v>
      </c>
      <c r="E75" s="520" t="s">
        <v>208</v>
      </c>
      <c r="F75" s="518">
        <v>1003</v>
      </c>
      <c r="G75" s="518">
        <v>444</v>
      </c>
      <c r="H75" s="519">
        <v>44.26719840478564</v>
      </c>
      <c r="I75" s="520" t="s">
        <v>208</v>
      </c>
      <c r="J75" s="518">
        <v>1916</v>
      </c>
      <c r="K75" s="518">
        <v>898</v>
      </c>
      <c r="L75" s="519">
        <v>46.86847599164926</v>
      </c>
      <c r="M75" s="552"/>
      <c r="N75" s="552"/>
    </row>
    <row r="76" spans="1:14" ht="15">
      <c r="A76" s="521" t="s">
        <v>598</v>
      </c>
      <c r="B76" s="518">
        <v>580</v>
      </c>
      <c r="C76" s="518">
        <v>376</v>
      </c>
      <c r="D76" s="519">
        <v>64.82758620689656</v>
      </c>
      <c r="E76" s="520" t="s">
        <v>208</v>
      </c>
      <c r="F76" s="518">
        <v>605</v>
      </c>
      <c r="G76" s="518">
        <v>320</v>
      </c>
      <c r="H76" s="519">
        <v>52.892561983471076</v>
      </c>
      <c r="I76" s="520" t="s">
        <v>208</v>
      </c>
      <c r="J76" s="518">
        <v>1185</v>
      </c>
      <c r="K76" s="518">
        <v>696</v>
      </c>
      <c r="L76" s="519">
        <v>58.734177215189874</v>
      </c>
      <c r="M76" s="552"/>
      <c r="N76" s="552"/>
    </row>
    <row r="77" spans="1:14" ht="15">
      <c r="A77" s="521" t="s">
        <v>501</v>
      </c>
      <c r="B77" s="518">
        <v>48</v>
      </c>
      <c r="C77" s="518">
        <v>34</v>
      </c>
      <c r="D77" s="519">
        <v>70.83333333333333</v>
      </c>
      <c r="E77" s="520" t="s">
        <v>208</v>
      </c>
      <c r="F77" s="518">
        <v>45</v>
      </c>
      <c r="G77" s="518">
        <v>25</v>
      </c>
      <c r="H77" s="519">
        <v>55.55555555555556</v>
      </c>
      <c r="I77" s="520" t="s">
        <v>208</v>
      </c>
      <c r="J77" s="518">
        <v>93</v>
      </c>
      <c r="K77" s="518">
        <v>59</v>
      </c>
      <c r="L77" s="519">
        <v>63.44086021505376</v>
      </c>
      <c r="M77" s="552"/>
      <c r="N77" s="552"/>
    </row>
    <row r="78" spans="1:14" ht="15">
      <c r="A78" s="521" t="s">
        <v>599</v>
      </c>
      <c r="B78" s="518">
        <v>50</v>
      </c>
      <c r="C78" s="518">
        <v>26</v>
      </c>
      <c r="D78" s="519">
        <v>52</v>
      </c>
      <c r="E78" s="520" t="s">
        <v>208</v>
      </c>
      <c r="F78" s="518">
        <v>60</v>
      </c>
      <c r="G78" s="518">
        <v>30</v>
      </c>
      <c r="H78" s="519">
        <v>50</v>
      </c>
      <c r="I78" s="520" t="s">
        <v>208</v>
      </c>
      <c r="J78" s="518">
        <v>110</v>
      </c>
      <c r="K78" s="518">
        <v>56</v>
      </c>
      <c r="L78" s="519">
        <v>50.90909090909091</v>
      </c>
      <c r="M78" s="552"/>
      <c r="N78" s="552"/>
    </row>
    <row r="79" spans="1:14" ht="15">
      <c r="A79" s="521" t="s">
        <v>635</v>
      </c>
      <c r="B79" s="518">
        <v>391</v>
      </c>
      <c r="C79" s="518">
        <v>183</v>
      </c>
      <c r="D79" s="519">
        <v>46.80306905370844</v>
      </c>
      <c r="E79" s="520" t="s">
        <v>208</v>
      </c>
      <c r="F79" s="518">
        <v>643</v>
      </c>
      <c r="G79" s="518">
        <v>268</v>
      </c>
      <c r="H79" s="519">
        <v>41.679626749611195</v>
      </c>
      <c r="I79" s="520" t="s">
        <v>208</v>
      </c>
      <c r="J79" s="518">
        <v>1034</v>
      </c>
      <c r="K79" s="518">
        <v>451</v>
      </c>
      <c r="L79" s="519">
        <v>43.61702127659574</v>
      </c>
      <c r="M79" s="552"/>
      <c r="N79" s="552"/>
    </row>
    <row r="80" spans="1:14" ht="15">
      <c r="A80" s="521" t="s">
        <v>600</v>
      </c>
      <c r="B80" s="518">
        <v>1400</v>
      </c>
      <c r="C80" s="518">
        <v>656</v>
      </c>
      <c r="D80" s="519">
        <v>46.857142857142854</v>
      </c>
      <c r="E80" s="520" t="s">
        <v>208</v>
      </c>
      <c r="F80" s="518">
        <v>1631</v>
      </c>
      <c r="G80" s="518">
        <v>633</v>
      </c>
      <c r="H80" s="519">
        <v>38.81054567749847</v>
      </c>
      <c r="I80" s="520" t="s">
        <v>208</v>
      </c>
      <c r="J80" s="518">
        <v>3031</v>
      </c>
      <c r="K80" s="518">
        <v>1289</v>
      </c>
      <c r="L80" s="519">
        <v>42.52721873968987</v>
      </c>
      <c r="M80" s="552"/>
      <c r="N80" s="552"/>
    </row>
    <row r="81" spans="1:14" ht="15">
      <c r="A81" s="521" t="s">
        <v>601</v>
      </c>
      <c r="B81" s="518">
        <v>181</v>
      </c>
      <c r="C81" s="518">
        <v>91</v>
      </c>
      <c r="D81" s="519">
        <v>50.27624309392265</v>
      </c>
      <c r="E81" s="520" t="s">
        <v>208</v>
      </c>
      <c r="F81" s="518">
        <v>204</v>
      </c>
      <c r="G81" s="518">
        <v>98</v>
      </c>
      <c r="H81" s="519">
        <v>48.03921568627451</v>
      </c>
      <c r="I81" s="520" t="s">
        <v>208</v>
      </c>
      <c r="J81" s="518">
        <v>385</v>
      </c>
      <c r="K81" s="518">
        <v>189</v>
      </c>
      <c r="L81" s="519">
        <v>49.09090909090909</v>
      </c>
      <c r="M81" s="552"/>
      <c r="N81" s="552"/>
    </row>
    <row r="82" spans="1:14" ht="15">
      <c r="A82" s="521" t="s">
        <v>457</v>
      </c>
      <c r="B82" s="518">
        <v>110</v>
      </c>
      <c r="C82" s="518">
        <v>59</v>
      </c>
      <c r="D82" s="519">
        <v>53.63636363636364</v>
      </c>
      <c r="E82" s="520" t="s">
        <v>208</v>
      </c>
      <c r="F82" s="518">
        <v>183</v>
      </c>
      <c r="G82" s="518">
        <v>113</v>
      </c>
      <c r="H82" s="519">
        <v>61.748633879781416</v>
      </c>
      <c r="I82" s="520" t="s">
        <v>208</v>
      </c>
      <c r="J82" s="518">
        <v>293</v>
      </c>
      <c r="K82" s="518">
        <v>172</v>
      </c>
      <c r="L82" s="519">
        <v>58.703071672354945</v>
      </c>
      <c r="M82" s="552"/>
      <c r="N82" s="552"/>
    </row>
    <row r="83" spans="1:14" ht="15">
      <c r="A83" s="521" t="s">
        <v>458</v>
      </c>
      <c r="B83" s="518">
        <v>101</v>
      </c>
      <c r="C83" s="518">
        <v>71</v>
      </c>
      <c r="D83" s="519">
        <v>70.29702970297029</v>
      </c>
      <c r="E83" s="520" t="s">
        <v>208</v>
      </c>
      <c r="F83" s="518">
        <v>129</v>
      </c>
      <c r="G83" s="518">
        <v>64</v>
      </c>
      <c r="H83" s="519">
        <v>49.61240310077519</v>
      </c>
      <c r="I83" s="520" t="s">
        <v>208</v>
      </c>
      <c r="J83" s="518">
        <v>230</v>
      </c>
      <c r="K83" s="518">
        <v>135</v>
      </c>
      <c r="L83" s="519">
        <v>58.69565217391304</v>
      </c>
      <c r="M83" s="552"/>
      <c r="N83" s="552"/>
    </row>
    <row r="84" spans="1:14" ht="15">
      <c r="A84" s="521" t="s">
        <v>459</v>
      </c>
      <c r="B84" s="518">
        <v>37</v>
      </c>
      <c r="C84" s="518">
        <v>26</v>
      </c>
      <c r="D84" s="519">
        <v>70.27027027027026</v>
      </c>
      <c r="E84" s="520" t="s">
        <v>208</v>
      </c>
      <c r="F84" s="518">
        <v>45</v>
      </c>
      <c r="G84" s="518">
        <v>25</v>
      </c>
      <c r="H84" s="519">
        <v>55.55555555555556</v>
      </c>
      <c r="I84" s="520" t="s">
        <v>208</v>
      </c>
      <c r="J84" s="518">
        <v>82</v>
      </c>
      <c r="K84" s="518">
        <v>51</v>
      </c>
      <c r="L84" s="519">
        <v>62.19512195121952</v>
      </c>
      <c r="M84" s="552"/>
      <c r="N84" s="552"/>
    </row>
    <row r="85" spans="1:14" ht="15">
      <c r="A85" s="521" t="s">
        <v>602</v>
      </c>
      <c r="B85" s="518">
        <v>104</v>
      </c>
      <c r="C85" s="518">
        <v>62</v>
      </c>
      <c r="D85" s="519">
        <v>59.61538461538462</v>
      </c>
      <c r="E85" s="520" t="s">
        <v>208</v>
      </c>
      <c r="F85" s="518">
        <v>161</v>
      </c>
      <c r="G85" s="518">
        <v>65</v>
      </c>
      <c r="H85" s="519">
        <v>40.37267080745342</v>
      </c>
      <c r="I85" s="520" t="s">
        <v>208</v>
      </c>
      <c r="J85" s="518">
        <v>265</v>
      </c>
      <c r="K85" s="518">
        <v>127</v>
      </c>
      <c r="L85" s="519">
        <v>47.924528301886795</v>
      </c>
      <c r="M85" s="552"/>
      <c r="N85" s="552"/>
    </row>
    <row r="86" spans="1:14" ht="15.75">
      <c r="A86" s="253" t="s">
        <v>43</v>
      </c>
      <c r="B86" s="567">
        <v>58412</v>
      </c>
      <c r="C86" s="567">
        <v>29647</v>
      </c>
      <c r="D86" s="568">
        <v>50.75498185304389</v>
      </c>
      <c r="E86" s="522"/>
      <c r="F86" s="567">
        <v>65074</v>
      </c>
      <c r="G86" s="567">
        <v>28785</v>
      </c>
      <c r="H86" s="568">
        <v>44.23425638503857</v>
      </c>
      <c r="I86" s="522"/>
      <c r="J86" s="567">
        <v>123529</v>
      </c>
      <c r="K86" s="567">
        <v>58463</v>
      </c>
      <c r="L86" s="568">
        <v>47.327348234017926</v>
      </c>
      <c r="M86" s="552"/>
      <c r="N86" s="552"/>
    </row>
    <row r="87" ht="12.75">
      <c r="A87" s="11" t="s">
        <v>341</v>
      </c>
    </row>
    <row r="88" spans="1:10" ht="15">
      <c r="A88" s="11" t="s">
        <v>603</v>
      </c>
      <c r="J88" s="551"/>
    </row>
    <row r="89" spans="1:10" ht="12.75">
      <c r="A89" s="11" t="s">
        <v>604</v>
      </c>
      <c r="J89" s="539"/>
    </row>
    <row r="90" ht="12.75">
      <c r="A90" s="11" t="s">
        <v>605</v>
      </c>
    </row>
    <row r="91" ht="12.75">
      <c r="A91" s="508" t="s">
        <v>548</v>
      </c>
    </row>
    <row r="92" ht="12.75">
      <c r="A92" s="508"/>
    </row>
  </sheetData>
  <sheetProtection/>
  <printOptions/>
  <pageMargins left="0.7480314960629921" right="0.7480314960629921" top="0.5905511811023623" bottom="0.1968503937007874" header="0.11811023622047245" footer="0.11811023622047245"/>
  <pageSetup fitToHeight="1" fitToWidth="1" horizontalDpi="600" verticalDpi="600" orientation="portrait" paperSize="9" scale="55" r:id="rId1"/>
  <headerFooter alignWithMargins="0">
    <oddHeader>&amp;R&amp;"Arial,Bold"&amp;16ROAD TRANSPORT VEHICLES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S140"/>
  <sheetViews>
    <sheetView zoomScale="75" zoomScaleNormal="75" zoomScalePageLayoutView="0" workbookViewId="0" topLeftCell="A1">
      <selection activeCell="A1" sqref="A1"/>
    </sheetView>
  </sheetViews>
  <sheetFormatPr defaultColWidth="9.140625" defaultRowHeight="12.75"/>
  <cols>
    <col min="1" max="1" width="10.8515625" style="0" customWidth="1"/>
    <col min="3" max="4" width="0" style="0" hidden="1" customWidth="1"/>
    <col min="5" max="5" width="9.28125" style="0" hidden="1" customWidth="1"/>
    <col min="8" max="8" width="9.421875" style="0" customWidth="1"/>
    <col min="9" max="10" width="11.00390625" style="0" bestFit="1" customWidth="1"/>
    <col min="11" max="11" width="9.8515625" style="0" customWidth="1"/>
    <col min="14" max="14" width="9.00390625" style="0" customWidth="1"/>
    <col min="15" max="15" width="10.28125" style="0" customWidth="1"/>
    <col min="16" max="16" width="9.140625" style="0" customWidth="1"/>
    <col min="17" max="17" width="13.57421875" style="0" customWidth="1"/>
    <col min="18" max="18" width="10.8515625" style="0" customWidth="1"/>
  </cols>
  <sheetData>
    <row r="1" spans="1:17" s="48" customFormat="1" ht="23.25" customHeight="1">
      <c r="A1" s="192" t="s">
        <v>365</v>
      </c>
      <c r="B1" s="178"/>
      <c r="C1" s="178"/>
      <c r="D1" s="191"/>
      <c r="E1" s="178"/>
      <c r="F1" s="191"/>
      <c r="G1" s="178"/>
      <c r="H1" s="178"/>
      <c r="I1" s="191"/>
      <c r="J1" s="178"/>
      <c r="K1" s="178"/>
      <c r="L1" s="178"/>
      <c r="M1" s="178"/>
      <c r="N1" s="191"/>
      <c r="O1" s="178"/>
      <c r="P1" s="191"/>
      <c r="Q1" s="178"/>
    </row>
    <row r="2" spans="1:17" s="48" customFormat="1" ht="23.25" customHeight="1">
      <c r="A2" s="192" t="s">
        <v>687</v>
      </c>
      <c r="B2" s="178"/>
      <c r="C2" s="178"/>
      <c r="D2" s="191"/>
      <c r="E2" s="178"/>
      <c r="F2" s="191"/>
      <c r="G2" s="178"/>
      <c r="H2" s="178"/>
      <c r="I2" s="191"/>
      <c r="J2" s="178"/>
      <c r="K2" s="178"/>
      <c r="L2" s="178"/>
      <c r="M2" s="178"/>
      <c r="N2" s="191"/>
      <c r="O2" s="178"/>
      <c r="P2" s="191"/>
      <c r="Q2" s="178"/>
    </row>
    <row r="3" spans="1:15" ht="15.75">
      <c r="A3" s="104" t="s">
        <v>656</v>
      </c>
      <c r="O3" s="162"/>
    </row>
    <row r="4" spans="1:15" ht="15">
      <c r="A4" s="48"/>
      <c r="M4" s="161"/>
      <c r="O4" s="162"/>
    </row>
    <row r="5" spans="1:17" s="48" customFormat="1" ht="18.75">
      <c r="A5" s="192" t="s">
        <v>694</v>
      </c>
      <c r="B5" s="191"/>
      <c r="C5" s="191"/>
      <c r="D5" s="178"/>
      <c r="E5" s="191"/>
      <c r="F5" s="191"/>
      <c r="G5" s="191"/>
      <c r="H5" s="191"/>
      <c r="I5" s="191"/>
      <c r="J5" s="191"/>
      <c r="K5" s="191"/>
      <c r="L5" s="191"/>
      <c r="M5" s="191"/>
      <c r="N5" s="191"/>
      <c r="O5" s="191"/>
      <c r="P5" s="191"/>
      <c r="Q5" s="191"/>
    </row>
    <row r="6" spans="1:18" ht="10.5" customHeight="1">
      <c r="A6" s="238"/>
      <c r="B6" s="52"/>
      <c r="C6" s="52"/>
      <c r="D6" s="52"/>
      <c r="E6" s="52"/>
      <c r="F6" s="52"/>
      <c r="G6" s="52"/>
      <c r="H6" s="52"/>
      <c r="I6" s="52"/>
      <c r="J6" s="52"/>
      <c r="K6" s="52"/>
      <c r="L6" s="52"/>
      <c r="M6" s="52"/>
      <c r="N6" s="191"/>
      <c r="O6" s="243"/>
      <c r="P6" s="247"/>
      <c r="Q6" s="52"/>
      <c r="R6" s="1"/>
    </row>
    <row r="7" spans="1:17" ht="15.75" customHeight="1">
      <c r="A7" s="239"/>
      <c r="B7" s="240"/>
      <c r="C7" s="240"/>
      <c r="D7" s="241"/>
      <c r="E7" s="241"/>
      <c r="F7" s="241"/>
      <c r="G7" s="241"/>
      <c r="H7" s="241"/>
      <c r="I7" s="240"/>
      <c r="J7" s="240" t="s">
        <v>213</v>
      </c>
      <c r="K7" s="240"/>
      <c r="L7" s="240"/>
      <c r="M7" s="240"/>
      <c r="N7" s="240"/>
      <c r="O7" s="240"/>
      <c r="P7" s="242" t="s">
        <v>281</v>
      </c>
      <c r="Q7" s="646" t="s">
        <v>296</v>
      </c>
    </row>
    <row r="8" spans="1:17" s="48" customFormat="1" ht="32.25" customHeight="1">
      <c r="A8" s="243"/>
      <c r="B8" s="243"/>
      <c r="C8" s="244" t="s">
        <v>114</v>
      </c>
      <c r="D8" s="243"/>
      <c r="E8" s="243"/>
      <c r="F8" s="243"/>
      <c r="G8" s="243"/>
      <c r="H8" s="244" t="s">
        <v>608</v>
      </c>
      <c r="I8" s="244" t="s">
        <v>609</v>
      </c>
      <c r="J8" s="244" t="s">
        <v>116</v>
      </c>
      <c r="K8" s="244" t="s">
        <v>117</v>
      </c>
      <c r="L8" s="244" t="s">
        <v>118</v>
      </c>
      <c r="M8" s="244" t="s">
        <v>119</v>
      </c>
      <c r="N8" s="244" t="s">
        <v>610</v>
      </c>
      <c r="O8" s="245" t="s">
        <v>611</v>
      </c>
      <c r="P8" s="245" t="s">
        <v>282</v>
      </c>
      <c r="Q8" s="647"/>
    </row>
    <row r="9" spans="1:17" ht="15">
      <c r="A9" s="107"/>
      <c r="B9" s="178"/>
      <c r="C9" s="178"/>
      <c r="D9" s="107"/>
      <c r="E9" s="107"/>
      <c r="F9" s="107"/>
      <c r="G9" s="107"/>
      <c r="H9" s="107"/>
      <c r="I9" s="178"/>
      <c r="J9" s="178"/>
      <c r="K9" s="178"/>
      <c r="L9" s="178"/>
      <c r="M9" s="178"/>
      <c r="N9" s="178"/>
      <c r="O9" s="185" t="s">
        <v>612</v>
      </c>
      <c r="P9" s="178"/>
      <c r="Q9" s="233" t="s">
        <v>150</v>
      </c>
    </row>
    <row r="10" spans="1:17" ht="6" customHeight="1">
      <c r="A10" s="178"/>
      <c r="B10" s="178"/>
      <c r="C10" s="178"/>
      <c r="D10" s="107"/>
      <c r="E10" s="107"/>
      <c r="F10" s="107"/>
      <c r="G10" s="107"/>
      <c r="H10" s="107"/>
      <c r="I10" s="178"/>
      <c r="J10" s="178"/>
      <c r="K10" s="178"/>
      <c r="L10" s="178"/>
      <c r="M10" s="178"/>
      <c r="N10" s="178"/>
      <c r="O10" s="223"/>
      <c r="P10" s="178"/>
      <c r="Q10" s="233"/>
    </row>
    <row r="11" spans="1:17" ht="18.75" customHeight="1">
      <c r="A11" s="234" t="s">
        <v>306</v>
      </c>
      <c r="B11" s="178"/>
      <c r="C11" s="178"/>
      <c r="D11" s="107"/>
      <c r="E11" s="107"/>
      <c r="F11" s="107"/>
      <c r="G11" s="107"/>
      <c r="H11" s="571">
        <v>26</v>
      </c>
      <c r="I11" s="571">
        <v>56</v>
      </c>
      <c r="J11" s="571">
        <v>74</v>
      </c>
      <c r="K11" s="571">
        <v>80</v>
      </c>
      <c r="L11" s="571">
        <v>80</v>
      </c>
      <c r="M11" s="571">
        <v>74</v>
      </c>
      <c r="N11" s="571">
        <v>60</v>
      </c>
      <c r="O11" s="571">
        <v>41</v>
      </c>
      <c r="P11" s="571">
        <v>68</v>
      </c>
      <c r="Q11" s="570">
        <v>9838</v>
      </c>
    </row>
    <row r="12" spans="1:17" ht="6" customHeight="1">
      <c r="A12" s="107"/>
      <c r="B12" s="178"/>
      <c r="C12" s="178"/>
      <c r="D12" s="107"/>
      <c r="E12" s="107"/>
      <c r="F12" s="235"/>
      <c r="G12" s="107"/>
      <c r="H12" s="571"/>
      <c r="I12" s="571"/>
      <c r="J12" s="571"/>
      <c r="K12" s="571"/>
      <c r="L12" s="571"/>
      <c r="M12" s="571"/>
      <c r="N12" s="571"/>
      <c r="O12" s="571"/>
      <c r="P12" s="571"/>
      <c r="Q12" s="570"/>
    </row>
    <row r="13" spans="1:17" ht="15.75">
      <c r="A13" s="184" t="s">
        <v>224</v>
      </c>
      <c r="B13" s="107"/>
      <c r="C13" s="178">
        <v>47</v>
      </c>
      <c r="D13" s="107"/>
      <c r="E13" s="107"/>
      <c r="F13" s="107"/>
      <c r="G13" s="179"/>
      <c r="H13" s="571"/>
      <c r="I13" s="571"/>
      <c r="J13" s="571"/>
      <c r="K13" s="571"/>
      <c r="L13" s="571"/>
      <c r="M13" s="571"/>
      <c r="N13" s="571"/>
      <c r="O13" s="571"/>
      <c r="P13" s="571"/>
      <c r="Q13" s="570"/>
    </row>
    <row r="14" spans="1:17" ht="15" customHeight="1">
      <c r="A14" s="235" t="s">
        <v>139</v>
      </c>
      <c r="B14" s="107"/>
      <c r="C14" s="178">
        <v>39</v>
      </c>
      <c r="D14" s="107"/>
      <c r="E14" s="107"/>
      <c r="F14" s="107"/>
      <c r="G14" s="178"/>
      <c r="H14" s="571">
        <v>24</v>
      </c>
      <c r="I14" s="571">
        <v>60</v>
      </c>
      <c r="J14" s="571">
        <v>78</v>
      </c>
      <c r="K14" s="571">
        <v>84</v>
      </c>
      <c r="L14" s="571">
        <v>88</v>
      </c>
      <c r="M14" s="571">
        <v>86</v>
      </c>
      <c r="N14" s="571">
        <v>76</v>
      </c>
      <c r="O14" s="571">
        <v>64</v>
      </c>
      <c r="P14" s="571">
        <v>76</v>
      </c>
      <c r="Q14" s="570">
        <v>4405</v>
      </c>
    </row>
    <row r="15" spans="1:17" ht="15">
      <c r="A15" s="235" t="s">
        <v>140</v>
      </c>
      <c r="B15" s="107"/>
      <c r="C15" s="178">
        <v>14</v>
      </c>
      <c r="D15" s="107"/>
      <c r="E15" s="107"/>
      <c r="F15" s="107"/>
      <c r="G15" s="178"/>
      <c r="H15" s="571">
        <v>29</v>
      </c>
      <c r="I15" s="571">
        <v>52</v>
      </c>
      <c r="J15" s="571">
        <v>71</v>
      </c>
      <c r="K15" s="571">
        <v>76</v>
      </c>
      <c r="L15" s="571">
        <v>72</v>
      </c>
      <c r="M15" s="571">
        <v>64</v>
      </c>
      <c r="N15" s="571">
        <v>48</v>
      </c>
      <c r="O15" s="571">
        <v>26</v>
      </c>
      <c r="P15" s="571">
        <v>61</v>
      </c>
      <c r="Q15" s="570">
        <v>5433</v>
      </c>
    </row>
    <row r="16" spans="1:17" ht="6" customHeight="1">
      <c r="A16" s="178"/>
      <c r="B16" s="178"/>
      <c r="C16" s="178"/>
      <c r="D16" s="107"/>
      <c r="E16" s="178"/>
      <c r="F16" s="107"/>
      <c r="G16" s="178"/>
      <c r="H16" s="571"/>
      <c r="I16" s="571"/>
      <c r="J16" s="571"/>
      <c r="K16" s="571"/>
      <c r="L16" s="571"/>
      <c r="M16" s="571"/>
      <c r="N16" s="571"/>
      <c r="O16" s="571"/>
      <c r="P16" s="571"/>
      <c r="Q16" s="570"/>
    </row>
    <row r="17" spans="1:17" ht="15.75">
      <c r="A17" s="184" t="s">
        <v>234</v>
      </c>
      <c r="B17" s="178"/>
      <c r="C17" s="178"/>
      <c r="D17" s="107"/>
      <c r="E17" s="178"/>
      <c r="F17" s="107"/>
      <c r="G17" s="178"/>
      <c r="H17" s="571"/>
      <c r="I17" s="571"/>
      <c r="J17" s="571"/>
      <c r="K17" s="571"/>
      <c r="L17" s="571"/>
      <c r="M17" s="571"/>
      <c r="N17" s="571"/>
      <c r="O17" s="571"/>
      <c r="P17" s="571"/>
      <c r="Q17" s="570"/>
    </row>
    <row r="18" spans="1:17" ht="15">
      <c r="A18" s="235" t="s">
        <v>280</v>
      </c>
      <c r="B18" s="178"/>
      <c r="C18" s="178"/>
      <c r="D18" s="107"/>
      <c r="E18" s="178"/>
      <c r="F18" s="107"/>
      <c r="G18" s="178"/>
      <c r="H18" s="571">
        <v>23</v>
      </c>
      <c r="I18" s="571">
        <v>40</v>
      </c>
      <c r="J18" s="571">
        <v>45</v>
      </c>
      <c r="K18" s="571">
        <v>40</v>
      </c>
      <c r="L18" s="571">
        <v>55</v>
      </c>
      <c r="M18" s="571">
        <v>62</v>
      </c>
      <c r="N18" s="571">
        <v>55</v>
      </c>
      <c r="O18" s="571">
        <v>26</v>
      </c>
      <c r="P18" s="571">
        <v>47</v>
      </c>
      <c r="Q18" s="570">
        <v>1316</v>
      </c>
    </row>
    <row r="19" spans="1:17" ht="14.25" customHeight="1">
      <c r="A19" s="235" t="s">
        <v>292</v>
      </c>
      <c r="B19" s="178"/>
      <c r="C19" s="178"/>
      <c r="D19" s="107"/>
      <c r="E19" s="178"/>
      <c r="F19" s="107"/>
      <c r="G19" s="178"/>
      <c r="H19" s="571">
        <v>12</v>
      </c>
      <c r="I19" s="571">
        <v>37</v>
      </c>
      <c r="J19" s="571">
        <v>48</v>
      </c>
      <c r="K19" s="571">
        <v>61</v>
      </c>
      <c r="L19" s="571">
        <v>62</v>
      </c>
      <c r="M19" s="571">
        <v>63</v>
      </c>
      <c r="N19" s="571">
        <v>55</v>
      </c>
      <c r="O19" s="571">
        <v>39</v>
      </c>
      <c r="P19" s="571">
        <v>52</v>
      </c>
      <c r="Q19" s="570">
        <v>1852</v>
      </c>
    </row>
    <row r="20" spans="1:17" ht="15">
      <c r="A20" s="235" t="s">
        <v>236</v>
      </c>
      <c r="B20" s="178"/>
      <c r="C20" s="178"/>
      <c r="D20" s="107"/>
      <c r="E20" s="178"/>
      <c r="F20" s="107"/>
      <c r="G20" s="178"/>
      <c r="H20" s="571">
        <v>20</v>
      </c>
      <c r="I20" s="571">
        <v>44</v>
      </c>
      <c r="J20" s="571">
        <v>56</v>
      </c>
      <c r="K20" s="571">
        <v>71</v>
      </c>
      <c r="L20" s="571">
        <v>64</v>
      </c>
      <c r="M20" s="571">
        <v>72</v>
      </c>
      <c r="N20" s="571">
        <v>58</v>
      </c>
      <c r="O20" s="571">
        <v>40</v>
      </c>
      <c r="P20" s="571">
        <v>58</v>
      </c>
      <c r="Q20" s="570">
        <v>1516</v>
      </c>
    </row>
    <row r="21" spans="1:17" ht="15">
      <c r="A21" s="235" t="s">
        <v>237</v>
      </c>
      <c r="B21" s="178"/>
      <c r="C21" s="178"/>
      <c r="D21" s="107"/>
      <c r="E21" s="178"/>
      <c r="F21" s="107"/>
      <c r="G21" s="178"/>
      <c r="H21" s="571">
        <v>27</v>
      </c>
      <c r="I21" s="571">
        <v>53</v>
      </c>
      <c r="J21" s="571">
        <v>68</v>
      </c>
      <c r="K21" s="571">
        <v>67</v>
      </c>
      <c r="L21" s="571">
        <v>77</v>
      </c>
      <c r="M21" s="571">
        <v>77</v>
      </c>
      <c r="N21" s="571">
        <v>61</v>
      </c>
      <c r="O21" s="571">
        <v>50</v>
      </c>
      <c r="P21" s="571">
        <v>65</v>
      </c>
      <c r="Q21" s="570">
        <v>1170</v>
      </c>
    </row>
    <row r="22" spans="1:17" ht="15">
      <c r="A22" s="235" t="s">
        <v>238</v>
      </c>
      <c r="B22" s="178"/>
      <c r="C22" s="178"/>
      <c r="D22" s="107"/>
      <c r="E22" s="178"/>
      <c r="F22" s="107"/>
      <c r="G22" s="178"/>
      <c r="H22" s="571">
        <v>28</v>
      </c>
      <c r="I22" s="571">
        <v>66</v>
      </c>
      <c r="J22" s="571">
        <v>79</v>
      </c>
      <c r="K22" s="571">
        <v>81</v>
      </c>
      <c r="L22" s="571">
        <v>84</v>
      </c>
      <c r="M22" s="571">
        <v>83</v>
      </c>
      <c r="N22" s="571">
        <v>70</v>
      </c>
      <c r="O22" s="571">
        <v>61</v>
      </c>
      <c r="P22" s="571">
        <v>75</v>
      </c>
      <c r="Q22" s="570">
        <v>896</v>
      </c>
    </row>
    <row r="23" spans="1:17" ht="15">
      <c r="A23" s="235" t="s">
        <v>308</v>
      </c>
      <c r="B23" s="178"/>
      <c r="C23" s="178"/>
      <c r="D23" s="107"/>
      <c r="E23" s="178"/>
      <c r="F23" s="107"/>
      <c r="G23" s="178"/>
      <c r="H23" s="571">
        <v>27</v>
      </c>
      <c r="I23" s="571">
        <v>71</v>
      </c>
      <c r="J23" s="571">
        <v>84</v>
      </c>
      <c r="K23" s="571">
        <v>92</v>
      </c>
      <c r="L23" s="571">
        <v>88</v>
      </c>
      <c r="M23" s="571">
        <v>84</v>
      </c>
      <c r="N23" s="571">
        <v>80</v>
      </c>
      <c r="O23" s="571">
        <v>76</v>
      </c>
      <c r="P23" s="571">
        <v>81</v>
      </c>
      <c r="Q23" s="570">
        <v>1232</v>
      </c>
    </row>
    <row r="24" spans="1:17" ht="15" customHeight="1">
      <c r="A24" s="236" t="s">
        <v>309</v>
      </c>
      <c r="B24" s="178"/>
      <c r="C24" s="178"/>
      <c r="D24" s="107"/>
      <c r="E24" s="178"/>
      <c r="F24" s="107"/>
      <c r="G24" s="178"/>
      <c r="H24" s="571">
        <v>40</v>
      </c>
      <c r="I24" s="571">
        <v>84</v>
      </c>
      <c r="J24" s="571">
        <v>92</v>
      </c>
      <c r="K24" s="571">
        <v>95</v>
      </c>
      <c r="L24" s="571">
        <v>97</v>
      </c>
      <c r="M24" s="571">
        <v>91</v>
      </c>
      <c r="N24" s="571">
        <v>76</v>
      </c>
      <c r="O24" s="571">
        <v>90</v>
      </c>
      <c r="P24" s="571">
        <v>90</v>
      </c>
      <c r="Q24" s="570">
        <v>1556</v>
      </c>
    </row>
    <row r="25" spans="1:17" ht="6" customHeight="1">
      <c r="A25" s="107"/>
      <c r="B25" s="178"/>
      <c r="C25" s="178"/>
      <c r="D25" s="107"/>
      <c r="E25" s="178"/>
      <c r="F25" s="107"/>
      <c r="G25" s="178"/>
      <c r="H25" s="571"/>
      <c r="I25" s="571"/>
      <c r="J25" s="571"/>
      <c r="K25" s="571"/>
      <c r="L25" s="571"/>
      <c r="M25" s="571"/>
      <c r="N25" s="571"/>
      <c r="O25" s="571"/>
      <c r="P25" s="571"/>
      <c r="Q25" s="570"/>
    </row>
    <row r="26" spans="1:17" ht="15.75">
      <c r="A26" s="184" t="s">
        <v>613</v>
      </c>
      <c r="B26" s="107"/>
      <c r="C26" s="191"/>
      <c r="D26" s="52"/>
      <c r="E26" s="191"/>
      <c r="F26" s="107"/>
      <c r="G26" s="191"/>
      <c r="H26" s="571"/>
      <c r="I26" s="571"/>
      <c r="J26" s="571"/>
      <c r="K26" s="571"/>
      <c r="L26" s="571"/>
      <c r="M26" s="571"/>
      <c r="N26" s="571"/>
      <c r="O26" s="571"/>
      <c r="P26" s="571"/>
      <c r="Q26" s="570"/>
    </row>
    <row r="27" spans="1:17" ht="15" customHeight="1">
      <c r="A27" s="235" t="s">
        <v>614</v>
      </c>
      <c r="B27" s="107"/>
      <c r="C27" s="191"/>
      <c r="D27" s="52"/>
      <c r="E27" s="191"/>
      <c r="F27" s="107"/>
      <c r="G27" s="191"/>
      <c r="H27" s="571">
        <v>14</v>
      </c>
      <c r="I27" s="571">
        <v>30</v>
      </c>
      <c r="J27" s="571">
        <v>53</v>
      </c>
      <c r="K27" s="571">
        <v>56</v>
      </c>
      <c r="L27" s="571">
        <v>53</v>
      </c>
      <c r="M27" s="571">
        <v>53</v>
      </c>
      <c r="N27" s="571">
        <v>33</v>
      </c>
      <c r="O27" s="571">
        <v>14</v>
      </c>
      <c r="P27" s="571">
        <v>44</v>
      </c>
      <c r="Q27" s="570">
        <v>1874</v>
      </c>
    </row>
    <row r="28" spans="1:17" ht="15">
      <c r="A28" s="235">
        <v>2</v>
      </c>
      <c r="B28" s="107"/>
      <c r="C28" s="191"/>
      <c r="D28" s="52"/>
      <c r="E28" s="191"/>
      <c r="F28" s="107"/>
      <c r="G28" s="191"/>
      <c r="H28" s="571">
        <v>21</v>
      </c>
      <c r="I28" s="571">
        <v>55</v>
      </c>
      <c r="J28" s="571">
        <v>72</v>
      </c>
      <c r="K28" s="571">
        <v>71</v>
      </c>
      <c r="L28" s="571">
        <v>69</v>
      </c>
      <c r="M28" s="571">
        <v>64</v>
      </c>
      <c r="N28" s="571">
        <v>54</v>
      </c>
      <c r="O28" s="571">
        <v>26</v>
      </c>
      <c r="P28" s="571">
        <v>61</v>
      </c>
      <c r="Q28" s="570">
        <v>2012</v>
      </c>
    </row>
    <row r="29" spans="1:17" ht="15">
      <c r="A29" s="235">
        <v>3</v>
      </c>
      <c r="B29" s="107"/>
      <c r="C29" s="191"/>
      <c r="D29" s="52"/>
      <c r="E29" s="191"/>
      <c r="F29" s="107"/>
      <c r="G29" s="191"/>
      <c r="H29" s="571">
        <v>21</v>
      </c>
      <c r="I29" s="571">
        <v>64</v>
      </c>
      <c r="J29" s="571">
        <v>78</v>
      </c>
      <c r="K29" s="571">
        <v>85</v>
      </c>
      <c r="L29" s="571">
        <v>85</v>
      </c>
      <c r="M29" s="571">
        <v>77</v>
      </c>
      <c r="N29" s="571">
        <v>60</v>
      </c>
      <c r="O29" s="571">
        <v>43</v>
      </c>
      <c r="P29" s="571">
        <v>73</v>
      </c>
      <c r="Q29" s="570">
        <v>2125</v>
      </c>
    </row>
    <row r="30" spans="1:17" ht="15">
      <c r="A30" s="235">
        <v>4</v>
      </c>
      <c r="B30" s="107"/>
      <c r="C30" s="191"/>
      <c r="D30" s="52"/>
      <c r="E30" s="191"/>
      <c r="F30" s="107"/>
      <c r="G30" s="191"/>
      <c r="H30" s="571">
        <v>42</v>
      </c>
      <c r="I30" s="571">
        <v>69</v>
      </c>
      <c r="J30" s="571">
        <v>84</v>
      </c>
      <c r="K30" s="571">
        <v>91</v>
      </c>
      <c r="L30" s="571">
        <v>90</v>
      </c>
      <c r="M30" s="571">
        <v>80</v>
      </c>
      <c r="N30" s="571">
        <v>73</v>
      </c>
      <c r="O30" s="571">
        <v>58</v>
      </c>
      <c r="P30" s="571">
        <v>79</v>
      </c>
      <c r="Q30" s="570">
        <v>2080</v>
      </c>
    </row>
    <row r="31" spans="1:17" ht="15">
      <c r="A31" s="235" t="s">
        <v>615</v>
      </c>
      <c r="B31" s="107"/>
      <c r="C31" s="191"/>
      <c r="D31" s="52"/>
      <c r="E31" s="191"/>
      <c r="F31" s="107"/>
      <c r="G31" s="191"/>
      <c r="H31" s="571">
        <v>25</v>
      </c>
      <c r="I31" s="571">
        <v>73</v>
      </c>
      <c r="J31" s="571">
        <v>87</v>
      </c>
      <c r="K31" s="571">
        <v>94</v>
      </c>
      <c r="L31" s="571">
        <v>96</v>
      </c>
      <c r="M31" s="571">
        <v>91</v>
      </c>
      <c r="N31" s="571">
        <v>82</v>
      </c>
      <c r="O31" s="571">
        <v>56</v>
      </c>
      <c r="P31" s="571">
        <v>84</v>
      </c>
      <c r="Q31" s="570">
        <v>1747</v>
      </c>
    </row>
    <row r="32" spans="1:17" ht="15" customHeight="1">
      <c r="A32" s="107"/>
      <c r="B32" s="178"/>
      <c r="C32" s="178"/>
      <c r="D32" s="107"/>
      <c r="E32" s="178"/>
      <c r="F32" s="107"/>
      <c r="G32" s="178"/>
      <c r="H32" s="571"/>
      <c r="I32" s="571"/>
      <c r="J32" s="571"/>
      <c r="K32" s="571"/>
      <c r="L32" s="571"/>
      <c r="M32" s="571"/>
      <c r="N32" s="571"/>
      <c r="O32" s="571"/>
      <c r="P32" s="571"/>
      <c r="Q32" s="570"/>
    </row>
    <row r="33" spans="1:19" ht="15.75" customHeight="1">
      <c r="A33" s="184" t="s">
        <v>222</v>
      </c>
      <c r="B33" s="184"/>
      <c r="C33" s="191"/>
      <c r="D33" s="52"/>
      <c r="E33" s="191"/>
      <c r="F33" s="107"/>
      <c r="G33" s="191"/>
      <c r="H33" s="571"/>
      <c r="I33" s="571"/>
      <c r="J33" s="571"/>
      <c r="K33" s="571"/>
      <c r="L33" s="571"/>
      <c r="M33" s="571"/>
      <c r="N33" s="571"/>
      <c r="O33" s="571"/>
      <c r="P33" s="571"/>
      <c r="Q33" s="570"/>
      <c r="R33" s="107"/>
      <c r="S33" s="341"/>
    </row>
    <row r="34" spans="1:19" ht="15" customHeight="1">
      <c r="A34" s="235" t="s">
        <v>257</v>
      </c>
      <c r="B34" s="107"/>
      <c r="C34" s="191"/>
      <c r="D34" s="52"/>
      <c r="E34" s="191"/>
      <c r="F34" s="107"/>
      <c r="G34" s="191"/>
      <c r="H34" s="571">
        <v>19</v>
      </c>
      <c r="I34" s="571">
        <v>53</v>
      </c>
      <c r="J34" s="571">
        <v>67</v>
      </c>
      <c r="K34" s="571">
        <v>73</v>
      </c>
      <c r="L34" s="571">
        <v>74</v>
      </c>
      <c r="M34" s="571">
        <v>64</v>
      </c>
      <c r="N34" s="571">
        <v>48</v>
      </c>
      <c r="O34" s="571">
        <v>31</v>
      </c>
      <c r="P34" s="571">
        <v>61</v>
      </c>
      <c r="Q34" s="570">
        <v>3279</v>
      </c>
      <c r="R34" s="107"/>
      <c r="S34" s="342"/>
    </row>
    <row r="35" spans="1:18" ht="15" customHeight="1">
      <c r="A35" s="235" t="s">
        <v>223</v>
      </c>
      <c r="B35" s="107"/>
      <c r="C35" s="191"/>
      <c r="D35" s="52"/>
      <c r="E35" s="191"/>
      <c r="F35" s="107"/>
      <c r="G35" s="191"/>
      <c r="H35" s="571">
        <v>16</v>
      </c>
      <c r="I35" s="571">
        <v>50</v>
      </c>
      <c r="J35" s="571">
        <v>74</v>
      </c>
      <c r="K35" s="571">
        <v>79</v>
      </c>
      <c r="L35" s="571">
        <v>79</v>
      </c>
      <c r="M35" s="571">
        <v>74</v>
      </c>
      <c r="N35" s="571">
        <v>58</v>
      </c>
      <c r="O35" s="571">
        <v>39</v>
      </c>
      <c r="P35" s="571">
        <v>66</v>
      </c>
      <c r="Q35" s="570">
        <v>2977</v>
      </c>
      <c r="R35" s="1"/>
    </row>
    <row r="36" spans="1:17" ht="14.25" customHeight="1">
      <c r="A36" s="235" t="s">
        <v>349</v>
      </c>
      <c r="B36" s="107"/>
      <c r="C36" s="191"/>
      <c r="D36" s="52"/>
      <c r="E36" s="191"/>
      <c r="F36" s="107"/>
      <c r="G36" s="191"/>
      <c r="H36" s="571">
        <v>19</v>
      </c>
      <c r="I36" s="571">
        <v>70</v>
      </c>
      <c r="J36" s="571">
        <v>75</v>
      </c>
      <c r="K36" s="571">
        <v>88</v>
      </c>
      <c r="L36" s="571">
        <v>82</v>
      </c>
      <c r="M36" s="571">
        <v>84</v>
      </c>
      <c r="N36" s="571">
        <v>67</v>
      </c>
      <c r="O36" s="571">
        <v>37</v>
      </c>
      <c r="P36" s="571">
        <v>73</v>
      </c>
      <c r="Q36" s="570">
        <v>899</v>
      </c>
    </row>
    <row r="37" spans="1:17" ht="12.75" customHeight="1">
      <c r="A37" s="235" t="s">
        <v>350</v>
      </c>
      <c r="B37" s="107"/>
      <c r="C37" s="191"/>
      <c r="D37" s="52"/>
      <c r="E37" s="191"/>
      <c r="F37" s="107"/>
      <c r="G37" s="191"/>
      <c r="H37" s="571">
        <v>58</v>
      </c>
      <c r="I37" s="571">
        <v>54</v>
      </c>
      <c r="J37" s="571">
        <v>83</v>
      </c>
      <c r="K37" s="571">
        <v>79</v>
      </c>
      <c r="L37" s="571">
        <v>79</v>
      </c>
      <c r="M37" s="571">
        <v>72</v>
      </c>
      <c r="N37" s="571">
        <v>61</v>
      </c>
      <c r="O37" s="571">
        <v>62</v>
      </c>
      <c r="P37" s="571">
        <v>71</v>
      </c>
      <c r="Q37" s="570">
        <v>608</v>
      </c>
    </row>
    <row r="38" spans="1:17" ht="12.75" customHeight="1">
      <c r="A38" s="235" t="s">
        <v>351</v>
      </c>
      <c r="B38" s="107"/>
      <c r="C38" s="191"/>
      <c r="D38" s="52"/>
      <c r="E38" s="191"/>
      <c r="F38" s="107"/>
      <c r="G38" s="191"/>
      <c r="H38" s="571">
        <v>47</v>
      </c>
      <c r="I38" s="571">
        <v>74</v>
      </c>
      <c r="J38" s="571">
        <v>98</v>
      </c>
      <c r="K38" s="571">
        <v>91</v>
      </c>
      <c r="L38" s="571">
        <v>93</v>
      </c>
      <c r="M38" s="571">
        <v>86</v>
      </c>
      <c r="N38" s="571">
        <v>78</v>
      </c>
      <c r="O38" s="571">
        <v>58</v>
      </c>
      <c r="P38" s="571">
        <v>85</v>
      </c>
      <c r="Q38" s="570">
        <v>1048</v>
      </c>
    </row>
    <row r="39" spans="1:17" ht="12.75" customHeight="1">
      <c r="A39" s="236" t="s">
        <v>352</v>
      </c>
      <c r="B39" s="52"/>
      <c r="C39" s="191"/>
      <c r="D39" s="52"/>
      <c r="E39" s="191"/>
      <c r="F39" s="52"/>
      <c r="G39" s="191"/>
      <c r="H39" s="571">
        <v>75</v>
      </c>
      <c r="I39" s="571">
        <v>93</v>
      </c>
      <c r="J39" s="571">
        <v>90</v>
      </c>
      <c r="K39" s="571">
        <v>92</v>
      </c>
      <c r="L39" s="571">
        <v>91</v>
      </c>
      <c r="M39" s="571">
        <v>90</v>
      </c>
      <c r="N39" s="571">
        <v>77</v>
      </c>
      <c r="O39" s="571">
        <v>65</v>
      </c>
      <c r="P39" s="571">
        <v>87</v>
      </c>
      <c r="Q39" s="570">
        <v>1027</v>
      </c>
    </row>
    <row r="40" spans="1:7" ht="15">
      <c r="A40" s="236"/>
      <c r="B40" s="52"/>
      <c r="C40" s="191"/>
      <c r="D40" s="52"/>
      <c r="E40" s="191"/>
      <c r="F40" s="52"/>
      <c r="G40" s="191"/>
    </row>
    <row r="41" spans="1:17" ht="18" customHeight="1">
      <c r="A41" s="237" t="s">
        <v>251</v>
      </c>
      <c r="B41" s="52"/>
      <c r="C41" s="191"/>
      <c r="D41" s="52"/>
      <c r="E41" s="191"/>
      <c r="F41" s="52"/>
      <c r="G41" s="191"/>
      <c r="H41" s="572">
        <v>211</v>
      </c>
      <c r="I41" s="572">
        <v>1201</v>
      </c>
      <c r="J41" s="572">
        <v>1337</v>
      </c>
      <c r="K41" s="572">
        <v>1632</v>
      </c>
      <c r="L41" s="572">
        <v>1754</v>
      </c>
      <c r="M41" s="572">
        <v>1703</v>
      </c>
      <c r="N41" s="572">
        <v>1286</v>
      </c>
      <c r="O41" s="572">
        <v>714</v>
      </c>
      <c r="P41" s="572">
        <v>9838</v>
      </c>
      <c r="Q41" s="524"/>
    </row>
    <row r="42" spans="1:17" ht="6" customHeight="1">
      <c r="A42" s="246"/>
      <c r="B42" s="247"/>
      <c r="C42" s="243"/>
      <c r="D42" s="247"/>
      <c r="E42" s="243"/>
      <c r="F42" s="247"/>
      <c r="G42" s="243"/>
      <c r="H42" s="248"/>
      <c r="I42" s="248"/>
      <c r="J42" s="248"/>
      <c r="K42" s="248"/>
      <c r="L42" s="248"/>
      <c r="M42" s="248"/>
      <c r="N42" s="248"/>
      <c r="O42" s="248"/>
      <c r="P42" s="248"/>
      <c r="Q42" s="249"/>
    </row>
    <row r="43" spans="1:17" ht="15" customHeight="1">
      <c r="A43" s="306" t="s">
        <v>293</v>
      </c>
      <c r="B43" s="178"/>
      <c r="C43" s="178"/>
      <c r="D43" s="178"/>
      <c r="E43" s="178"/>
      <c r="F43" s="178"/>
      <c r="G43" s="178"/>
      <c r="H43" s="178"/>
      <c r="I43" s="178"/>
      <c r="J43" s="178"/>
      <c r="K43" s="178"/>
      <c r="L43" s="178"/>
      <c r="M43" s="178"/>
      <c r="N43" s="178"/>
      <c r="O43" s="107"/>
      <c r="P43" s="107"/>
      <c r="Q43" s="107"/>
    </row>
    <row r="44" spans="1:13" ht="15" customHeight="1">
      <c r="A44" s="11" t="s">
        <v>294</v>
      </c>
      <c r="B44" s="48"/>
      <c r="C44" s="48"/>
      <c r="D44" s="48"/>
      <c r="E44" s="48"/>
      <c r="F44" s="48"/>
      <c r="G44" s="48"/>
      <c r="H44" s="48"/>
      <c r="I44" s="48"/>
      <c r="J44" s="48"/>
      <c r="K44" s="48"/>
      <c r="L44" s="48"/>
      <c r="M44" s="48"/>
    </row>
    <row r="45" spans="1:17" ht="15" customHeight="1">
      <c r="A45" s="624" t="s">
        <v>695</v>
      </c>
      <c r="B45" s="1"/>
      <c r="C45" s="1"/>
      <c r="D45" s="1"/>
      <c r="E45" s="1"/>
      <c r="F45" s="1"/>
      <c r="G45" s="1"/>
      <c r="H45" s="1"/>
      <c r="I45" s="1"/>
      <c r="J45" s="1"/>
      <c r="K45" s="1"/>
      <c r="L45" s="1"/>
      <c r="M45" s="1"/>
      <c r="N45" s="1"/>
      <c r="O45" s="1"/>
      <c r="P45" s="1"/>
      <c r="Q45" s="1"/>
    </row>
    <row r="46" spans="1:17" ht="15" customHeight="1">
      <c r="A46" s="1"/>
      <c r="B46" s="1"/>
      <c r="C46" s="1"/>
      <c r="D46" s="1"/>
      <c r="E46" s="1"/>
      <c r="F46" s="1"/>
      <c r="G46" s="1"/>
      <c r="H46" s="1"/>
      <c r="I46" s="1"/>
      <c r="J46" s="1"/>
      <c r="K46" s="1"/>
      <c r="L46" s="1"/>
      <c r="M46" s="1"/>
      <c r="N46" s="1"/>
      <c r="O46" s="1"/>
      <c r="P46" s="1"/>
      <c r="Q46" s="1"/>
    </row>
    <row r="47" spans="1:17" ht="12.75">
      <c r="A47" s="1"/>
      <c r="B47" s="1"/>
      <c r="C47" s="1"/>
      <c r="D47" s="1"/>
      <c r="E47" s="1"/>
      <c r="F47" s="1"/>
      <c r="G47" s="1"/>
      <c r="H47" s="1"/>
      <c r="I47" s="1"/>
      <c r="J47" s="1"/>
      <c r="K47" s="1"/>
      <c r="L47" s="1"/>
      <c r="M47" s="1"/>
      <c r="N47" s="1"/>
      <c r="O47" s="1"/>
      <c r="P47" s="1"/>
      <c r="Q47" s="1"/>
    </row>
    <row r="48" spans="1:17" ht="6" customHeight="1">
      <c r="A48" s="51"/>
      <c r="B48" s="49"/>
      <c r="C48" s="49"/>
      <c r="D48" s="49"/>
      <c r="E48" s="49"/>
      <c r="F48" s="49"/>
      <c r="G48" s="49"/>
      <c r="H48" s="49"/>
      <c r="I48" s="49"/>
      <c r="J48" s="49"/>
      <c r="K48" s="49"/>
      <c r="L48" s="49"/>
      <c r="M48" s="1"/>
      <c r="N48" s="1"/>
      <c r="O48" s="1"/>
      <c r="P48" s="1"/>
      <c r="Q48" s="1"/>
    </row>
    <row r="49" spans="1:17" ht="15" customHeight="1">
      <c r="A49" s="51"/>
      <c r="B49" s="49"/>
      <c r="C49" s="49"/>
      <c r="D49" s="49"/>
      <c r="E49" s="49"/>
      <c r="F49" s="49"/>
      <c r="G49" s="49"/>
      <c r="H49" s="49"/>
      <c r="I49" s="49"/>
      <c r="J49" s="49"/>
      <c r="K49" s="49"/>
      <c r="L49" s="49"/>
      <c r="M49" s="1"/>
      <c r="N49" s="1"/>
      <c r="O49" s="1"/>
      <c r="P49" s="1"/>
      <c r="Q49" s="1"/>
    </row>
    <row r="50" spans="1:17" ht="15" customHeight="1">
      <c r="A50" s="51"/>
      <c r="B50" s="49"/>
      <c r="C50" s="49"/>
      <c r="D50" s="49"/>
      <c r="E50" s="49"/>
      <c r="F50" s="49"/>
      <c r="G50" s="49"/>
      <c r="H50" s="49"/>
      <c r="I50" s="49"/>
      <c r="J50" s="49"/>
      <c r="K50" s="49"/>
      <c r="L50" s="49"/>
      <c r="M50" s="1"/>
      <c r="N50" s="1"/>
      <c r="O50" s="1"/>
      <c r="P50" s="1"/>
      <c r="Q50" s="1"/>
    </row>
    <row r="51" spans="1:17" ht="15" customHeight="1">
      <c r="A51" s="49"/>
      <c r="B51" s="49"/>
      <c r="C51" s="49"/>
      <c r="D51" s="49"/>
      <c r="E51" s="49"/>
      <c r="F51" s="49"/>
      <c r="G51" s="49"/>
      <c r="H51" s="49"/>
      <c r="I51" s="49"/>
      <c r="J51" s="49"/>
      <c r="K51" s="49"/>
      <c r="L51" s="49"/>
      <c r="M51" s="1"/>
      <c r="N51" s="1"/>
      <c r="O51" s="1"/>
      <c r="P51" s="1"/>
      <c r="Q51" s="1"/>
    </row>
    <row r="52" spans="1:17" ht="15" customHeight="1">
      <c r="A52" s="49"/>
      <c r="B52" s="49"/>
      <c r="C52" s="49"/>
      <c r="D52" s="49"/>
      <c r="E52" s="49"/>
      <c r="F52" s="49"/>
      <c r="G52" s="49"/>
      <c r="H52" s="49"/>
      <c r="I52" s="49"/>
      <c r="J52" s="49"/>
      <c r="K52" s="49"/>
      <c r="L52" s="49"/>
      <c r="M52" s="1"/>
      <c r="N52" s="1"/>
      <c r="O52" s="1"/>
      <c r="P52" s="1"/>
      <c r="Q52" s="1"/>
    </row>
    <row r="53" spans="1:17" ht="15" customHeight="1">
      <c r="A53" s="100"/>
      <c r="B53" s="100"/>
      <c r="C53" s="49"/>
      <c r="D53" s="1"/>
      <c r="E53" s="49"/>
      <c r="F53" s="49"/>
      <c r="G53" s="49"/>
      <c r="H53" s="49"/>
      <c r="I53" s="49"/>
      <c r="J53" s="49"/>
      <c r="K53" s="49"/>
      <c r="L53" s="49"/>
      <c r="M53" s="1"/>
      <c r="N53" s="1"/>
      <c r="O53" s="1"/>
      <c r="P53" s="1"/>
      <c r="Q53" s="1"/>
    </row>
    <row r="54" spans="1:17" ht="15" customHeight="1">
      <c r="A54" s="123"/>
      <c r="B54" s="1"/>
      <c r="C54" s="49"/>
      <c r="D54" s="1"/>
      <c r="E54" s="49"/>
      <c r="F54" s="49"/>
      <c r="G54" s="49"/>
      <c r="H54" s="49"/>
      <c r="I54" s="49"/>
      <c r="J54" s="49"/>
      <c r="K54" s="49"/>
      <c r="L54" s="49"/>
      <c r="M54" s="1"/>
      <c r="N54" s="1"/>
      <c r="O54" s="1"/>
      <c r="P54" s="1"/>
      <c r="Q54" s="1"/>
    </row>
    <row r="55" spans="1:17" ht="15.75">
      <c r="A55" s="101"/>
      <c r="B55" s="49"/>
      <c r="C55" s="49"/>
      <c r="D55" s="1"/>
      <c r="E55" s="49"/>
      <c r="F55" s="1"/>
      <c r="G55" s="1"/>
      <c r="H55" s="101"/>
      <c r="I55" s="101"/>
      <c r="J55" s="101"/>
      <c r="K55" s="49"/>
      <c r="L55" s="49"/>
      <c r="M55" s="1"/>
      <c r="N55" s="1"/>
      <c r="O55" s="49"/>
      <c r="P55" s="1"/>
      <c r="Q55" s="1"/>
    </row>
    <row r="56" spans="1:17" ht="6" customHeight="1">
      <c r="A56" s="101"/>
      <c r="B56" s="49"/>
      <c r="C56" s="49"/>
      <c r="D56" s="1"/>
      <c r="E56" s="49"/>
      <c r="F56" s="1"/>
      <c r="G56" s="1"/>
      <c r="H56" s="101"/>
      <c r="I56" s="101"/>
      <c r="J56" s="49"/>
      <c r="K56" s="49"/>
      <c r="L56" s="49"/>
      <c r="M56" s="49"/>
      <c r="N56" s="1"/>
      <c r="O56" s="101"/>
      <c r="P56" s="1"/>
      <c r="Q56" s="1"/>
    </row>
    <row r="57" spans="1:17" ht="9.75" customHeight="1">
      <c r="A57" s="49"/>
      <c r="B57" s="49"/>
      <c r="C57" s="49"/>
      <c r="D57" s="1"/>
      <c r="E57" s="49"/>
      <c r="F57" s="1"/>
      <c r="G57" s="1"/>
      <c r="H57" s="108"/>
      <c r="I57" s="108"/>
      <c r="J57" s="108"/>
      <c r="K57" s="648"/>
      <c r="L57" s="648"/>
      <c r="M57" s="648"/>
      <c r="N57" s="648"/>
      <c r="O57" s="101"/>
      <c r="P57" s="1"/>
      <c r="Q57" s="1"/>
    </row>
    <row r="58" spans="1:17" ht="12" customHeight="1">
      <c r="A58" s="49"/>
      <c r="B58" s="49"/>
      <c r="C58" s="49"/>
      <c r="D58" s="1"/>
      <c r="E58" s="49"/>
      <c r="F58" s="1"/>
      <c r="G58" s="1"/>
      <c r="H58" s="49"/>
      <c r="I58" s="49"/>
      <c r="J58" s="49"/>
      <c r="K58" s="648"/>
      <c r="L58" s="648"/>
      <c r="M58" s="648"/>
      <c r="N58" s="648"/>
      <c r="O58" s="76"/>
      <c r="P58" s="1"/>
      <c r="Q58" s="1"/>
    </row>
    <row r="59" spans="1:17" ht="12" customHeight="1">
      <c r="A59" s="49"/>
      <c r="B59" s="49"/>
      <c r="C59" s="49"/>
      <c r="D59" s="1"/>
      <c r="E59" s="49"/>
      <c r="F59" s="49"/>
      <c r="G59" s="1"/>
      <c r="H59" s="1"/>
      <c r="I59" s="49"/>
      <c r="J59" s="124"/>
      <c r="K59" s="1"/>
      <c r="L59" s="1"/>
      <c r="M59" s="1"/>
      <c r="N59" s="1"/>
      <c r="O59" s="124"/>
      <c r="P59" s="1"/>
      <c r="Q59" s="1"/>
    </row>
    <row r="60" spans="1:17" ht="12" customHeight="1">
      <c r="A60" s="49"/>
      <c r="B60" s="49"/>
      <c r="C60" s="49"/>
      <c r="D60" s="1"/>
      <c r="E60" s="49"/>
      <c r="F60" s="49"/>
      <c r="G60" s="49"/>
      <c r="H60" s="49"/>
      <c r="I60" s="49"/>
      <c r="J60" s="49"/>
      <c r="K60" s="49"/>
      <c r="L60" s="49"/>
      <c r="M60" s="1"/>
      <c r="N60" s="1"/>
      <c r="O60" s="1"/>
      <c r="P60" s="1"/>
      <c r="Q60" s="1"/>
    </row>
    <row r="61" spans="1:15" s="1" customFormat="1" ht="12" customHeight="1">
      <c r="A61" s="49"/>
      <c r="B61" s="49"/>
      <c r="C61" s="49"/>
      <c r="E61" s="49"/>
      <c r="F61" s="49"/>
      <c r="G61" s="49"/>
      <c r="H61" s="49"/>
      <c r="I61" s="49"/>
      <c r="J61" s="49"/>
      <c r="K61" s="49"/>
      <c r="L61" s="49"/>
      <c r="M61" s="49"/>
      <c r="O61" s="132"/>
    </row>
    <row r="62" spans="1:15" s="1" customFormat="1" ht="12" customHeight="1">
      <c r="A62" s="49"/>
      <c r="B62" s="49"/>
      <c r="C62" s="49"/>
      <c r="E62" s="49"/>
      <c r="F62" s="49"/>
      <c r="G62" s="49"/>
      <c r="H62" s="49"/>
      <c r="I62" s="49"/>
      <c r="J62" s="49"/>
      <c r="K62" s="49"/>
      <c r="L62" s="49"/>
      <c r="M62" s="49"/>
      <c r="O62" s="132"/>
    </row>
    <row r="63" spans="1:15" s="1" customFormat="1" ht="12" customHeight="1">
      <c r="A63" s="49"/>
      <c r="B63" s="49"/>
      <c r="C63" s="49"/>
      <c r="E63" s="49"/>
      <c r="F63" s="49"/>
      <c r="G63" s="49"/>
      <c r="H63" s="49"/>
      <c r="I63" s="49"/>
      <c r="J63" s="49"/>
      <c r="K63" s="49"/>
      <c r="L63" s="49"/>
      <c r="M63" s="49"/>
      <c r="O63" s="132"/>
    </row>
    <row r="64" spans="1:15" s="1" customFormat="1" ht="12" customHeight="1">
      <c r="A64" s="49"/>
      <c r="B64" s="49"/>
      <c r="C64" s="49"/>
      <c r="E64" s="49"/>
      <c r="F64" s="49"/>
      <c r="G64" s="49"/>
      <c r="H64" s="49"/>
      <c r="I64" s="49"/>
      <c r="J64" s="49"/>
      <c r="K64" s="49"/>
      <c r="L64" s="49"/>
      <c r="M64" s="49"/>
      <c r="O64" s="132"/>
    </row>
    <row r="65" spans="1:15" s="1" customFormat="1" ht="12" customHeight="1">
      <c r="A65" s="49"/>
      <c r="B65" s="49"/>
      <c r="C65" s="49"/>
      <c r="E65" s="49"/>
      <c r="F65" s="49"/>
      <c r="G65" s="49"/>
      <c r="H65" s="49"/>
      <c r="I65" s="49"/>
      <c r="J65" s="49"/>
      <c r="K65" s="49"/>
      <c r="L65" s="49"/>
      <c r="M65" s="49"/>
      <c r="O65" s="132"/>
    </row>
    <row r="66" spans="1:15" s="1" customFormat="1" ht="15">
      <c r="A66" s="49"/>
      <c r="B66" s="49"/>
      <c r="C66" s="49"/>
      <c r="E66" s="49"/>
      <c r="F66" s="49"/>
      <c r="G66" s="49"/>
      <c r="H66" s="49"/>
      <c r="I66" s="49"/>
      <c r="J66" s="49"/>
      <c r="K66" s="49"/>
      <c r="L66" s="49"/>
      <c r="M66" s="49"/>
      <c r="O66" s="132"/>
    </row>
    <row r="67" spans="1:15" s="1" customFormat="1" ht="15">
      <c r="A67" s="49"/>
      <c r="B67" s="49"/>
      <c r="C67" s="49"/>
      <c r="E67" s="49"/>
      <c r="F67" s="49"/>
      <c r="G67" s="49"/>
      <c r="H67" s="49"/>
      <c r="I67" s="49"/>
      <c r="J67" s="49"/>
      <c r="K67" s="49"/>
      <c r="L67" s="49"/>
      <c r="M67" s="49"/>
      <c r="O67" s="132"/>
    </row>
    <row r="68" spans="1:15" s="1" customFormat="1" ht="15">
      <c r="A68" s="49"/>
      <c r="B68" s="49"/>
      <c r="C68" s="49"/>
      <c r="E68" s="49"/>
      <c r="F68" s="49"/>
      <c r="G68" s="49"/>
      <c r="H68" s="49"/>
      <c r="I68" s="49"/>
      <c r="J68" s="49"/>
      <c r="K68" s="49"/>
      <c r="L68" s="49"/>
      <c r="M68" s="49"/>
      <c r="O68" s="132"/>
    </row>
    <row r="69" spans="1:15" s="1" customFormat="1" ht="15">
      <c r="A69" s="49"/>
      <c r="B69" s="49"/>
      <c r="C69" s="49"/>
      <c r="E69" s="49"/>
      <c r="F69" s="49"/>
      <c r="G69" s="49"/>
      <c r="H69" s="49"/>
      <c r="I69" s="49"/>
      <c r="J69" s="49"/>
      <c r="K69" s="49"/>
      <c r="L69" s="49"/>
      <c r="M69" s="49"/>
      <c r="O69" s="132"/>
    </row>
    <row r="70" spans="1:15" s="1" customFormat="1" ht="15">
      <c r="A70" s="49"/>
      <c r="B70" s="49"/>
      <c r="C70" s="49"/>
      <c r="E70" s="49"/>
      <c r="F70" s="49"/>
      <c r="G70" s="49"/>
      <c r="H70" s="49"/>
      <c r="I70" s="49"/>
      <c r="J70" s="49"/>
      <c r="K70" s="49"/>
      <c r="L70" s="49"/>
      <c r="M70" s="49"/>
      <c r="O70" s="124"/>
    </row>
    <row r="71" spans="1:15" s="1" customFormat="1" ht="15">
      <c r="A71" s="49"/>
      <c r="B71" s="49"/>
      <c r="C71" s="49"/>
      <c r="E71" s="49"/>
      <c r="F71" s="49"/>
      <c r="G71" s="49"/>
      <c r="H71" s="49"/>
      <c r="I71" s="49"/>
      <c r="J71" s="49"/>
      <c r="K71" s="49"/>
      <c r="L71" s="49"/>
      <c r="O71" s="124"/>
    </row>
    <row r="72" spans="1:15" s="1" customFormat="1" ht="15">
      <c r="A72" s="49"/>
      <c r="B72" s="49"/>
      <c r="C72" s="49"/>
      <c r="E72" s="49"/>
      <c r="F72" s="49"/>
      <c r="G72" s="49"/>
      <c r="H72" s="49"/>
      <c r="I72" s="49"/>
      <c r="J72" s="49"/>
      <c r="K72" s="49"/>
      <c r="L72" s="49"/>
      <c r="M72" s="49"/>
      <c r="O72" s="132"/>
    </row>
    <row r="73" spans="1:12" s="1" customFormat="1" ht="15">
      <c r="A73" s="49"/>
      <c r="B73" s="49"/>
      <c r="C73" s="49"/>
      <c r="E73" s="49"/>
      <c r="F73" s="49"/>
      <c r="G73" s="49"/>
      <c r="H73" s="49"/>
      <c r="I73" s="49"/>
      <c r="J73" s="49"/>
      <c r="K73" s="49"/>
      <c r="L73" s="49"/>
    </row>
    <row r="74" spans="1:12" s="1" customFormat="1" ht="15">
      <c r="A74" s="49"/>
      <c r="B74" s="49"/>
      <c r="C74" s="49"/>
      <c r="D74" s="49"/>
      <c r="E74" s="49"/>
      <c r="F74" s="49"/>
      <c r="G74" s="49"/>
      <c r="H74" s="49"/>
      <c r="I74" s="49"/>
      <c r="J74" s="49"/>
      <c r="K74" s="49"/>
      <c r="L74" s="49"/>
    </row>
    <row r="75" spans="1:12" s="1" customFormat="1" ht="15">
      <c r="A75" s="51"/>
      <c r="B75" s="49"/>
      <c r="C75" s="49"/>
      <c r="D75" s="49"/>
      <c r="E75" s="49"/>
      <c r="F75" s="49"/>
      <c r="G75" s="49"/>
      <c r="H75" s="49"/>
      <c r="I75" s="49"/>
      <c r="J75" s="49"/>
      <c r="K75" s="49"/>
      <c r="L75" s="49"/>
    </row>
    <row r="76" spans="1:12" s="1" customFormat="1" ht="15">
      <c r="A76" s="51"/>
      <c r="B76" s="49"/>
      <c r="C76" s="49"/>
      <c r="D76" s="49"/>
      <c r="E76" s="49"/>
      <c r="F76" s="49"/>
      <c r="G76" s="49"/>
      <c r="H76" s="49"/>
      <c r="I76" s="49"/>
      <c r="J76" s="49"/>
      <c r="K76" s="49"/>
      <c r="L76" s="49"/>
    </row>
    <row r="77" spans="1:12" s="1" customFormat="1" ht="15">
      <c r="A77" s="51"/>
      <c r="B77" s="49"/>
      <c r="C77" s="49"/>
      <c r="D77" s="49"/>
      <c r="E77" s="49"/>
      <c r="F77" s="49"/>
      <c r="G77" s="49"/>
      <c r="H77" s="49"/>
      <c r="I77" s="49"/>
      <c r="J77" s="49"/>
      <c r="K77" s="49"/>
      <c r="L77" s="49"/>
    </row>
    <row r="78" spans="1:12" s="1" customFormat="1" ht="27" customHeight="1">
      <c r="A78" s="51"/>
      <c r="B78" s="49"/>
      <c r="C78" s="49"/>
      <c r="D78" s="49"/>
      <c r="E78" s="49"/>
      <c r="F78" s="49"/>
      <c r="G78" s="49"/>
      <c r="H78" s="49"/>
      <c r="I78" s="49"/>
      <c r="J78" s="49"/>
      <c r="K78" s="49"/>
      <c r="L78" s="49"/>
    </row>
    <row r="79" s="1" customFormat="1" ht="12.75">
      <c r="A79" s="51"/>
    </row>
    <row r="80" s="1" customFormat="1" ht="12.75"/>
    <row r="81" s="1" customFormat="1" ht="12.75"/>
    <row r="82" s="1" customFormat="1" ht="12.75"/>
    <row r="83" s="1" customFormat="1" ht="12.75"/>
    <row r="84" s="1" customFormat="1" ht="12.75"/>
    <row r="85" s="1" customFormat="1" ht="12.75"/>
    <row r="86" s="1" customFormat="1" ht="12.75"/>
    <row r="87" s="1" customFormat="1" ht="18" customHeight="1"/>
    <row r="88" s="1" customFormat="1" ht="18" customHeight="1"/>
    <row r="89" s="1" customFormat="1" ht="18" customHeight="1"/>
    <row r="90" s="1" customFormat="1" ht="18" customHeight="1"/>
    <row r="91" s="1" customFormat="1" ht="18" customHeight="1"/>
    <row r="92" s="1" customFormat="1" ht="18" customHeight="1"/>
    <row r="93" s="1" customFormat="1" ht="18" customHeight="1"/>
    <row r="94" s="1" customFormat="1" ht="18" customHeight="1"/>
    <row r="95" s="1" customFormat="1" ht="18" customHeight="1"/>
    <row r="96" s="1" customFormat="1" ht="18" customHeight="1"/>
    <row r="97" s="1" customFormat="1" ht="18" customHeight="1"/>
    <row r="98" s="1" customFormat="1" ht="18" customHeight="1"/>
    <row r="99" s="1" customFormat="1" ht="18" customHeight="1"/>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pans="1:17" s="1" customFormat="1" ht="12.75">
      <c r="A114"/>
      <c r="B114"/>
      <c r="C114"/>
      <c r="D114"/>
      <c r="E114"/>
      <c r="F114"/>
      <c r="G114"/>
      <c r="H114"/>
      <c r="I114"/>
      <c r="J114"/>
      <c r="K114"/>
      <c r="L114"/>
      <c r="M114"/>
      <c r="N114"/>
      <c r="O114"/>
      <c r="P114"/>
      <c r="Q114"/>
    </row>
    <row r="115" spans="1:17" s="1" customFormat="1" ht="12.75">
      <c r="A115"/>
      <c r="B115"/>
      <c r="C115"/>
      <c r="D115"/>
      <c r="E115"/>
      <c r="F115"/>
      <c r="G115"/>
      <c r="H115"/>
      <c r="I115"/>
      <c r="J115"/>
      <c r="K115"/>
      <c r="L115"/>
      <c r="M115"/>
      <c r="N115"/>
      <c r="O115"/>
      <c r="P115"/>
      <c r="Q115"/>
    </row>
    <row r="116" spans="1:17" s="1" customFormat="1" ht="12.75">
      <c r="A116"/>
      <c r="B116"/>
      <c r="C116"/>
      <c r="D116"/>
      <c r="E116"/>
      <c r="F116"/>
      <c r="G116"/>
      <c r="H116"/>
      <c r="I116"/>
      <c r="J116"/>
      <c r="K116"/>
      <c r="L116"/>
      <c r="M116"/>
      <c r="N116"/>
      <c r="O116"/>
      <c r="P116"/>
      <c r="Q116"/>
    </row>
    <row r="117" spans="1:17" s="1" customFormat="1" ht="12.75">
      <c r="A117"/>
      <c r="B117"/>
      <c r="C117"/>
      <c r="D117"/>
      <c r="E117"/>
      <c r="F117"/>
      <c r="G117"/>
      <c r="H117"/>
      <c r="I117"/>
      <c r="J117"/>
      <c r="K117"/>
      <c r="L117"/>
      <c r="M117"/>
      <c r="N117"/>
      <c r="O117"/>
      <c r="P117"/>
      <c r="Q117"/>
    </row>
    <row r="118" spans="1:17" s="1" customFormat="1" ht="12.75">
      <c r="A118"/>
      <c r="B118"/>
      <c r="C118"/>
      <c r="D118"/>
      <c r="E118"/>
      <c r="F118"/>
      <c r="G118"/>
      <c r="H118"/>
      <c r="I118"/>
      <c r="J118"/>
      <c r="K118"/>
      <c r="L118"/>
      <c r="M118"/>
      <c r="N118"/>
      <c r="O118"/>
      <c r="P118"/>
      <c r="Q118"/>
    </row>
    <row r="119" spans="1:17" s="1" customFormat="1" ht="12.75">
      <c r="A119"/>
      <c r="B119"/>
      <c r="C119"/>
      <c r="D119"/>
      <c r="E119"/>
      <c r="F119"/>
      <c r="G119"/>
      <c r="H119"/>
      <c r="I119"/>
      <c r="J119"/>
      <c r="K119"/>
      <c r="L119"/>
      <c r="M119"/>
      <c r="N119"/>
      <c r="O119"/>
      <c r="P119"/>
      <c r="Q119"/>
    </row>
    <row r="120" spans="1:17" s="1" customFormat="1" ht="12.75">
      <c r="A120"/>
      <c r="B120"/>
      <c r="C120"/>
      <c r="D120"/>
      <c r="E120"/>
      <c r="F120"/>
      <c r="G120"/>
      <c r="H120"/>
      <c r="I120"/>
      <c r="J120"/>
      <c r="K120"/>
      <c r="L120"/>
      <c r="M120"/>
      <c r="N120"/>
      <c r="O120"/>
      <c r="P120"/>
      <c r="Q120"/>
    </row>
    <row r="121" spans="1:17" s="1" customFormat="1" ht="12.75">
      <c r="A121"/>
      <c r="B121"/>
      <c r="C121"/>
      <c r="D121"/>
      <c r="E121"/>
      <c r="F121"/>
      <c r="G121"/>
      <c r="H121"/>
      <c r="I121"/>
      <c r="J121"/>
      <c r="K121"/>
      <c r="L121"/>
      <c r="M121"/>
      <c r="N121"/>
      <c r="O121"/>
      <c r="P121"/>
      <c r="Q121"/>
    </row>
    <row r="122" spans="1:17" s="1" customFormat="1" ht="12.75">
      <c r="A122"/>
      <c r="B122"/>
      <c r="C122"/>
      <c r="D122"/>
      <c r="E122"/>
      <c r="F122"/>
      <c r="G122"/>
      <c r="H122"/>
      <c r="I122"/>
      <c r="J122"/>
      <c r="K122"/>
      <c r="L122"/>
      <c r="M122"/>
      <c r="N122"/>
      <c r="O122"/>
      <c r="P122"/>
      <c r="Q122"/>
    </row>
    <row r="123" spans="1:17" s="1" customFormat="1" ht="12.75">
      <c r="A123"/>
      <c r="B123"/>
      <c r="C123"/>
      <c r="D123"/>
      <c r="E123"/>
      <c r="F123"/>
      <c r="G123"/>
      <c r="H123"/>
      <c r="I123"/>
      <c r="J123"/>
      <c r="K123"/>
      <c r="L123"/>
      <c r="M123"/>
      <c r="N123"/>
      <c r="O123"/>
      <c r="P123"/>
      <c r="Q123"/>
    </row>
    <row r="124" spans="1:17" s="1" customFormat="1" ht="12.75">
      <c r="A124"/>
      <c r="B124"/>
      <c r="C124"/>
      <c r="D124"/>
      <c r="E124"/>
      <c r="F124"/>
      <c r="G124"/>
      <c r="H124"/>
      <c r="I124"/>
      <c r="J124"/>
      <c r="K124"/>
      <c r="L124"/>
      <c r="M124"/>
      <c r="N124"/>
      <c r="O124"/>
      <c r="P124"/>
      <c r="Q124"/>
    </row>
    <row r="125" spans="1:17" s="1" customFormat="1" ht="12.75">
      <c r="A125"/>
      <c r="B125"/>
      <c r="C125"/>
      <c r="D125"/>
      <c r="E125"/>
      <c r="F125"/>
      <c r="G125"/>
      <c r="H125"/>
      <c r="I125"/>
      <c r="J125"/>
      <c r="K125"/>
      <c r="L125"/>
      <c r="M125"/>
      <c r="N125"/>
      <c r="O125"/>
      <c r="P125"/>
      <c r="Q125"/>
    </row>
    <row r="126" spans="1:17" s="1" customFormat="1" ht="12.75">
      <c r="A126"/>
      <c r="B126"/>
      <c r="C126"/>
      <c r="D126"/>
      <c r="E126"/>
      <c r="F126"/>
      <c r="G126"/>
      <c r="H126"/>
      <c r="I126"/>
      <c r="J126"/>
      <c r="K126"/>
      <c r="L126"/>
      <c r="M126"/>
      <c r="N126"/>
      <c r="O126"/>
      <c r="P126"/>
      <c r="Q126"/>
    </row>
    <row r="127" spans="1:17" s="1" customFormat="1" ht="12.75">
      <c r="A127"/>
      <c r="B127"/>
      <c r="C127"/>
      <c r="D127"/>
      <c r="E127"/>
      <c r="F127"/>
      <c r="G127"/>
      <c r="H127"/>
      <c r="I127"/>
      <c r="J127"/>
      <c r="K127"/>
      <c r="L127"/>
      <c r="M127"/>
      <c r="N127"/>
      <c r="O127"/>
      <c r="P127"/>
      <c r="Q127"/>
    </row>
    <row r="128" spans="1:17" s="1" customFormat="1" ht="12.75">
      <c r="A128"/>
      <c r="B128"/>
      <c r="C128"/>
      <c r="D128"/>
      <c r="E128"/>
      <c r="F128"/>
      <c r="G128"/>
      <c r="H128"/>
      <c r="I128"/>
      <c r="J128"/>
      <c r="K128"/>
      <c r="L128"/>
      <c r="M128"/>
      <c r="N128"/>
      <c r="O128"/>
      <c r="P128"/>
      <c r="Q128"/>
    </row>
    <row r="129" spans="1:17" s="1" customFormat="1" ht="12.75">
      <c r="A129"/>
      <c r="B129"/>
      <c r="C129"/>
      <c r="D129"/>
      <c r="E129"/>
      <c r="F129"/>
      <c r="G129"/>
      <c r="H129"/>
      <c r="I129"/>
      <c r="J129"/>
      <c r="K129"/>
      <c r="L129"/>
      <c r="M129"/>
      <c r="N129"/>
      <c r="O129"/>
      <c r="P129"/>
      <c r="Q129"/>
    </row>
    <row r="130" spans="1:17" s="1" customFormat="1" ht="12.75">
      <c r="A130"/>
      <c r="B130"/>
      <c r="C130"/>
      <c r="D130"/>
      <c r="E130"/>
      <c r="F130"/>
      <c r="G130"/>
      <c r="H130"/>
      <c r="I130"/>
      <c r="J130"/>
      <c r="K130"/>
      <c r="L130"/>
      <c r="M130"/>
      <c r="N130"/>
      <c r="O130"/>
      <c r="P130"/>
      <c r="Q130"/>
    </row>
    <row r="131" spans="1:17" s="1" customFormat="1" ht="12.75">
      <c r="A131"/>
      <c r="B131"/>
      <c r="C131"/>
      <c r="D131"/>
      <c r="E131"/>
      <c r="F131"/>
      <c r="G131"/>
      <c r="H131"/>
      <c r="I131"/>
      <c r="J131"/>
      <c r="K131"/>
      <c r="L131"/>
      <c r="M131"/>
      <c r="N131"/>
      <c r="O131"/>
      <c r="P131"/>
      <c r="Q131"/>
    </row>
    <row r="132" spans="1:17" s="1" customFormat="1" ht="12.75">
      <c r="A132"/>
      <c r="B132"/>
      <c r="C132"/>
      <c r="D132"/>
      <c r="E132"/>
      <c r="F132"/>
      <c r="G132"/>
      <c r="H132"/>
      <c r="I132"/>
      <c r="J132"/>
      <c r="K132"/>
      <c r="L132"/>
      <c r="M132"/>
      <c r="N132"/>
      <c r="O132"/>
      <c r="P132"/>
      <c r="Q132"/>
    </row>
    <row r="133" spans="1:17" s="1" customFormat="1" ht="12.75">
      <c r="A133"/>
      <c r="B133"/>
      <c r="C133"/>
      <c r="D133"/>
      <c r="E133"/>
      <c r="F133"/>
      <c r="G133"/>
      <c r="H133"/>
      <c r="I133"/>
      <c r="J133"/>
      <c r="K133"/>
      <c r="L133"/>
      <c r="M133"/>
      <c r="N133"/>
      <c r="O133"/>
      <c r="P133"/>
      <c r="Q133"/>
    </row>
    <row r="134" spans="1:17" s="1" customFormat="1" ht="12.75">
      <c r="A134"/>
      <c r="B134"/>
      <c r="C134"/>
      <c r="D134"/>
      <c r="E134"/>
      <c r="F134"/>
      <c r="G134"/>
      <c r="H134"/>
      <c r="I134"/>
      <c r="J134"/>
      <c r="K134"/>
      <c r="L134"/>
      <c r="M134"/>
      <c r="N134"/>
      <c r="O134"/>
      <c r="P134"/>
      <c r="Q134"/>
    </row>
    <row r="135" spans="1:17" s="1" customFormat="1" ht="12.75">
      <c r="A135"/>
      <c r="B135"/>
      <c r="C135"/>
      <c r="D135"/>
      <c r="E135"/>
      <c r="F135"/>
      <c r="G135"/>
      <c r="H135"/>
      <c r="I135"/>
      <c r="J135"/>
      <c r="K135"/>
      <c r="L135"/>
      <c r="M135"/>
      <c r="N135"/>
      <c r="O135"/>
      <c r="P135"/>
      <c r="Q135"/>
    </row>
    <row r="136" spans="1:17" s="1" customFormat="1" ht="12.75">
      <c r="A136"/>
      <c r="B136"/>
      <c r="C136"/>
      <c r="D136"/>
      <c r="E136"/>
      <c r="F136"/>
      <c r="G136"/>
      <c r="H136"/>
      <c r="I136"/>
      <c r="J136"/>
      <c r="K136"/>
      <c r="L136"/>
      <c r="M136"/>
      <c r="N136"/>
      <c r="O136"/>
      <c r="P136"/>
      <c r="Q136"/>
    </row>
    <row r="137" spans="1:17" s="1" customFormat="1" ht="12.75">
      <c r="A137"/>
      <c r="B137"/>
      <c r="C137"/>
      <c r="D137"/>
      <c r="E137"/>
      <c r="F137"/>
      <c r="G137"/>
      <c r="H137"/>
      <c r="I137"/>
      <c r="J137"/>
      <c r="K137"/>
      <c r="L137"/>
      <c r="M137"/>
      <c r="N137"/>
      <c r="O137"/>
      <c r="P137"/>
      <c r="Q137"/>
    </row>
    <row r="138" spans="1:17" s="1" customFormat="1" ht="12.75">
      <c r="A138"/>
      <c r="B138"/>
      <c r="C138"/>
      <c r="D138"/>
      <c r="E138"/>
      <c r="F138"/>
      <c r="G138"/>
      <c r="H138"/>
      <c r="I138"/>
      <c r="J138"/>
      <c r="K138"/>
      <c r="L138"/>
      <c r="M138"/>
      <c r="N138"/>
      <c r="O138"/>
      <c r="P138"/>
      <c r="Q138"/>
    </row>
    <row r="139" spans="1:17" s="1" customFormat="1" ht="12.75">
      <c r="A139"/>
      <c r="B139"/>
      <c r="C139"/>
      <c r="D139"/>
      <c r="E139"/>
      <c r="F139"/>
      <c r="G139"/>
      <c r="H139"/>
      <c r="I139"/>
      <c r="J139"/>
      <c r="K139"/>
      <c r="L139"/>
      <c r="M139"/>
      <c r="N139"/>
      <c r="O139"/>
      <c r="P139"/>
      <c r="Q139"/>
    </row>
    <row r="140" spans="1:17" s="1" customFormat="1" ht="12.75">
      <c r="A140"/>
      <c r="B140"/>
      <c r="C140"/>
      <c r="D140"/>
      <c r="E140"/>
      <c r="F140"/>
      <c r="G140"/>
      <c r="H140"/>
      <c r="I140"/>
      <c r="J140"/>
      <c r="K140"/>
      <c r="L140"/>
      <c r="M140"/>
      <c r="N140"/>
      <c r="O140"/>
      <c r="P140"/>
      <c r="Q140"/>
    </row>
  </sheetData>
  <sheetProtection/>
  <mergeCells count="5">
    <mergeCell ref="Q7:Q8"/>
    <mergeCell ref="K57:L57"/>
    <mergeCell ref="K58:L58"/>
    <mergeCell ref="M57:N57"/>
    <mergeCell ref="M58:N58"/>
  </mergeCells>
  <printOptions/>
  <pageMargins left="0.75" right="0.75" top="1" bottom="1" header="0.5" footer="0.5"/>
  <pageSetup fitToHeight="1" fitToWidth="1" horizontalDpi="96" verticalDpi="96" orientation="portrait" paperSize="9" scale="58" r:id="rId1"/>
  <headerFooter alignWithMargins="0">
    <oddHeader>&amp;R&amp;"Arial,Bold"&amp;16ROAD TRANSPORT VEHICLES</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Z101"/>
  <sheetViews>
    <sheetView zoomScale="70" zoomScaleNormal="70" zoomScalePageLayoutView="0" workbookViewId="0" topLeftCell="A1">
      <selection activeCell="A1" sqref="A1"/>
    </sheetView>
  </sheetViews>
  <sheetFormatPr defaultColWidth="9.140625" defaultRowHeight="12.75"/>
  <cols>
    <col min="1" max="1" width="29.57421875" style="0" customWidth="1"/>
    <col min="2" max="2" width="10.421875" style="0" hidden="1" customWidth="1"/>
    <col min="3" max="3" width="10.00390625" style="0" hidden="1" customWidth="1"/>
    <col min="4" max="5" width="10.421875" style="0" hidden="1" customWidth="1"/>
    <col min="6" max="6" width="9.7109375" style="0" customWidth="1"/>
    <col min="7" max="7" width="10.140625" style="0" customWidth="1"/>
    <col min="8" max="8" width="10.28125" style="0" customWidth="1"/>
    <col min="9" max="9" width="10.57421875" style="0" customWidth="1"/>
    <col min="10" max="13" width="10.140625" style="0" customWidth="1"/>
    <col min="14" max="14" width="10.421875" style="0" customWidth="1"/>
  </cols>
  <sheetData>
    <row r="1" spans="1:18" s="48" customFormat="1" ht="20.25">
      <c r="A1" s="101" t="s">
        <v>649</v>
      </c>
      <c r="B1" s="101"/>
      <c r="C1" s="49"/>
      <c r="D1" s="49"/>
      <c r="E1" s="49"/>
      <c r="F1" s="49"/>
      <c r="G1" s="49"/>
      <c r="H1" s="49"/>
      <c r="I1" s="323"/>
      <c r="J1" s="49"/>
      <c r="K1" s="49"/>
      <c r="L1" s="49"/>
      <c r="M1" s="49"/>
      <c r="P1" s="49"/>
      <c r="Q1" s="49"/>
      <c r="R1" s="49"/>
    </row>
    <row r="2" spans="1:16" ht="15.75">
      <c r="A2" s="284"/>
      <c r="B2" s="396">
        <v>1999</v>
      </c>
      <c r="C2" s="253">
        <v>2000</v>
      </c>
      <c r="D2" s="253">
        <v>2001</v>
      </c>
      <c r="E2" s="254">
        <v>2002</v>
      </c>
      <c r="F2" s="254">
        <v>2003</v>
      </c>
      <c r="G2" s="254">
        <v>2004</v>
      </c>
      <c r="H2" s="254">
        <v>2005</v>
      </c>
      <c r="I2" s="254">
        <v>2006</v>
      </c>
      <c r="J2" s="254">
        <v>2007</v>
      </c>
      <c r="K2" s="254">
        <v>2008</v>
      </c>
      <c r="L2" s="254">
        <v>2009</v>
      </c>
      <c r="M2" s="254">
        <v>2010</v>
      </c>
      <c r="N2" s="254">
        <v>2011</v>
      </c>
      <c r="O2" s="254">
        <v>2012</v>
      </c>
      <c r="P2" s="254">
        <v>2013</v>
      </c>
    </row>
    <row r="3" spans="1:16" ht="15.75">
      <c r="A3" s="213" t="s">
        <v>297</v>
      </c>
      <c r="B3" s="370"/>
      <c r="C3" s="101"/>
      <c r="D3" s="101"/>
      <c r="E3" s="101"/>
      <c r="F3" s="101"/>
      <c r="G3" s="192"/>
      <c r="H3" s="192"/>
      <c r="I3" s="103"/>
      <c r="M3" s="103"/>
      <c r="O3" s="103" t="s">
        <v>145</v>
      </c>
      <c r="P3" s="48"/>
    </row>
    <row r="4" spans="1:2" ht="23.25" customHeight="1">
      <c r="A4" s="215" t="s">
        <v>298</v>
      </c>
      <c r="B4" s="368"/>
    </row>
    <row r="5" ht="4.5" customHeight="1">
      <c r="B5" s="368"/>
    </row>
    <row r="6" spans="1:16" ht="15">
      <c r="A6" s="216" t="s">
        <v>608</v>
      </c>
      <c r="B6" s="530">
        <v>26</v>
      </c>
      <c r="C6" s="195">
        <v>25</v>
      </c>
      <c r="D6" s="195">
        <v>23</v>
      </c>
      <c r="E6" s="531">
        <v>21</v>
      </c>
      <c r="F6" s="226">
        <v>28</v>
      </c>
      <c r="G6" s="195">
        <v>26</v>
      </c>
      <c r="H6" s="195">
        <v>21</v>
      </c>
      <c r="I6" s="195">
        <v>30</v>
      </c>
      <c r="J6" s="195">
        <v>28</v>
      </c>
      <c r="K6" s="195">
        <v>32</v>
      </c>
      <c r="L6" s="195">
        <v>25</v>
      </c>
      <c r="M6" s="195">
        <v>27</v>
      </c>
      <c r="N6" s="195">
        <v>26</v>
      </c>
      <c r="O6" s="195">
        <v>28</v>
      </c>
      <c r="P6" s="195">
        <v>26</v>
      </c>
    </row>
    <row r="7" spans="1:16" ht="15">
      <c r="A7" s="216" t="s">
        <v>609</v>
      </c>
      <c r="B7" s="530">
        <v>66</v>
      </c>
      <c r="C7" s="195">
        <v>63</v>
      </c>
      <c r="D7" s="195">
        <v>65</v>
      </c>
      <c r="E7" s="531">
        <v>62</v>
      </c>
      <c r="F7" s="226">
        <v>58</v>
      </c>
      <c r="G7" s="195">
        <v>61</v>
      </c>
      <c r="H7" s="195">
        <v>60</v>
      </c>
      <c r="I7" s="195">
        <v>59</v>
      </c>
      <c r="J7" s="195">
        <v>58</v>
      </c>
      <c r="K7" s="195">
        <v>56</v>
      </c>
      <c r="L7" s="195">
        <v>58</v>
      </c>
      <c r="M7" s="195">
        <v>58</v>
      </c>
      <c r="N7" s="195">
        <v>54</v>
      </c>
      <c r="O7" s="195">
        <v>58</v>
      </c>
      <c r="P7" s="195">
        <v>56</v>
      </c>
    </row>
    <row r="8" spans="1:16" ht="15">
      <c r="A8" s="216" t="s">
        <v>116</v>
      </c>
      <c r="B8" s="530">
        <v>78</v>
      </c>
      <c r="C8" s="195">
        <v>78</v>
      </c>
      <c r="D8" s="195">
        <v>76</v>
      </c>
      <c r="E8" s="531">
        <v>81</v>
      </c>
      <c r="F8" s="226">
        <v>80</v>
      </c>
      <c r="G8" s="195">
        <v>79</v>
      </c>
      <c r="H8" s="195">
        <v>79</v>
      </c>
      <c r="I8" s="195">
        <v>76</v>
      </c>
      <c r="J8" s="195">
        <v>78</v>
      </c>
      <c r="K8" s="195">
        <v>78</v>
      </c>
      <c r="L8" s="195">
        <v>77</v>
      </c>
      <c r="M8" s="195">
        <v>76</v>
      </c>
      <c r="N8" s="195">
        <v>77</v>
      </c>
      <c r="O8" s="195">
        <v>75</v>
      </c>
      <c r="P8" s="195">
        <v>74</v>
      </c>
    </row>
    <row r="9" spans="1:16" ht="15">
      <c r="A9" s="216" t="s">
        <v>117</v>
      </c>
      <c r="B9" s="530">
        <v>76</v>
      </c>
      <c r="C9" s="195">
        <v>77</v>
      </c>
      <c r="D9" s="195">
        <v>79</v>
      </c>
      <c r="E9" s="531">
        <v>77</v>
      </c>
      <c r="F9" s="226">
        <v>81</v>
      </c>
      <c r="G9" s="195">
        <v>79</v>
      </c>
      <c r="H9" s="195">
        <v>79</v>
      </c>
      <c r="I9" s="195">
        <v>79</v>
      </c>
      <c r="J9" s="195">
        <v>80</v>
      </c>
      <c r="K9" s="195">
        <v>83</v>
      </c>
      <c r="L9" s="195">
        <v>80</v>
      </c>
      <c r="M9" s="195">
        <v>81</v>
      </c>
      <c r="N9" s="195">
        <v>80</v>
      </c>
      <c r="O9" s="195">
        <v>80</v>
      </c>
      <c r="P9" s="195">
        <v>80</v>
      </c>
    </row>
    <row r="10" spans="1:16" ht="15">
      <c r="A10" s="216" t="s">
        <v>118</v>
      </c>
      <c r="B10" s="530">
        <v>70</v>
      </c>
      <c r="C10" s="195">
        <v>73</v>
      </c>
      <c r="D10" s="195">
        <v>72</v>
      </c>
      <c r="E10" s="531">
        <v>72</v>
      </c>
      <c r="F10" s="226">
        <v>74</v>
      </c>
      <c r="G10" s="195">
        <v>74</v>
      </c>
      <c r="H10" s="195">
        <v>75</v>
      </c>
      <c r="I10" s="195">
        <v>76</v>
      </c>
      <c r="J10" s="195">
        <v>76</v>
      </c>
      <c r="K10" s="195">
        <v>78</v>
      </c>
      <c r="L10" s="195">
        <v>78</v>
      </c>
      <c r="M10" s="195">
        <v>78</v>
      </c>
      <c r="N10" s="195">
        <v>78</v>
      </c>
      <c r="O10" s="195">
        <v>79</v>
      </c>
      <c r="P10" s="195">
        <v>80</v>
      </c>
    </row>
    <row r="11" spans="1:16" ht="15">
      <c r="A11" s="216" t="s">
        <v>119</v>
      </c>
      <c r="B11" s="530">
        <v>56</v>
      </c>
      <c r="C11" s="195">
        <v>59</v>
      </c>
      <c r="D11" s="195">
        <v>61</v>
      </c>
      <c r="E11" s="531">
        <v>62</v>
      </c>
      <c r="F11" s="226">
        <v>64</v>
      </c>
      <c r="G11" s="195">
        <v>65</v>
      </c>
      <c r="H11" s="195">
        <v>65</v>
      </c>
      <c r="I11" s="195">
        <v>68</v>
      </c>
      <c r="J11" s="195">
        <v>69</v>
      </c>
      <c r="K11" s="195">
        <v>70</v>
      </c>
      <c r="L11" s="195">
        <v>75</v>
      </c>
      <c r="M11" s="195">
        <v>72</v>
      </c>
      <c r="N11" s="195">
        <v>74</v>
      </c>
      <c r="O11" s="195">
        <v>73</v>
      </c>
      <c r="P11" s="195">
        <v>74</v>
      </c>
    </row>
    <row r="12" spans="1:16" ht="15">
      <c r="A12" s="216" t="s">
        <v>610</v>
      </c>
      <c r="B12" s="530">
        <v>42</v>
      </c>
      <c r="C12" s="195">
        <v>40</v>
      </c>
      <c r="D12" s="195">
        <v>45</v>
      </c>
      <c r="E12" s="531">
        <v>43</v>
      </c>
      <c r="F12" s="226">
        <v>45</v>
      </c>
      <c r="G12" s="195">
        <v>48</v>
      </c>
      <c r="H12" s="195">
        <v>49</v>
      </c>
      <c r="I12" s="195">
        <v>51</v>
      </c>
      <c r="J12" s="195">
        <v>55</v>
      </c>
      <c r="K12" s="195">
        <v>53</v>
      </c>
      <c r="L12" s="195">
        <v>55</v>
      </c>
      <c r="M12" s="195">
        <v>54</v>
      </c>
      <c r="N12" s="195">
        <v>57</v>
      </c>
      <c r="O12" s="195">
        <v>59</v>
      </c>
      <c r="P12" s="195">
        <v>60</v>
      </c>
    </row>
    <row r="13" spans="1:16" ht="18" customHeight="1">
      <c r="A13" s="216" t="s">
        <v>611</v>
      </c>
      <c r="B13" s="195">
        <v>22</v>
      </c>
      <c r="C13" s="195">
        <v>24</v>
      </c>
      <c r="D13" s="195">
        <v>24</v>
      </c>
      <c r="E13" s="531">
        <v>24</v>
      </c>
      <c r="F13" s="226">
        <v>27</v>
      </c>
      <c r="G13" s="195">
        <v>28</v>
      </c>
      <c r="H13" s="195">
        <v>27</v>
      </c>
      <c r="I13" s="195">
        <v>29</v>
      </c>
      <c r="J13" s="195">
        <v>35</v>
      </c>
      <c r="K13" s="195">
        <v>31</v>
      </c>
      <c r="L13" s="195">
        <v>37</v>
      </c>
      <c r="M13" s="195">
        <v>37</v>
      </c>
      <c r="N13" s="195">
        <v>35</v>
      </c>
      <c r="O13" s="195">
        <v>37</v>
      </c>
      <c r="P13" s="195">
        <v>41</v>
      </c>
    </row>
    <row r="14" spans="1:16" ht="9" customHeight="1">
      <c r="A14" s="92"/>
      <c r="B14" s="530"/>
      <c r="C14" s="195"/>
      <c r="D14" s="195"/>
      <c r="E14" s="531"/>
      <c r="F14" s="226"/>
      <c r="G14" s="195"/>
      <c r="H14" s="195"/>
      <c r="I14" s="195"/>
      <c r="J14" s="195"/>
      <c r="K14" s="195"/>
      <c r="L14" s="195"/>
      <c r="M14" s="195"/>
      <c r="N14" s="195"/>
      <c r="O14" s="532"/>
      <c r="P14" s="532"/>
    </row>
    <row r="15" spans="1:16" ht="15.75" customHeight="1">
      <c r="A15" s="164" t="s">
        <v>310</v>
      </c>
      <c r="B15" s="195">
        <v>63</v>
      </c>
      <c r="C15" s="195">
        <v>64</v>
      </c>
      <c r="D15" s="195">
        <v>65</v>
      </c>
      <c r="E15" s="531">
        <v>65</v>
      </c>
      <c r="F15" s="226">
        <v>66</v>
      </c>
      <c r="G15" s="195">
        <v>66</v>
      </c>
      <c r="H15" s="195">
        <v>66</v>
      </c>
      <c r="I15" s="195">
        <v>66</v>
      </c>
      <c r="J15" s="195">
        <v>67</v>
      </c>
      <c r="K15" s="195">
        <v>68</v>
      </c>
      <c r="L15" s="195">
        <v>68</v>
      </c>
      <c r="M15" s="195">
        <v>68</v>
      </c>
      <c r="N15" s="195">
        <v>67</v>
      </c>
      <c r="O15" s="195">
        <v>68</v>
      </c>
      <c r="P15" s="195">
        <v>68</v>
      </c>
    </row>
    <row r="16" spans="1:14" ht="15">
      <c r="A16" s="216"/>
      <c r="B16" s="196"/>
      <c r="C16" s="196"/>
      <c r="D16" s="196"/>
      <c r="E16" s="214"/>
      <c r="F16" s="196"/>
      <c r="G16" s="196"/>
      <c r="H16" s="196"/>
      <c r="I16" s="196"/>
      <c r="J16" s="196"/>
      <c r="K16" s="196"/>
      <c r="L16" s="196"/>
      <c r="M16" s="196"/>
      <c r="N16" s="196"/>
    </row>
    <row r="17" spans="1:16" ht="15.75">
      <c r="A17" s="215" t="s">
        <v>299</v>
      </c>
      <c r="B17" s="525">
        <v>13660</v>
      </c>
      <c r="C17" s="525">
        <v>14440</v>
      </c>
      <c r="D17" s="525">
        <v>14527</v>
      </c>
      <c r="E17" s="526">
        <v>13936</v>
      </c>
      <c r="F17" s="553">
        <v>13850</v>
      </c>
      <c r="G17" s="525">
        <v>14660</v>
      </c>
      <c r="H17" s="525">
        <v>13970</v>
      </c>
      <c r="I17" s="525">
        <v>14075</v>
      </c>
      <c r="J17" s="525">
        <v>12152</v>
      </c>
      <c r="K17" s="525">
        <v>12267</v>
      </c>
      <c r="L17" s="525">
        <v>12447</v>
      </c>
      <c r="M17" s="525">
        <v>12361</v>
      </c>
      <c r="N17" s="525">
        <v>12801</v>
      </c>
      <c r="O17" s="525">
        <v>9828</v>
      </c>
      <c r="P17" s="525">
        <v>9838</v>
      </c>
    </row>
    <row r="18" spans="1:14" ht="15.75">
      <c r="A18" s="218"/>
      <c r="B18" s="395"/>
      <c r="C18" s="107"/>
      <c r="D18" s="107"/>
      <c r="E18" s="107"/>
      <c r="F18" s="52"/>
      <c r="G18" s="107"/>
      <c r="H18" s="107"/>
      <c r="I18" s="107"/>
      <c r="J18" s="107"/>
      <c r="K18" s="107"/>
      <c r="L18" s="107"/>
      <c r="M18" s="107"/>
      <c r="N18" s="107"/>
    </row>
    <row r="19" spans="1:14" ht="20.25" customHeight="1">
      <c r="A19" s="215" t="s">
        <v>300</v>
      </c>
      <c r="B19" s="395"/>
      <c r="C19" s="107"/>
      <c r="D19" s="107"/>
      <c r="E19" s="107"/>
      <c r="F19" s="52"/>
      <c r="G19" s="107"/>
      <c r="H19" s="107"/>
      <c r="I19" s="107"/>
      <c r="J19" s="107"/>
      <c r="K19" s="107"/>
      <c r="L19" s="107"/>
      <c r="M19" s="107"/>
      <c r="N19" s="107"/>
    </row>
    <row r="20" spans="1:14" ht="21" customHeight="1">
      <c r="A20" s="215" t="s">
        <v>298</v>
      </c>
      <c r="B20" s="395"/>
      <c r="C20" s="107"/>
      <c r="D20" s="107"/>
      <c r="E20" s="107"/>
      <c r="F20" s="52"/>
      <c r="G20" s="107"/>
      <c r="H20" s="107"/>
      <c r="I20" s="107"/>
      <c r="J20" s="107"/>
      <c r="K20" s="107"/>
      <c r="L20" s="107"/>
      <c r="M20" s="107"/>
      <c r="N20" s="107"/>
    </row>
    <row r="21" spans="1:14" ht="5.25" customHeight="1">
      <c r="A21" s="216"/>
      <c r="B21" s="361"/>
      <c r="C21" s="78"/>
      <c r="D21" s="78"/>
      <c r="E21" s="80"/>
      <c r="F21" s="80"/>
      <c r="G21" s="78"/>
      <c r="H21" s="78"/>
      <c r="I21" s="78"/>
      <c r="J21" s="78"/>
      <c r="K21" s="78"/>
      <c r="L21" s="78"/>
      <c r="M21" s="78"/>
      <c r="N21" s="78"/>
    </row>
    <row r="22" spans="1:16" ht="15">
      <c r="A22" s="216" t="s">
        <v>608</v>
      </c>
      <c r="B22" s="530">
        <v>27</v>
      </c>
      <c r="C22" s="195">
        <v>28</v>
      </c>
      <c r="D22" s="195">
        <v>23</v>
      </c>
      <c r="E22" s="531">
        <v>22</v>
      </c>
      <c r="F22" s="226">
        <v>35</v>
      </c>
      <c r="G22" s="195">
        <v>31</v>
      </c>
      <c r="H22" s="195">
        <v>25</v>
      </c>
      <c r="I22" s="195">
        <v>32</v>
      </c>
      <c r="J22" s="195">
        <v>27</v>
      </c>
      <c r="K22" s="195">
        <v>32</v>
      </c>
      <c r="L22" s="195">
        <v>28</v>
      </c>
      <c r="M22" s="195">
        <v>28</v>
      </c>
      <c r="N22" s="195">
        <v>33</v>
      </c>
      <c r="O22" s="195">
        <v>35</v>
      </c>
      <c r="P22" s="195">
        <v>24</v>
      </c>
    </row>
    <row r="23" spans="1:16" ht="15">
      <c r="A23" s="216" t="s">
        <v>609</v>
      </c>
      <c r="B23" s="530">
        <v>74</v>
      </c>
      <c r="C23" s="195">
        <v>70</v>
      </c>
      <c r="D23" s="195">
        <v>70</v>
      </c>
      <c r="E23" s="531">
        <v>70</v>
      </c>
      <c r="F23" s="226">
        <v>64</v>
      </c>
      <c r="G23" s="195">
        <v>66</v>
      </c>
      <c r="H23" s="195">
        <v>62</v>
      </c>
      <c r="I23" s="195">
        <v>61</v>
      </c>
      <c r="J23" s="195">
        <v>61</v>
      </c>
      <c r="K23" s="195">
        <v>62</v>
      </c>
      <c r="L23" s="195">
        <v>61</v>
      </c>
      <c r="M23" s="195">
        <v>64</v>
      </c>
      <c r="N23" s="195">
        <v>58</v>
      </c>
      <c r="O23" s="195">
        <v>59</v>
      </c>
      <c r="P23" s="195">
        <v>60</v>
      </c>
    </row>
    <row r="24" spans="1:16" ht="15">
      <c r="A24" s="216" t="s">
        <v>116</v>
      </c>
      <c r="B24" s="530">
        <v>86</v>
      </c>
      <c r="C24" s="195">
        <v>85</v>
      </c>
      <c r="D24" s="195">
        <v>82</v>
      </c>
      <c r="E24" s="531">
        <v>87</v>
      </c>
      <c r="F24" s="226">
        <v>85</v>
      </c>
      <c r="G24" s="195">
        <v>84</v>
      </c>
      <c r="H24" s="195">
        <v>84</v>
      </c>
      <c r="I24" s="195">
        <v>81</v>
      </c>
      <c r="J24" s="195">
        <v>82</v>
      </c>
      <c r="K24" s="195">
        <v>81</v>
      </c>
      <c r="L24" s="195">
        <v>81</v>
      </c>
      <c r="M24" s="195">
        <v>80</v>
      </c>
      <c r="N24" s="195">
        <v>81</v>
      </c>
      <c r="O24" s="195">
        <v>78</v>
      </c>
      <c r="P24" s="195">
        <v>78</v>
      </c>
    </row>
    <row r="25" spans="1:16" ht="15">
      <c r="A25" s="216" t="s">
        <v>117</v>
      </c>
      <c r="B25" s="530">
        <v>84</v>
      </c>
      <c r="C25" s="195">
        <v>86</v>
      </c>
      <c r="D25" s="195">
        <v>85</v>
      </c>
      <c r="E25" s="531">
        <v>84</v>
      </c>
      <c r="F25" s="226">
        <v>86</v>
      </c>
      <c r="G25" s="195">
        <v>85</v>
      </c>
      <c r="H25" s="195">
        <v>86</v>
      </c>
      <c r="I25" s="195">
        <v>85</v>
      </c>
      <c r="J25" s="195">
        <v>86</v>
      </c>
      <c r="K25" s="195">
        <v>87</v>
      </c>
      <c r="L25" s="195">
        <v>86</v>
      </c>
      <c r="M25" s="195">
        <v>86</v>
      </c>
      <c r="N25" s="195">
        <v>84</v>
      </c>
      <c r="O25" s="195">
        <v>86</v>
      </c>
      <c r="P25" s="195">
        <v>84</v>
      </c>
    </row>
    <row r="26" spans="1:16" ht="15">
      <c r="A26" s="216" t="s">
        <v>118</v>
      </c>
      <c r="B26" s="530">
        <v>84</v>
      </c>
      <c r="C26" s="195">
        <v>85</v>
      </c>
      <c r="D26" s="195">
        <v>85</v>
      </c>
      <c r="E26" s="531">
        <v>84</v>
      </c>
      <c r="F26" s="226">
        <v>85</v>
      </c>
      <c r="G26" s="195">
        <v>82</v>
      </c>
      <c r="H26" s="195">
        <v>85</v>
      </c>
      <c r="I26" s="195">
        <v>85</v>
      </c>
      <c r="J26" s="195">
        <v>87</v>
      </c>
      <c r="K26" s="195">
        <v>84</v>
      </c>
      <c r="L26" s="195">
        <v>85</v>
      </c>
      <c r="M26" s="195">
        <v>85</v>
      </c>
      <c r="N26" s="195">
        <v>87</v>
      </c>
      <c r="O26" s="195">
        <v>85</v>
      </c>
      <c r="P26" s="195">
        <v>88</v>
      </c>
    </row>
    <row r="27" spans="1:16" ht="15">
      <c r="A27" s="216" t="s">
        <v>119</v>
      </c>
      <c r="B27" s="530">
        <v>78</v>
      </c>
      <c r="C27" s="195">
        <v>79</v>
      </c>
      <c r="D27" s="195">
        <v>80</v>
      </c>
      <c r="E27" s="531">
        <v>81</v>
      </c>
      <c r="F27" s="226">
        <v>80</v>
      </c>
      <c r="G27" s="195">
        <v>82</v>
      </c>
      <c r="H27" s="195">
        <v>83</v>
      </c>
      <c r="I27" s="195">
        <v>84</v>
      </c>
      <c r="J27" s="195">
        <v>83</v>
      </c>
      <c r="K27" s="195">
        <v>84</v>
      </c>
      <c r="L27" s="195">
        <v>86</v>
      </c>
      <c r="M27" s="195">
        <v>84</v>
      </c>
      <c r="N27" s="195">
        <v>86</v>
      </c>
      <c r="O27" s="195">
        <v>83</v>
      </c>
      <c r="P27" s="195">
        <v>86</v>
      </c>
    </row>
    <row r="28" spans="1:16" ht="15" customHeight="1">
      <c r="A28" s="216" t="s">
        <v>610</v>
      </c>
      <c r="B28" s="530">
        <v>68</v>
      </c>
      <c r="C28" s="195">
        <v>63</v>
      </c>
      <c r="D28" s="195">
        <v>70</v>
      </c>
      <c r="E28" s="531">
        <v>68</v>
      </c>
      <c r="F28" s="226">
        <v>69</v>
      </c>
      <c r="G28" s="195">
        <v>71</v>
      </c>
      <c r="H28" s="195">
        <v>72</v>
      </c>
      <c r="I28" s="195">
        <v>73</v>
      </c>
      <c r="J28" s="195">
        <v>76</v>
      </c>
      <c r="K28" s="195">
        <v>77</v>
      </c>
      <c r="L28" s="195">
        <v>78</v>
      </c>
      <c r="M28" s="195">
        <v>74</v>
      </c>
      <c r="N28" s="195">
        <v>79</v>
      </c>
      <c r="O28" s="195">
        <v>79</v>
      </c>
      <c r="P28" s="195">
        <v>76</v>
      </c>
    </row>
    <row r="29" spans="1:16" ht="15">
      <c r="A29" s="216" t="s">
        <v>611</v>
      </c>
      <c r="B29" s="530">
        <v>50</v>
      </c>
      <c r="C29" s="195">
        <v>52</v>
      </c>
      <c r="D29" s="195">
        <v>46</v>
      </c>
      <c r="E29" s="531">
        <v>46</v>
      </c>
      <c r="F29" s="226">
        <v>49</v>
      </c>
      <c r="G29" s="195">
        <v>52</v>
      </c>
      <c r="H29" s="195">
        <v>47</v>
      </c>
      <c r="I29" s="195">
        <v>56</v>
      </c>
      <c r="J29" s="195">
        <v>61</v>
      </c>
      <c r="K29" s="195">
        <v>55</v>
      </c>
      <c r="L29" s="195">
        <v>60</v>
      </c>
      <c r="M29" s="195">
        <v>59</v>
      </c>
      <c r="N29" s="195">
        <v>60</v>
      </c>
      <c r="O29" s="195">
        <v>63</v>
      </c>
      <c r="P29" s="195">
        <v>64</v>
      </c>
    </row>
    <row r="30" spans="2:16" ht="7.5" customHeight="1">
      <c r="B30" s="533"/>
      <c r="C30" s="226"/>
      <c r="D30" s="226"/>
      <c r="E30" s="531"/>
      <c r="F30" s="554"/>
      <c r="G30" s="226"/>
      <c r="H30" s="534"/>
      <c r="I30" s="534"/>
      <c r="J30" s="534"/>
      <c r="K30" s="534"/>
      <c r="L30" s="534"/>
      <c r="M30" s="534"/>
      <c r="N30" s="534"/>
      <c r="O30" s="195"/>
      <c r="P30" s="195"/>
    </row>
    <row r="31" spans="1:16" ht="15">
      <c r="A31" s="164" t="s">
        <v>310</v>
      </c>
      <c r="B31" s="530">
        <v>77</v>
      </c>
      <c r="C31" s="195">
        <v>76</v>
      </c>
      <c r="D31" s="195">
        <v>76</v>
      </c>
      <c r="E31" s="531">
        <v>77</v>
      </c>
      <c r="F31" s="226">
        <v>77</v>
      </c>
      <c r="G31" s="195">
        <v>76</v>
      </c>
      <c r="H31" s="195">
        <v>76</v>
      </c>
      <c r="I31" s="195">
        <v>76</v>
      </c>
      <c r="J31" s="195">
        <v>76</v>
      </c>
      <c r="K31" s="195">
        <v>76</v>
      </c>
      <c r="L31" s="195">
        <v>76</v>
      </c>
      <c r="M31" s="195">
        <v>76</v>
      </c>
      <c r="N31" s="195">
        <v>76</v>
      </c>
      <c r="O31" s="195">
        <v>76</v>
      </c>
      <c r="P31" s="195">
        <v>76</v>
      </c>
    </row>
    <row r="32" spans="2:14" ht="12.75">
      <c r="B32" s="395"/>
      <c r="C32" s="107"/>
      <c r="D32" s="107"/>
      <c r="E32" s="555"/>
      <c r="F32" s="52"/>
      <c r="G32" s="107"/>
      <c r="H32" s="107"/>
      <c r="I32" s="107"/>
      <c r="J32" s="107"/>
      <c r="K32" s="107"/>
      <c r="L32" s="107"/>
      <c r="M32" s="107"/>
      <c r="N32" s="107"/>
    </row>
    <row r="33" spans="1:16" ht="15.75">
      <c r="A33" s="218" t="s">
        <v>299</v>
      </c>
      <c r="B33" s="525">
        <v>5867</v>
      </c>
      <c r="C33" s="525">
        <v>6141</v>
      </c>
      <c r="D33" s="525">
        <v>6153</v>
      </c>
      <c r="E33" s="526">
        <v>5913</v>
      </c>
      <c r="F33" s="553">
        <v>5909</v>
      </c>
      <c r="G33" s="525">
        <v>6222</v>
      </c>
      <c r="H33" s="525">
        <v>5920</v>
      </c>
      <c r="I33" s="525">
        <v>6056</v>
      </c>
      <c r="J33" s="525">
        <v>5211</v>
      </c>
      <c r="K33" s="525">
        <v>5289</v>
      </c>
      <c r="L33" s="525">
        <v>5400</v>
      </c>
      <c r="M33" s="525">
        <v>5450</v>
      </c>
      <c r="N33" s="525">
        <v>5515</v>
      </c>
      <c r="O33" s="525">
        <v>4377</v>
      </c>
      <c r="P33" s="525">
        <v>4405</v>
      </c>
    </row>
    <row r="34" spans="1:14" ht="20.25" customHeight="1">
      <c r="A34" s="215"/>
      <c r="B34" s="395"/>
      <c r="C34" s="107"/>
      <c r="D34" s="107"/>
      <c r="E34" s="107"/>
      <c r="F34" s="52"/>
      <c r="G34" s="107"/>
      <c r="H34" s="107"/>
      <c r="I34" s="107"/>
      <c r="J34" s="107"/>
      <c r="K34" s="107"/>
      <c r="L34" s="107"/>
      <c r="M34" s="107"/>
      <c r="N34" s="107"/>
    </row>
    <row r="35" spans="1:14" ht="15.75" customHeight="1">
      <c r="A35" s="215" t="s">
        <v>301</v>
      </c>
      <c r="B35" s="395"/>
      <c r="C35" s="107"/>
      <c r="D35" s="107"/>
      <c r="E35" s="107"/>
      <c r="F35" s="52"/>
      <c r="G35" s="107"/>
      <c r="H35" s="107"/>
      <c r="I35" s="107"/>
      <c r="J35" s="107"/>
      <c r="K35" s="107"/>
      <c r="L35" s="107"/>
      <c r="M35" s="107"/>
      <c r="N35" s="107"/>
    </row>
    <row r="36" spans="1:14" ht="21" customHeight="1">
      <c r="A36" s="215" t="s">
        <v>298</v>
      </c>
      <c r="B36" s="361"/>
      <c r="C36" s="78"/>
      <c r="D36" s="78"/>
      <c r="E36" s="80"/>
      <c r="F36" s="80"/>
      <c r="G36" s="78"/>
      <c r="H36" s="78"/>
      <c r="I36" s="78"/>
      <c r="J36" s="78"/>
      <c r="K36" s="78"/>
      <c r="L36" s="78"/>
      <c r="M36" s="78"/>
      <c r="N36" s="78"/>
    </row>
    <row r="37" spans="1:14" ht="5.25" customHeight="1">
      <c r="A37" s="216"/>
      <c r="B37" s="361"/>
      <c r="C37" s="78"/>
      <c r="D37" s="78"/>
      <c r="E37" s="80"/>
      <c r="F37" s="80"/>
      <c r="G37" s="78"/>
      <c r="H37" s="78"/>
      <c r="I37" s="78"/>
      <c r="J37" s="78"/>
      <c r="K37" s="78"/>
      <c r="L37" s="78"/>
      <c r="M37" s="78"/>
      <c r="N37" s="78"/>
    </row>
    <row r="38" spans="1:16" ht="15">
      <c r="A38" s="216" t="s">
        <v>608</v>
      </c>
      <c r="B38" s="530">
        <v>25</v>
      </c>
      <c r="C38" s="195">
        <v>22</v>
      </c>
      <c r="D38" s="195">
        <v>24</v>
      </c>
      <c r="E38" s="531">
        <v>19</v>
      </c>
      <c r="F38" s="226">
        <v>19</v>
      </c>
      <c r="G38" s="195">
        <v>21</v>
      </c>
      <c r="H38" s="195">
        <v>16</v>
      </c>
      <c r="I38" s="195">
        <v>28</v>
      </c>
      <c r="J38" s="195">
        <v>29</v>
      </c>
      <c r="K38" s="195">
        <v>33</v>
      </c>
      <c r="L38" s="195">
        <v>21</v>
      </c>
      <c r="M38" s="195">
        <v>25</v>
      </c>
      <c r="N38" s="195">
        <v>17</v>
      </c>
      <c r="O38" s="195">
        <v>19</v>
      </c>
      <c r="P38" s="195">
        <v>29</v>
      </c>
    </row>
    <row r="39" spans="1:16" ht="15">
      <c r="A39" s="216" t="s">
        <v>609</v>
      </c>
      <c r="B39" s="530">
        <v>59</v>
      </c>
      <c r="C39" s="195">
        <v>57</v>
      </c>
      <c r="D39" s="195">
        <v>60</v>
      </c>
      <c r="E39" s="531">
        <v>54</v>
      </c>
      <c r="F39" s="226">
        <v>52</v>
      </c>
      <c r="G39" s="195">
        <v>56</v>
      </c>
      <c r="H39" s="195">
        <v>57</v>
      </c>
      <c r="I39" s="195">
        <v>56</v>
      </c>
      <c r="J39" s="195">
        <v>54</v>
      </c>
      <c r="K39" s="195">
        <v>50</v>
      </c>
      <c r="L39" s="195">
        <v>56</v>
      </c>
      <c r="M39" s="195">
        <v>51</v>
      </c>
      <c r="N39" s="195">
        <v>51</v>
      </c>
      <c r="O39" s="195">
        <v>57</v>
      </c>
      <c r="P39" s="195">
        <v>52</v>
      </c>
    </row>
    <row r="40" spans="1:16" ht="15">
      <c r="A40" s="216" t="s">
        <v>116</v>
      </c>
      <c r="B40" s="530">
        <v>70</v>
      </c>
      <c r="C40" s="195">
        <v>71</v>
      </c>
      <c r="D40" s="195">
        <v>71</v>
      </c>
      <c r="E40" s="531">
        <v>74</v>
      </c>
      <c r="F40" s="226">
        <v>75</v>
      </c>
      <c r="G40" s="195">
        <v>74</v>
      </c>
      <c r="H40" s="195">
        <v>73</v>
      </c>
      <c r="I40" s="195">
        <v>72</v>
      </c>
      <c r="J40" s="195">
        <v>75</v>
      </c>
      <c r="K40" s="195">
        <v>76</v>
      </c>
      <c r="L40" s="195">
        <v>73</v>
      </c>
      <c r="M40" s="195">
        <v>73</v>
      </c>
      <c r="N40" s="195">
        <v>73</v>
      </c>
      <c r="O40" s="195">
        <v>71</v>
      </c>
      <c r="P40" s="195">
        <v>71</v>
      </c>
    </row>
    <row r="41" spans="1:16" ht="15">
      <c r="A41" s="216" t="s">
        <v>117</v>
      </c>
      <c r="B41" s="530">
        <v>69</v>
      </c>
      <c r="C41" s="195">
        <v>68</v>
      </c>
      <c r="D41" s="195">
        <v>73</v>
      </c>
      <c r="E41" s="531">
        <v>71</v>
      </c>
      <c r="F41" s="226">
        <v>75</v>
      </c>
      <c r="G41" s="195">
        <v>74</v>
      </c>
      <c r="H41" s="195">
        <v>73</v>
      </c>
      <c r="I41" s="195">
        <v>74</v>
      </c>
      <c r="J41" s="195">
        <v>75</v>
      </c>
      <c r="K41" s="195">
        <v>78</v>
      </c>
      <c r="L41" s="195">
        <v>74</v>
      </c>
      <c r="M41" s="195">
        <v>76</v>
      </c>
      <c r="N41" s="195">
        <v>77</v>
      </c>
      <c r="O41" s="195">
        <v>74</v>
      </c>
      <c r="P41" s="195">
        <v>76</v>
      </c>
    </row>
    <row r="42" spans="1:16" ht="15">
      <c r="A42" s="216" t="s">
        <v>118</v>
      </c>
      <c r="B42" s="530">
        <v>56</v>
      </c>
      <c r="C42" s="195">
        <v>62</v>
      </c>
      <c r="D42" s="195">
        <v>59</v>
      </c>
      <c r="E42" s="531">
        <v>60</v>
      </c>
      <c r="F42" s="226">
        <v>63</v>
      </c>
      <c r="G42" s="195">
        <v>67</v>
      </c>
      <c r="H42" s="195">
        <v>64</v>
      </c>
      <c r="I42" s="195">
        <v>68</v>
      </c>
      <c r="J42" s="195">
        <v>66</v>
      </c>
      <c r="K42" s="195">
        <v>73</v>
      </c>
      <c r="L42" s="195">
        <v>71</v>
      </c>
      <c r="M42" s="195">
        <v>72</v>
      </c>
      <c r="N42" s="195">
        <v>70</v>
      </c>
      <c r="O42" s="195">
        <v>75</v>
      </c>
      <c r="P42" s="195">
        <v>72</v>
      </c>
    </row>
    <row r="43" spans="1:16" ht="15" customHeight="1">
      <c r="A43" s="216" t="s">
        <v>119</v>
      </c>
      <c r="B43" s="530">
        <v>38</v>
      </c>
      <c r="C43" s="195">
        <v>42</v>
      </c>
      <c r="D43" s="195">
        <v>43</v>
      </c>
      <c r="E43" s="531">
        <v>46</v>
      </c>
      <c r="F43" s="226">
        <v>49</v>
      </c>
      <c r="G43" s="195">
        <v>51</v>
      </c>
      <c r="H43" s="195">
        <v>51</v>
      </c>
      <c r="I43" s="195">
        <v>55</v>
      </c>
      <c r="J43" s="195">
        <v>57</v>
      </c>
      <c r="K43" s="195">
        <v>57</v>
      </c>
      <c r="L43" s="195">
        <v>64</v>
      </c>
      <c r="M43" s="195">
        <v>62</v>
      </c>
      <c r="N43" s="195">
        <v>63</v>
      </c>
      <c r="O43" s="195">
        <v>65</v>
      </c>
      <c r="P43" s="195">
        <v>64</v>
      </c>
    </row>
    <row r="44" spans="1:16" ht="15">
      <c r="A44" s="216" t="s">
        <v>610</v>
      </c>
      <c r="B44" s="530">
        <v>23</v>
      </c>
      <c r="C44" s="195">
        <v>25</v>
      </c>
      <c r="D44" s="195">
        <v>28</v>
      </c>
      <c r="E44" s="531">
        <v>26</v>
      </c>
      <c r="F44" s="226">
        <v>28</v>
      </c>
      <c r="G44" s="195">
        <v>31</v>
      </c>
      <c r="H44" s="195">
        <v>32</v>
      </c>
      <c r="I44" s="195">
        <v>33</v>
      </c>
      <c r="J44" s="195">
        <v>40</v>
      </c>
      <c r="K44" s="195">
        <v>37</v>
      </c>
      <c r="L44" s="195">
        <v>38</v>
      </c>
      <c r="M44" s="195">
        <v>40</v>
      </c>
      <c r="N44" s="195">
        <v>43</v>
      </c>
      <c r="O44" s="195">
        <v>43</v>
      </c>
      <c r="P44" s="195">
        <v>48</v>
      </c>
    </row>
    <row r="45" spans="1:16" ht="16.5" customHeight="1">
      <c r="A45" s="216" t="s">
        <v>611</v>
      </c>
      <c r="B45" s="530">
        <v>10</v>
      </c>
      <c r="C45" s="195">
        <v>11</v>
      </c>
      <c r="D45" s="195">
        <v>12</v>
      </c>
      <c r="E45" s="531">
        <v>11</v>
      </c>
      <c r="F45" s="226">
        <v>16</v>
      </c>
      <c r="G45" s="195">
        <v>15</v>
      </c>
      <c r="H45" s="195">
        <v>16</v>
      </c>
      <c r="I45" s="195">
        <v>14</v>
      </c>
      <c r="J45" s="195">
        <v>21</v>
      </c>
      <c r="K45" s="195">
        <v>16</v>
      </c>
      <c r="L45" s="195">
        <v>22</v>
      </c>
      <c r="M45" s="195">
        <v>21</v>
      </c>
      <c r="N45" s="195">
        <v>19</v>
      </c>
      <c r="O45" s="195">
        <v>22</v>
      </c>
      <c r="P45" s="195">
        <v>26</v>
      </c>
    </row>
    <row r="46" spans="1:16" ht="7.5" customHeight="1">
      <c r="A46" s="217"/>
      <c r="B46" s="535"/>
      <c r="C46" s="535"/>
      <c r="D46" s="535"/>
      <c r="E46" s="536"/>
      <c r="F46" s="535"/>
      <c r="G46" s="535"/>
      <c r="H46" s="535"/>
      <c r="I46" s="535"/>
      <c r="J46" s="535"/>
      <c r="K46" s="535"/>
      <c r="L46" s="535"/>
      <c r="M46" s="535"/>
      <c r="N46" s="535"/>
      <c r="O46" s="195"/>
      <c r="P46" s="195"/>
    </row>
    <row r="47" spans="1:16" ht="13.5" customHeight="1">
      <c r="A47" s="164" t="s">
        <v>310</v>
      </c>
      <c r="B47" s="530">
        <v>51</v>
      </c>
      <c r="C47" s="195">
        <v>53</v>
      </c>
      <c r="D47" s="195">
        <v>55</v>
      </c>
      <c r="E47" s="531">
        <v>54</v>
      </c>
      <c r="F47" s="226">
        <v>56</v>
      </c>
      <c r="G47" s="195">
        <v>57</v>
      </c>
      <c r="H47" s="195">
        <v>56</v>
      </c>
      <c r="I47" s="195">
        <v>58</v>
      </c>
      <c r="J47" s="195">
        <v>59</v>
      </c>
      <c r="K47" s="195">
        <v>60</v>
      </c>
      <c r="L47" s="195">
        <v>61</v>
      </c>
      <c r="M47" s="195">
        <v>60</v>
      </c>
      <c r="N47" s="195">
        <v>60</v>
      </c>
      <c r="O47" s="195">
        <v>62</v>
      </c>
      <c r="P47" s="195">
        <v>61</v>
      </c>
    </row>
    <row r="48" spans="1:6" ht="12.75">
      <c r="A48" s="105"/>
      <c r="B48" s="105"/>
      <c r="E48" s="556"/>
      <c r="F48" s="1"/>
    </row>
    <row r="49" spans="1:16" ht="16.5" thickBot="1">
      <c r="A49" s="527" t="s">
        <v>299</v>
      </c>
      <c r="B49" s="528">
        <v>7793</v>
      </c>
      <c r="C49" s="528">
        <v>8299</v>
      </c>
      <c r="D49" s="528">
        <v>8374</v>
      </c>
      <c r="E49" s="529">
        <v>8023</v>
      </c>
      <c r="F49" s="528">
        <v>7941</v>
      </c>
      <c r="G49" s="528">
        <v>8438</v>
      </c>
      <c r="H49" s="528">
        <v>8050</v>
      </c>
      <c r="I49" s="528">
        <v>8019</v>
      </c>
      <c r="J49" s="528">
        <v>6941</v>
      </c>
      <c r="K49" s="528">
        <v>6978</v>
      </c>
      <c r="L49" s="528">
        <v>7047</v>
      </c>
      <c r="M49" s="528">
        <v>6911</v>
      </c>
      <c r="N49" s="528">
        <v>7286</v>
      </c>
      <c r="O49" s="528">
        <v>5451</v>
      </c>
      <c r="P49" s="528">
        <v>5433</v>
      </c>
    </row>
    <row r="50" spans="1:2" ht="12.75">
      <c r="A50" s="105"/>
      <c r="B50" s="181"/>
    </row>
    <row r="51" spans="1:2" ht="12.75">
      <c r="A51" s="105" t="s">
        <v>472</v>
      </c>
      <c r="B51" s="181"/>
    </row>
    <row r="52" spans="1:2" ht="12.75">
      <c r="A52" s="105" t="s">
        <v>293</v>
      </c>
      <c r="B52" s="181"/>
    </row>
    <row r="53" spans="1:2" ht="12.75">
      <c r="A53" s="105" t="s">
        <v>294</v>
      </c>
      <c r="B53" s="181"/>
    </row>
    <row r="54" spans="1:2" ht="12.75">
      <c r="A54" s="105"/>
      <c r="B54" s="181"/>
    </row>
    <row r="56" spans="1:13" s="48" customFormat="1" ht="15.75">
      <c r="A56" s="184" t="s">
        <v>411</v>
      </c>
      <c r="B56" s="184"/>
      <c r="C56" s="191"/>
      <c r="D56" s="178"/>
      <c r="E56" s="178"/>
      <c r="F56" s="178"/>
      <c r="G56" s="178"/>
      <c r="H56" s="178"/>
      <c r="I56" s="178"/>
      <c r="J56" s="178"/>
      <c r="K56" s="191"/>
      <c r="L56" s="178"/>
      <c r="M56" s="178"/>
    </row>
    <row r="57" spans="1:13" ht="23.25" customHeight="1">
      <c r="A57" s="192" t="s">
        <v>688</v>
      </c>
      <c r="B57" s="611"/>
      <c r="C57" s="52"/>
      <c r="D57" s="52"/>
      <c r="E57" s="52"/>
      <c r="F57" s="52"/>
      <c r="G57" s="192"/>
      <c r="H57" s="192"/>
      <c r="I57" s="192"/>
      <c r="J57" s="192"/>
      <c r="K57" s="192"/>
      <c r="L57" s="192"/>
      <c r="M57" s="192"/>
    </row>
    <row r="58" spans="1:13" ht="15.75">
      <c r="A58" s="104" t="s">
        <v>657</v>
      </c>
      <c r="B58" s="607"/>
      <c r="C58" s="52"/>
      <c r="D58" s="52"/>
      <c r="E58" s="52"/>
      <c r="F58" s="52"/>
      <c r="G58" s="183"/>
      <c r="H58" s="52"/>
      <c r="I58" s="183"/>
      <c r="J58" s="183"/>
      <c r="K58" s="183"/>
      <c r="L58" s="183"/>
      <c r="M58" s="183"/>
    </row>
    <row r="59" spans="1:13" ht="15">
      <c r="A59" s="608"/>
      <c r="B59" s="608"/>
      <c r="C59" s="52"/>
      <c r="D59" s="52"/>
      <c r="E59" s="52"/>
      <c r="F59" s="52"/>
      <c r="G59" s="226"/>
      <c r="H59" s="226"/>
      <c r="I59" s="226"/>
      <c r="J59" s="226"/>
      <c r="K59" s="226"/>
      <c r="L59" s="87"/>
      <c r="M59" s="609"/>
    </row>
    <row r="60" spans="1:13" ht="15">
      <c r="A60" s="608"/>
      <c r="B60" s="608"/>
      <c r="C60" s="52"/>
      <c r="D60" s="52"/>
      <c r="E60" s="52"/>
      <c r="F60" s="52"/>
      <c r="G60" s="226"/>
      <c r="H60" s="226"/>
      <c r="I60" s="226"/>
      <c r="J60" s="226"/>
      <c r="K60" s="226"/>
      <c r="L60" s="87"/>
      <c r="M60" s="609"/>
    </row>
    <row r="61" spans="1:13" ht="15">
      <c r="A61" s="608"/>
      <c r="B61" s="608"/>
      <c r="C61" s="52"/>
      <c r="D61" s="52"/>
      <c r="E61" s="52"/>
      <c r="F61" s="52"/>
      <c r="G61" s="226"/>
      <c r="H61" s="226"/>
      <c r="I61" s="226"/>
      <c r="J61" s="226"/>
      <c r="K61" s="226"/>
      <c r="L61" s="87"/>
      <c r="M61" s="609"/>
    </row>
    <row r="62" spans="1:13" ht="15">
      <c r="A62" s="281"/>
      <c r="B62" s="281"/>
      <c r="C62" s="52"/>
      <c r="D62" s="52"/>
      <c r="E62" s="52"/>
      <c r="F62" s="52"/>
      <c r="G62" s="226"/>
      <c r="H62" s="226"/>
      <c r="I62" s="226"/>
      <c r="J62" s="87"/>
      <c r="K62" s="87"/>
      <c r="L62" s="87"/>
      <c r="M62" s="609"/>
    </row>
    <row r="63" spans="1:13" ht="15">
      <c r="A63" s="281"/>
      <c r="B63" s="281"/>
      <c r="C63" s="52"/>
      <c r="D63" s="52"/>
      <c r="E63" s="52"/>
      <c r="F63" s="52"/>
      <c r="G63" s="612"/>
      <c r="H63" s="612"/>
      <c r="I63" s="612"/>
      <c r="J63" s="613"/>
      <c r="K63" s="613"/>
      <c r="L63" s="87"/>
      <c r="M63" s="609"/>
    </row>
    <row r="64" spans="1:13" ht="15">
      <c r="A64" s="281"/>
      <c r="B64" s="281"/>
      <c r="C64" s="52"/>
      <c r="D64" s="52"/>
      <c r="E64" s="52"/>
      <c r="F64" s="52"/>
      <c r="G64" s="614"/>
      <c r="H64" s="614"/>
      <c r="I64" s="614"/>
      <c r="J64" s="613"/>
      <c r="K64" s="613"/>
      <c r="L64" s="87"/>
      <c r="M64" s="609"/>
    </row>
    <row r="65" spans="1:13" ht="15">
      <c r="A65" s="610"/>
      <c r="B65" s="610"/>
      <c r="C65" s="52"/>
      <c r="D65" s="52"/>
      <c r="E65" s="52"/>
      <c r="F65" s="52"/>
      <c r="G65" s="615"/>
      <c r="H65" s="615"/>
      <c r="I65" s="616"/>
      <c r="J65" s="616"/>
      <c r="K65" s="616"/>
      <c r="L65" s="616"/>
      <c r="M65" s="616"/>
    </row>
    <row r="66" spans="1:13" ht="9.75" customHeight="1">
      <c r="A66" s="281"/>
      <c r="B66" s="281"/>
      <c r="C66" s="52"/>
      <c r="D66" s="52"/>
      <c r="E66" s="52"/>
      <c r="F66" s="52"/>
      <c r="G66" s="52"/>
      <c r="H66" s="52"/>
      <c r="I66" s="52"/>
      <c r="J66" s="52"/>
      <c r="K66" s="52"/>
      <c r="L66" s="52"/>
      <c r="M66" s="52"/>
    </row>
    <row r="67" spans="1:13" ht="15">
      <c r="A67" s="608"/>
      <c r="B67" s="608"/>
      <c r="C67" s="52"/>
      <c r="D67" s="52"/>
      <c r="E67" s="52"/>
      <c r="F67" s="52"/>
      <c r="G67" s="617"/>
      <c r="H67" s="617"/>
      <c r="I67" s="617"/>
      <c r="J67" s="617"/>
      <c r="K67" s="617"/>
      <c r="L67" s="617"/>
      <c r="M67" s="617"/>
    </row>
    <row r="68" spans="1:13" ht="9.75" customHeight="1">
      <c r="A68" s="608"/>
      <c r="B68" s="608"/>
      <c r="C68" s="52"/>
      <c r="D68" s="52"/>
      <c r="E68" s="52"/>
      <c r="F68" s="52"/>
      <c r="G68" s="617"/>
      <c r="H68" s="617"/>
      <c r="I68" s="617"/>
      <c r="J68" s="617"/>
      <c r="K68" s="617"/>
      <c r="L68" s="617"/>
      <c r="M68" s="617"/>
    </row>
    <row r="69" spans="1:13" ht="15">
      <c r="A69" s="608"/>
      <c r="B69" s="608"/>
      <c r="C69" s="52"/>
      <c r="D69" s="52"/>
      <c r="E69" s="52"/>
      <c r="F69" s="52"/>
      <c r="G69" s="617"/>
      <c r="H69" s="617"/>
      <c r="I69" s="617"/>
      <c r="J69" s="617"/>
      <c r="K69" s="617"/>
      <c r="L69" s="617"/>
      <c r="M69" s="617"/>
    </row>
    <row r="70" spans="1:13" ht="12.75">
      <c r="A70" s="52"/>
      <c r="B70" s="52"/>
      <c r="C70" s="52"/>
      <c r="D70" s="52"/>
      <c r="E70" s="52"/>
      <c r="F70" s="52"/>
      <c r="G70" s="52"/>
      <c r="H70" s="52"/>
      <c r="I70" s="52"/>
      <c r="J70" s="52"/>
      <c r="K70" s="52"/>
      <c r="L70" s="52"/>
      <c r="M70" s="52"/>
    </row>
    <row r="71" spans="1:13" ht="6.75" customHeight="1">
      <c r="A71" s="52"/>
      <c r="B71" s="52"/>
      <c r="C71" s="52"/>
      <c r="D71" s="52"/>
      <c r="E71" s="52"/>
      <c r="F71" s="52"/>
      <c r="G71" s="52"/>
      <c r="H71" s="52"/>
      <c r="I71" s="52"/>
      <c r="J71" s="52"/>
      <c r="K71" s="52"/>
      <c r="L71" s="52"/>
      <c r="M71" s="52"/>
    </row>
    <row r="72" spans="1:13" ht="15">
      <c r="A72" s="181"/>
      <c r="B72" s="181"/>
      <c r="C72" s="191"/>
      <c r="D72" s="191"/>
      <c r="E72" s="191"/>
      <c r="F72" s="191"/>
      <c r="G72" s="191"/>
      <c r="H72" s="52"/>
      <c r="I72" s="52"/>
      <c r="J72" s="52"/>
      <c r="K72" s="52"/>
      <c r="L72" s="52"/>
      <c r="M72" s="52"/>
    </row>
    <row r="73" spans="2:7" ht="15">
      <c r="B73" s="105"/>
      <c r="C73" s="48"/>
      <c r="D73" s="48"/>
      <c r="E73" s="48"/>
      <c r="F73" s="48"/>
      <c r="G73" s="48"/>
    </row>
    <row r="89" spans="22:26" ht="12.75">
      <c r="V89" t="s">
        <v>644</v>
      </c>
      <c r="X89" t="s">
        <v>645</v>
      </c>
      <c r="Y89" t="s">
        <v>429</v>
      </c>
      <c r="Z89" t="s">
        <v>430</v>
      </c>
    </row>
    <row r="90" spans="19:26" ht="12.75">
      <c r="S90" t="s">
        <v>608</v>
      </c>
      <c r="V90">
        <v>26</v>
      </c>
      <c r="Y90">
        <v>24</v>
      </c>
      <c r="Z90">
        <v>29</v>
      </c>
    </row>
    <row r="91" spans="19:26" ht="12.75">
      <c r="S91" t="s">
        <v>609</v>
      </c>
      <c r="V91">
        <v>56</v>
      </c>
      <c r="Y91">
        <v>60</v>
      </c>
      <c r="Z91">
        <v>52</v>
      </c>
    </row>
    <row r="92" spans="19:26" ht="12.75">
      <c r="S92" t="s">
        <v>116</v>
      </c>
      <c r="V92">
        <v>74</v>
      </c>
      <c r="Y92">
        <v>78</v>
      </c>
      <c r="Z92">
        <v>71</v>
      </c>
    </row>
    <row r="93" spans="19:26" ht="12.75">
      <c r="S93" t="s">
        <v>117</v>
      </c>
      <c r="V93">
        <v>80</v>
      </c>
      <c r="Y93">
        <v>84</v>
      </c>
      <c r="Z93">
        <v>76</v>
      </c>
    </row>
    <row r="94" spans="19:26" ht="12.75">
      <c r="S94" t="s">
        <v>118</v>
      </c>
      <c r="V94">
        <v>80</v>
      </c>
      <c r="Y94">
        <v>88</v>
      </c>
      <c r="Z94">
        <v>72</v>
      </c>
    </row>
    <row r="95" spans="19:26" ht="12.75">
      <c r="S95" t="s">
        <v>119</v>
      </c>
      <c r="V95">
        <v>74</v>
      </c>
      <c r="Y95">
        <v>86</v>
      </c>
      <c r="Z95">
        <v>64</v>
      </c>
    </row>
    <row r="96" spans="19:26" ht="12.75">
      <c r="S96" t="s">
        <v>610</v>
      </c>
      <c r="V96">
        <v>60</v>
      </c>
      <c r="Y96">
        <v>76</v>
      </c>
      <c r="Z96">
        <v>48</v>
      </c>
    </row>
    <row r="97" spans="19:26" ht="12.75">
      <c r="S97" t="s">
        <v>611</v>
      </c>
      <c r="V97">
        <v>41</v>
      </c>
      <c r="Y97">
        <v>64</v>
      </c>
      <c r="Z97">
        <v>26</v>
      </c>
    </row>
    <row r="99" spans="19:26" ht="12.75">
      <c r="S99" t="s">
        <v>646</v>
      </c>
      <c r="T99" t="s">
        <v>647</v>
      </c>
      <c r="V99">
        <v>68</v>
      </c>
      <c r="Y99">
        <v>76</v>
      </c>
      <c r="Z99">
        <v>61</v>
      </c>
    </row>
    <row r="101" spans="19:26" ht="12.75">
      <c r="S101" t="s">
        <v>648</v>
      </c>
      <c r="V101">
        <v>9838</v>
      </c>
      <c r="Y101">
        <v>4405</v>
      </c>
      <c r="Z101">
        <v>5433</v>
      </c>
    </row>
  </sheetData>
  <sheetProtection/>
  <printOptions/>
  <pageMargins left="0.75" right="0.75" top="1" bottom="1" header="0.5" footer="0.5"/>
  <pageSetup fitToHeight="1" fitToWidth="1" horizontalDpi="600" verticalDpi="600" orientation="portrait" paperSize="9" scale="63" r:id="rId1"/>
  <headerFooter alignWithMargins="0">
    <oddHeader>&amp;R&amp;"Arial,Bold"&amp;14ROAD TRANSPORT VEHICLES</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P65"/>
  <sheetViews>
    <sheetView zoomScale="85" zoomScaleNormal="85" zoomScalePageLayoutView="0" workbookViewId="0" topLeftCell="A1">
      <selection activeCell="A1" sqref="A1"/>
    </sheetView>
  </sheetViews>
  <sheetFormatPr defaultColWidth="9.140625" defaultRowHeight="12.75"/>
  <cols>
    <col min="1" max="1" width="13.140625" style="0" customWidth="1"/>
    <col min="2" max="2" width="13.140625" style="0" hidden="1" customWidth="1"/>
    <col min="3" max="3" width="10.57421875" style="0" hidden="1" customWidth="1"/>
    <col min="4" max="4" width="11.421875" style="0" hidden="1" customWidth="1"/>
    <col min="5" max="5" width="10.7109375" style="0" hidden="1" customWidth="1"/>
    <col min="6" max="6" width="11.28125" style="0" customWidth="1"/>
    <col min="7" max="13" width="10.421875" style="0" customWidth="1"/>
    <col min="14" max="15" width="11.140625" style="0" customWidth="1"/>
    <col min="16" max="16" width="12.00390625" style="0" customWidth="1"/>
  </cols>
  <sheetData>
    <row r="1" spans="1:2" s="48" customFormat="1" ht="18">
      <c r="A1" s="49" t="s">
        <v>686</v>
      </c>
      <c r="B1" s="49"/>
    </row>
    <row r="2" spans="1:16" ht="15.75">
      <c r="A2" s="284"/>
      <c r="B2" s="396">
        <v>1999</v>
      </c>
      <c r="C2" s="253">
        <v>2000</v>
      </c>
      <c r="D2" s="253">
        <v>2001</v>
      </c>
      <c r="E2" s="254">
        <v>2002</v>
      </c>
      <c r="F2" s="254">
        <v>2003</v>
      </c>
      <c r="G2" s="254">
        <v>2004</v>
      </c>
      <c r="H2" s="254">
        <v>2005</v>
      </c>
      <c r="I2" s="254">
        <v>2006</v>
      </c>
      <c r="J2" s="254">
        <v>2007</v>
      </c>
      <c r="K2" s="254">
        <v>2008</v>
      </c>
      <c r="L2" s="254">
        <v>2009</v>
      </c>
      <c r="M2" s="254">
        <v>2010</v>
      </c>
      <c r="N2" s="254">
        <v>2011</v>
      </c>
      <c r="O2" s="254">
        <v>2012</v>
      </c>
      <c r="P2" s="254">
        <v>2013</v>
      </c>
    </row>
    <row r="3" spans="1:16" ht="15.75">
      <c r="A3" s="104" t="s">
        <v>304</v>
      </c>
      <c r="B3" s="368"/>
      <c r="K3" s="61"/>
      <c r="L3" s="61"/>
      <c r="M3" s="61"/>
      <c r="N3" s="61"/>
      <c r="P3" s="61" t="s">
        <v>149</v>
      </c>
    </row>
    <row r="4" spans="2:16" ht="11.25" customHeight="1">
      <c r="B4" s="368"/>
      <c r="F4" s="103"/>
      <c r="O4" s="80"/>
      <c r="P4" s="80"/>
    </row>
    <row r="5" spans="1:16" ht="15">
      <c r="A5" s="231" t="s">
        <v>147</v>
      </c>
      <c r="B5" s="367">
        <v>37.2</v>
      </c>
      <c r="C5" s="80">
        <v>35.8</v>
      </c>
      <c r="D5" s="80">
        <v>35.3</v>
      </c>
      <c r="E5" s="80">
        <v>34.8</v>
      </c>
      <c r="F5" s="80">
        <v>32.7</v>
      </c>
      <c r="G5" s="80">
        <v>33.7</v>
      </c>
      <c r="H5" s="80">
        <v>31.7</v>
      </c>
      <c r="I5" s="80">
        <v>32</v>
      </c>
      <c r="J5" s="80">
        <v>30.3</v>
      </c>
      <c r="K5" s="80">
        <v>30.2</v>
      </c>
      <c r="L5" s="80">
        <v>30.7</v>
      </c>
      <c r="M5" s="80">
        <v>30.3</v>
      </c>
      <c r="N5" s="80">
        <v>30.1</v>
      </c>
      <c r="O5" s="204">
        <v>31</v>
      </c>
      <c r="P5" s="80">
        <v>30.17</v>
      </c>
    </row>
    <row r="6" spans="1:16" ht="15">
      <c r="A6" s="231">
        <v>1</v>
      </c>
      <c r="B6" s="367">
        <v>45.1</v>
      </c>
      <c r="C6" s="80">
        <v>45.5</v>
      </c>
      <c r="D6" s="80">
        <v>45.6</v>
      </c>
      <c r="E6" s="80">
        <v>44.4</v>
      </c>
      <c r="F6" s="80">
        <v>44.5</v>
      </c>
      <c r="G6" s="80">
        <v>43</v>
      </c>
      <c r="H6" s="80">
        <v>44.5</v>
      </c>
      <c r="I6" s="80">
        <v>43.6</v>
      </c>
      <c r="J6" s="80">
        <v>44.3</v>
      </c>
      <c r="K6" s="80">
        <v>43.9</v>
      </c>
      <c r="L6" s="80">
        <v>43.7</v>
      </c>
      <c r="M6" s="80">
        <v>44</v>
      </c>
      <c r="N6" s="80">
        <v>44.5</v>
      </c>
      <c r="O6" s="204">
        <v>43</v>
      </c>
      <c r="P6" s="80">
        <v>44</v>
      </c>
    </row>
    <row r="7" spans="1:16" ht="15">
      <c r="A7" s="231">
        <v>2</v>
      </c>
      <c r="B7" s="367">
        <v>15.4</v>
      </c>
      <c r="C7" s="80">
        <v>16.4</v>
      </c>
      <c r="D7" s="80">
        <v>16.6</v>
      </c>
      <c r="E7" s="80">
        <v>18.2</v>
      </c>
      <c r="F7" s="80">
        <v>19.8</v>
      </c>
      <c r="G7" s="80">
        <v>19.9</v>
      </c>
      <c r="H7" s="80">
        <v>20.5</v>
      </c>
      <c r="I7" s="80">
        <v>20.5</v>
      </c>
      <c r="J7" s="80">
        <v>21.4</v>
      </c>
      <c r="K7" s="80">
        <v>21.8</v>
      </c>
      <c r="L7" s="80">
        <v>21.5</v>
      </c>
      <c r="M7" s="80">
        <v>21.6</v>
      </c>
      <c r="N7" s="80">
        <v>21</v>
      </c>
      <c r="O7" s="204">
        <v>21.3</v>
      </c>
      <c r="P7" s="80">
        <v>21.26</v>
      </c>
    </row>
    <row r="8" spans="1:16" ht="15">
      <c r="A8" s="231" t="s">
        <v>302</v>
      </c>
      <c r="B8" s="367">
        <v>2.4</v>
      </c>
      <c r="C8" s="80">
        <v>2.3</v>
      </c>
      <c r="D8" s="80">
        <v>2.6</v>
      </c>
      <c r="E8" s="80">
        <v>2.5</v>
      </c>
      <c r="F8" s="80">
        <v>3</v>
      </c>
      <c r="G8" s="80">
        <v>3.4</v>
      </c>
      <c r="H8" s="80">
        <v>3.3</v>
      </c>
      <c r="I8" s="80">
        <v>3.8</v>
      </c>
      <c r="J8" s="80">
        <v>4</v>
      </c>
      <c r="K8" s="80">
        <v>4</v>
      </c>
      <c r="L8" s="80">
        <v>4.2</v>
      </c>
      <c r="M8" s="80">
        <v>4.1</v>
      </c>
      <c r="N8" s="80">
        <v>4.4</v>
      </c>
      <c r="O8" s="204">
        <v>4.6</v>
      </c>
      <c r="P8" s="80">
        <v>4.57</v>
      </c>
    </row>
    <row r="9" spans="1:16" ht="9" customHeight="1">
      <c r="A9" s="231"/>
      <c r="B9" s="318"/>
      <c r="C9" s="318"/>
      <c r="D9" s="318"/>
      <c r="E9" s="318"/>
      <c r="F9" s="318"/>
      <c r="G9" s="318"/>
      <c r="H9" s="318"/>
      <c r="I9" s="318"/>
      <c r="J9" s="318"/>
      <c r="K9" s="318"/>
      <c r="L9" s="318"/>
      <c r="M9" s="318"/>
      <c r="N9" s="318"/>
      <c r="O9" s="204"/>
      <c r="P9" s="80"/>
    </row>
    <row r="10" spans="1:16" ht="15">
      <c r="A10" s="231" t="s">
        <v>274</v>
      </c>
      <c r="B10" s="78">
        <v>62.8</v>
      </c>
      <c r="C10" s="78">
        <v>64.2</v>
      </c>
      <c r="D10" s="78">
        <v>64.7</v>
      </c>
      <c r="E10" s="78">
        <v>65.2</v>
      </c>
      <c r="F10" s="78">
        <v>67.3</v>
      </c>
      <c r="G10" s="78">
        <v>66.3</v>
      </c>
      <c r="H10" s="78">
        <v>68.3</v>
      </c>
      <c r="I10" s="78">
        <v>68</v>
      </c>
      <c r="J10" s="78">
        <v>69.7</v>
      </c>
      <c r="K10" s="78">
        <v>69.8</v>
      </c>
      <c r="L10" s="78">
        <v>69.3</v>
      </c>
      <c r="M10" s="78">
        <v>69.7</v>
      </c>
      <c r="N10" s="78">
        <v>69.9</v>
      </c>
      <c r="O10" s="204">
        <v>69</v>
      </c>
      <c r="P10" s="80">
        <v>69.83</v>
      </c>
    </row>
    <row r="11" spans="1:15" ht="9" customHeight="1">
      <c r="A11" s="231"/>
      <c r="B11" s="78"/>
      <c r="C11" s="78"/>
      <c r="D11" s="78"/>
      <c r="E11" s="78"/>
      <c r="F11" s="78"/>
      <c r="G11" s="78"/>
      <c r="H11" s="78"/>
      <c r="I11" s="78"/>
      <c r="J11" s="78"/>
      <c r="K11" s="78"/>
      <c r="L11" s="78"/>
      <c r="M11" s="78"/>
      <c r="N11" s="78"/>
      <c r="O11" s="204"/>
    </row>
    <row r="12" spans="1:16" ht="15">
      <c r="A12" s="231" t="s">
        <v>303</v>
      </c>
      <c r="B12" s="78">
        <v>17.7</v>
      </c>
      <c r="C12" s="78">
        <v>18.6</v>
      </c>
      <c r="D12" s="78">
        <v>19.1</v>
      </c>
      <c r="E12" s="78">
        <v>20.8</v>
      </c>
      <c r="F12" s="78">
        <v>22.8</v>
      </c>
      <c r="G12" s="78">
        <v>23.3</v>
      </c>
      <c r="H12" s="78">
        <v>23.8</v>
      </c>
      <c r="I12" s="78">
        <v>24.4</v>
      </c>
      <c r="J12" s="78">
        <v>25.3</v>
      </c>
      <c r="K12" s="78">
        <v>25.8</v>
      </c>
      <c r="L12" s="78">
        <v>25.6</v>
      </c>
      <c r="M12" s="78">
        <v>25.7</v>
      </c>
      <c r="N12" s="78">
        <v>25.4</v>
      </c>
      <c r="O12" s="204">
        <v>26</v>
      </c>
      <c r="P12" s="80">
        <v>25.83</v>
      </c>
    </row>
    <row r="13" spans="1:16" ht="15.75">
      <c r="A13" s="104"/>
      <c r="B13" s="395"/>
      <c r="C13" s="107"/>
      <c r="D13" s="107"/>
      <c r="E13" s="107"/>
      <c r="F13" s="107"/>
      <c r="G13" s="107"/>
      <c r="H13" s="107"/>
      <c r="I13" s="107"/>
      <c r="J13" s="107"/>
      <c r="K13" s="107"/>
      <c r="L13" s="107"/>
      <c r="M13" s="107"/>
      <c r="N13" s="107"/>
      <c r="O13" s="80"/>
      <c r="P13" s="80"/>
    </row>
    <row r="14" spans="1:16" ht="15.75">
      <c r="A14" s="154" t="s">
        <v>296</v>
      </c>
      <c r="B14" s="196">
        <v>14679</v>
      </c>
      <c r="C14" s="196">
        <v>15547</v>
      </c>
      <c r="D14" s="196">
        <v>15566</v>
      </c>
      <c r="E14" s="196">
        <v>15073</v>
      </c>
      <c r="F14" s="196">
        <v>14880</v>
      </c>
      <c r="G14" s="196">
        <v>15942</v>
      </c>
      <c r="H14" s="196">
        <v>15392</v>
      </c>
      <c r="I14" s="225">
        <v>15616</v>
      </c>
      <c r="J14" s="308">
        <v>13414</v>
      </c>
      <c r="K14" s="308">
        <v>13821</v>
      </c>
      <c r="L14" s="308">
        <v>14190</v>
      </c>
      <c r="M14" s="308">
        <v>14214</v>
      </c>
      <c r="N14" s="308">
        <v>14358</v>
      </c>
      <c r="O14" s="308">
        <v>10644</v>
      </c>
      <c r="P14" s="308">
        <v>10652</v>
      </c>
    </row>
    <row r="15" spans="1:16" ht="7.5" customHeight="1">
      <c r="A15" s="252"/>
      <c r="B15" s="252"/>
      <c r="C15" s="252"/>
      <c r="D15" s="252"/>
      <c r="E15" s="252"/>
      <c r="F15" s="247"/>
      <c r="G15" s="247"/>
      <c r="H15" s="247"/>
      <c r="I15" s="247"/>
      <c r="J15" s="247"/>
      <c r="K15" s="247"/>
      <c r="L15" s="247"/>
      <c r="M15" s="247"/>
      <c r="N15" s="247"/>
      <c r="O15" s="247"/>
      <c r="P15" s="247"/>
    </row>
    <row r="16" spans="1:16" ht="15">
      <c r="A16" s="105" t="s">
        <v>468</v>
      </c>
      <c r="B16" s="105"/>
      <c r="C16" s="48"/>
      <c r="D16" s="48"/>
      <c r="E16" s="48"/>
      <c r="F16" s="178"/>
      <c r="G16" s="178"/>
      <c r="H16" s="107"/>
      <c r="I16" s="107"/>
      <c r="J16" s="107"/>
      <c r="K16" s="107"/>
      <c r="L16" s="107"/>
      <c r="M16" s="107"/>
      <c r="O16" s="80"/>
      <c r="P16" s="80"/>
    </row>
    <row r="17" spans="1:16" ht="15">
      <c r="A17" s="11" t="s">
        <v>643</v>
      </c>
      <c r="B17" s="105"/>
      <c r="C17" s="48"/>
      <c r="D17" s="48"/>
      <c r="E17" s="48"/>
      <c r="F17" s="178"/>
      <c r="G17" s="178"/>
      <c r="H17" s="107"/>
      <c r="I17" s="107"/>
      <c r="J17" s="107"/>
      <c r="K17" s="107"/>
      <c r="L17" s="107"/>
      <c r="M17" s="107"/>
      <c r="O17" s="80"/>
      <c r="P17" s="80"/>
    </row>
    <row r="18" spans="1:16" ht="15">
      <c r="A18" s="105"/>
      <c r="B18" s="105"/>
      <c r="C18" s="48"/>
      <c r="D18" s="48"/>
      <c r="E18" s="48"/>
      <c r="F18" s="178"/>
      <c r="G18" s="178"/>
      <c r="H18" s="107"/>
      <c r="I18" s="107"/>
      <c r="J18" s="107"/>
      <c r="K18" s="107"/>
      <c r="L18" s="107"/>
      <c r="M18" s="107"/>
      <c r="O18" s="80"/>
      <c r="P18" s="80"/>
    </row>
    <row r="19" spans="1:16" s="48" customFormat="1" ht="18.75">
      <c r="A19" s="101" t="s">
        <v>659</v>
      </c>
      <c r="B19" s="101"/>
      <c r="C19" s="49"/>
      <c r="E19" s="49"/>
      <c r="F19" s="191"/>
      <c r="G19" s="191"/>
      <c r="H19" s="191"/>
      <c r="I19" s="191"/>
      <c r="J19" s="191"/>
      <c r="K19" s="191"/>
      <c r="L19" s="178"/>
      <c r="M19" s="178"/>
      <c r="O19" s="80"/>
      <c r="P19" s="80"/>
    </row>
    <row r="20" spans="1:13" ht="9" customHeight="1">
      <c r="A20" s="123"/>
      <c r="B20" s="123"/>
      <c r="C20" s="49"/>
      <c r="D20" s="1"/>
      <c r="E20" s="49"/>
      <c r="F20" s="243"/>
      <c r="G20" s="191"/>
      <c r="H20" s="191"/>
      <c r="I20" s="52"/>
      <c r="J20" s="52"/>
      <c r="K20" s="52"/>
      <c r="L20" s="52"/>
      <c r="M20" s="52"/>
    </row>
    <row r="21" spans="1:16" ht="15.75">
      <c r="A21" s="270"/>
      <c r="B21" s="270"/>
      <c r="C21" s="261"/>
      <c r="D21" s="261"/>
      <c r="E21" s="261"/>
      <c r="G21" s="261"/>
      <c r="H21" s="261"/>
      <c r="I21" s="240" t="s">
        <v>660</v>
      </c>
      <c r="J21" s="240"/>
      <c r="K21" s="240"/>
      <c r="L21" s="239"/>
      <c r="M21" s="239"/>
      <c r="N21" s="241"/>
      <c r="O21" s="241"/>
      <c r="P21" s="319" t="s">
        <v>271</v>
      </c>
    </row>
    <row r="22" spans="1:15" ht="15.75">
      <c r="A22" s="101"/>
      <c r="B22" s="101"/>
      <c r="C22" s="1"/>
      <c r="D22" s="1"/>
      <c r="E22" s="1"/>
      <c r="F22" s="192"/>
      <c r="G22" s="192"/>
      <c r="I22" s="257"/>
      <c r="J22" s="243"/>
      <c r="K22" s="243"/>
      <c r="L22" s="243"/>
      <c r="M22" s="243"/>
      <c r="N22" s="243"/>
      <c r="O22" s="320" t="s">
        <v>148</v>
      </c>
    </row>
    <row r="23" spans="1:16" ht="15.75">
      <c r="A23" s="134"/>
      <c r="B23" s="134"/>
      <c r="C23" s="252"/>
      <c r="D23" s="252"/>
      <c r="E23" s="252"/>
      <c r="F23" s="252"/>
      <c r="G23" s="252"/>
      <c r="H23" s="252"/>
      <c r="I23" s="244" t="s">
        <v>147</v>
      </c>
      <c r="J23" s="245">
        <v>1</v>
      </c>
      <c r="K23" s="245">
        <v>2</v>
      </c>
      <c r="L23" s="277" t="s">
        <v>272</v>
      </c>
      <c r="M23" s="247"/>
      <c r="N23" s="245" t="s">
        <v>274</v>
      </c>
      <c r="O23" s="277" t="s">
        <v>273</v>
      </c>
      <c r="P23" s="321" t="s">
        <v>188</v>
      </c>
    </row>
    <row r="24" spans="1:16" ht="15">
      <c r="A24" s="48"/>
      <c r="B24" s="48"/>
      <c r="I24" s="107"/>
      <c r="J24" s="178"/>
      <c r="K24" s="107"/>
      <c r="L24" s="107"/>
      <c r="M24" s="498"/>
      <c r="N24" s="498"/>
      <c r="O24" s="498" t="s">
        <v>149</v>
      </c>
      <c r="P24" s="233"/>
    </row>
    <row r="25" spans="1:16" ht="6" customHeight="1">
      <c r="A25" s="48"/>
      <c r="B25" s="48"/>
      <c r="I25" s="107"/>
      <c r="J25" s="178"/>
      <c r="K25" s="223"/>
      <c r="L25" s="107"/>
      <c r="M25" s="107"/>
      <c r="N25" s="107"/>
      <c r="O25" s="107"/>
      <c r="P25" s="233"/>
    </row>
    <row r="26" spans="1:16" ht="15.75">
      <c r="A26" s="573" t="s">
        <v>307</v>
      </c>
      <c r="B26" s="573"/>
      <c r="C26" s="574"/>
      <c r="D26" s="574"/>
      <c r="E26" s="574"/>
      <c r="F26" s="574"/>
      <c r="G26" s="574"/>
      <c r="H26" s="575"/>
      <c r="I26" s="576">
        <v>30</v>
      </c>
      <c r="J26" s="576">
        <v>44</v>
      </c>
      <c r="K26" s="576">
        <v>21</v>
      </c>
      <c r="L26" s="576">
        <v>5</v>
      </c>
      <c r="M26" s="575"/>
      <c r="N26" s="576">
        <v>70</v>
      </c>
      <c r="O26" s="576">
        <v>26</v>
      </c>
      <c r="P26" s="308">
        <v>10652</v>
      </c>
    </row>
    <row r="27" spans="1:16" ht="7.5" customHeight="1">
      <c r="A27" s="573"/>
      <c r="B27" s="573"/>
      <c r="C27" s="574"/>
      <c r="D27" s="574"/>
      <c r="E27" s="574"/>
      <c r="F27" s="574"/>
      <c r="G27" s="574"/>
      <c r="H27" s="575"/>
      <c r="I27" s="577"/>
      <c r="J27" s="577"/>
      <c r="K27" s="577"/>
      <c r="L27" s="577"/>
      <c r="M27" s="578"/>
      <c r="N27" s="579"/>
      <c r="O27" s="580"/>
      <c r="P27" s="308"/>
    </row>
    <row r="28" spans="1:16" ht="15.75">
      <c r="A28" s="573" t="s">
        <v>233</v>
      </c>
      <c r="B28" s="573"/>
      <c r="C28" s="574"/>
      <c r="D28" s="574"/>
      <c r="E28" s="574"/>
      <c r="F28" s="574"/>
      <c r="G28" s="574"/>
      <c r="H28" s="575"/>
      <c r="I28" s="575"/>
      <c r="J28" s="575"/>
      <c r="K28" s="575"/>
      <c r="L28" s="575"/>
      <c r="M28" s="575"/>
      <c r="N28" s="575"/>
      <c r="O28" s="575"/>
      <c r="P28" s="575"/>
    </row>
    <row r="29" spans="1:16" ht="15" customHeight="1">
      <c r="A29" s="581" t="s">
        <v>225</v>
      </c>
      <c r="B29" s="581"/>
      <c r="C29" s="574"/>
      <c r="D29" s="574"/>
      <c r="E29" s="574"/>
      <c r="F29" s="574"/>
      <c r="G29" s="574"/>
      <c r="H29" s="575"/>
      <c r="I29" s="576">
        <v>48</v>
      </c>
      <c r="J29" s="576">
        <v>47</v>
      </c>
      <c r="K29" s="576">
        <v>4</v>
      </c>
      <c r="L29" s="576">
        <v>1</v>
      </c>
      <c r="M29" s="575"/>
      <c r="N29" s="582">
        <v>52</v>
      </c>
      <c r="O29" s="583">
        <v>5</v>
      </c>
      <c r="P29" s="308">
        <v>1858</v>
      </c>
    </row>
    <row r="30" spans="1:16" ht="15">
      <c r="A30" s="581" t="s">
        <v>226</v>
      </c>
      <c r="B30" s="581"/>
      <c r="C30" s="574"/>
      <c r="D30" s="574"/>
      <c r="E30" s="574"/>
      <c r="F30" s="574"/>
      <c r="G30" s="574"/>
      <c r="H30" s="575"/>
      <c r="I30" s="576">
        <v>20</v>
      </c>
      <c r="J30" s="576">
        <v>44</v>
      </c>
      <c r="K30" s="576">
        <v>33</v>
      </c>
      <c r="L30" s="576">
        <v>4</v>
      </c>
      <c r="M30" s="575"/>
      <c r="N30" s="576">
        <v>80</v>
      </c>
      <c r="O30" s="576">
        <v>36</v>
      </c>
      <c r="P30" s="308">
        <v>1687</v>
      </c>
    </row>
    <row r="31" spans="1:16" ht="15">
      <c r="A31" s="581" t="s">
        <v>227</v>
      </c>
      <c r="B31" s="581"/>
      <c r="C31" s="574"/>
      <c r="D31" s="574"/>
      <c r="E31" s="574"/>
      <c r="F31" s="574"/>
      <c r="G31" s="574"/>
      <c r="H31" s="575"/>
      <c r="I31" s="576">
        <v>49</v>
      </c>
      <c r="J31" s="576">
        <v>47</v>
      </c>
      <c r="K31" s="576">
        <v>4</v>
      </c>
      <c r="L31" s="576">
        <v>0</v>
      </c>
      <c r="M31" s="575"/>
      <c r="N31" s="576">
        <v>51</v>
      </c>
      <c r="O31" s="576">
        <v>5</v>
      </c>
      <c r="P31" s="308">
        <v>590</v>
      </c>
    </row>
    <row r="32" spans="1:16" ht="15">
      <c r="A32" s="581" t="s">
        <v>228</v>
      </c>
      <c r="B32" s="581"/>
      <c r="C32" s="574"/>
      <c r="D32" s="574"/>
      <c r="E32" s="574"/>
      <c r="F32" s="574"/>
      <c r="G32" s="574"/>
      <c r="H32" s="575"/>
      <c r="I32" s="576">
        <v>12</v>
      </c>
      <c r="J32" s="576">
        <v>44</v>
      </c>
      <c r="K32" s="576">
        <v>41</v>
      </c>
      <c r="L32" s="576">
        <v>2</v>
      </c>
      <c r="M32" s="575"/>
      <c r="N32" s="576">
        <v>88</v>
      </c>
      <c r="O32" s="576">
        <v>44</v>
      </c>
      <c r="P32" s="308">
        <v>1348</v>
      </c>
    </row>
    <row r="33" spans="1:16" ht="15">
      <c r="A33" s="593" t="s">
        <v>229</v>
      </c>
      <c r="B33" s="593"/>
      <c r="C33" s="594"/>
      <c r="D33" s="594"/>
      <c r="E33" s="594"/>
      <c r="F33" s="594"/>
      <c r="G33" s="594"/>
      <c r="H33" s="594"/>
      <c r="I33" s="595">
        <v>11</v>
      </c>
      <c r="J33" s="595">
        <v>38</v>
      </c>
      <c r="K33" s="595">
        <v>39</v>
      </c>
      <c r="L33" s="595">
        <v>12</v>
      </c>
      <c r="M33" s="595"/>
      <c r="N33" s="595">
        <v>89</v>
      </c>
      <c r="O33" s="595">
        <v>51</v>
      </c>
      <c r="P33" s="596">
        <v>552</v>
      </c>
    </row>
    <row r="34" spans="1:16" ht="15">
      <c r="A34" s="593" t="s">
        <v>230</v>
      </c>
      <c r="B34" s="593"/>
      <c r="C34" s="594"/>
      <c r="D34" s="594"/>
      <c r="E34" s="594"/>
      <c r="F34" s="594"/>
      <c r="G34" s="594"/>
      <c r="H34" s="594"/>
      <c r="I34" s="595">
        <v>13</v>
      </c>
      <c r="J34" s="595">
        <v>30</v>
      </c>
      <c r="K34" s="595">
        <v>32</v>
      </c>
      <c r="L34" s="595">
        <v>24</v>
      </c>
      <c r="M34" s="595"/>
      <c r="N34" s="595">
        <v>87</v>
      </c>
      <c r="O34" s="595">
        <v>57</v>
      </c>
      <c r="P34" s="596">
        <v>820</v>
      </c>
    </row>
    <row r="35" spans="1:16" ht="15">
      <c r="A35" s="581" t="s">
        <v>231</v>
      </c>
      <c r="B35" s="581"/>
      <c r="C35" s="574"/>
      <c r="D35" s="574"/>
      <c r="E35" s="574"/>
      <c r="F35" s="574"/>
      <c r="G35" s="574"/>
      <c r="H35" s="575"/>
      <c r="I35" s="576">
        <v>15</v>
      </c>
      <c r="J35" s="576">
        <v>56</v>
      </c>
      <c r="K35" s="576">
        <v>26</v>
      </c>
      <c r="L35" s="576">
        <v>2</v>
      </c>
      <c r="M35" s="575"/>
      <c r="N35" s="576">
        <v>85</v>
      </c>
      <c r="O35" s="576">
        <v>29</v>
      </c>
      <c r="P35" s="308">
        <v>1767</v>
      </c>
    </row>
    <row r="36" spans="1:16" ht="15">
      <c r="A36" s="581" t="s">
        <v>232</v>
      </c>
      <c r="B36" s="581"/>
      <c r="C36" s="574"/>
      <c r="D36" s="574"/>
      <c r="E36" s="574"/>
      <c r="F36" s="574"/>
      <c r="G36" s="574"/>
      <c r="H36" s="575"/>
      <c r="I36" s="576">
        <v>59</v>
      </c>
      <c r="J36" s="576">
        <v>39</v>
      </c>
      <c r="K36" s="576">
        <v>1</v>
      </c>
      <c r="L36" s="576">
        <v>0</v>
      </c>
      <c r="M36" s="575"/>
      <c r="N36" s="576">
        <v>41</v>
      </c>
      <c r="O36" s="576">
        <v>2</v>
      </c>
      <c r="P36" s="308">
        <v>1810</v>
      </c>
    </row>
    <row r="37" spans="1:16" ht="9" customHeight="1">
      <c r="A37" s="582"/>
      <c r="B37" s="582"/>
      <c r="C37" s="574"/>
      <c r="D37" s="574"/>
      <c r="E37" s="574"/>
      <c r="F37" s="574"/>
      <c r="G37" s="574"/>
      <c r="H37" s="575"/>
      <c r="I37" s="576"/>
      <c r="J37" s="576"/>
      <c r="K37" s="576"/>
      <c r="L37" s="576"/>
      <c r="M37" s="576"/>
      <c r="N37" s="576"/>
      <c r="O37" s="576"/>
      <c r="P37" s="308"/>
    </row>
    <row r="38" spans="1:16" ht="18" customHeight="1">
      <c r="A38" s="573" t="s">
        <v>234</v>
      </c>
      <c r="B38" s="573"/>
      <c r="C38" s="574"/>
      <c r="D38" s="574"/>
      <c r="E38" s="574"/>
      <c r="F38" s="574"/>
      <c r="G38" s="574"/>
      <c r="H38" s="575"/>
      <c r="I38" s="576"/>
      <c r="J38" s="576"/>
      <c r="K38" s="576"/>
      <c r="L38" s="576"/>
      <c r="M38" s="582"/>
      <c r="N38" s="583"/>
      <c r="O38" s="584"/>
      <c r="P38" s="308"/>
    </row>
    <row r="39" spans="1:16" ht="15" customHeight="1">
      <c r="A39" s="585" t="s">
        <v>279</v>
      </c>
      <c r="B39" s="585"/>
      <c r="C39" s="574"/>
      <c r="D39" s="574"/>
      <c r="E39" s="574"/>
      <c r="F39" s="574"/>
      <c r="G39" s="574"/>
      <c r="H39" s="575"/>
      <c r="I39" s="576">
        <v>61</v>
      </c>
      <c r="J39" s="576">
        <v>34</v>
      </c>
      <c r="K39" s="576">
        <v>4</v>
      </c>
      <c r="L39" s="576">
        <v>1</v>
      </c>
      <c r="M39" s="575"/>
      <c r="N39" s="582">
        <v>39</v>
      </c>
      <c r="O39" s="583">
        <v>5</v>
      </c>
      <c r="P39" s="308">
        <v>1381</v>
      </c>
    </row>
    <row r="40" spans="1:16" ht="15" customHeight="1">
      <c r="A40" s="581" t="s">
        <v>235</v>
      </c>
      <c r="B40" s="581"/>
      <c r="C40" s="574"/>
      <c r="D40" s="574"/>
      <c r="E40" s="574"/>
      <c r="F40" s="574"/>
      <c r="G40" s="574"/>
      <c r="H40" s="575"/>
      <c r="I40" s="576">
        <v>52</v>
      </c>
      <c r="J40" s="576">
        <v>39</v>
      </c>
      <c r="K40" s="576">
        <v>7</v>
      </c>
      <c r="L40" s="576">
        <v>2</v>
      </c>
      <c r="M40" s="575"/>
      <c r="N40" s="576">
        <v>48</v>
      </c>
      <c r="O40" s="576">
        <v>9</v>
      </c>
      <c r="P40" s="308">
        <v>1955</v>
      </c>
    </row>
    <row r="41" spans="1:16" ht="15" customHeight="1">
      <c r="A41" s="581" t="s">
        <v>236</v>
      </c>
      <c r="B41" s="581"/>
      <c r="C41" s="574"/>
      <c r="D41" s="574"/>
      <c r="E41" s="574"/>
      <c r="F41" s="574"/>
      <c r="G41" s="574"/>
      <c r="H41" s="575"/>
      <c r="I41" s="576">
        <v>37</v>
      </c>
      <c r="J41" s="576">
        <v>50</v>
      </c>
      <c r="K41" s="576">
        <v>10</v>
      </c>
      <c r="L41" s="576">
        <v>2</v>
      </c>
      <c r="M41" s="575"/>
      <c r="N41" s="576">
        <v>63</v>
      </c>
      <c r="O41" s="576">
        <v>12</v>
      </c>
      <c r="P41" s="308">
        <v>1622</v>
      </c>
    </row>
    <row r="42" spans="1:16" ht="15" customHeight="1">
      <c r="A42" s="581" t="s">
        <v>237</v>
      </c>
      <c r="B42" s="581"/>
      <c r="C42" s="574"/>
      <c r="D42" s="574"/>
      <c r="E42" s="574"/>
      <c r="F42" s="574"/>
      <c r="G42" s="574"/>
      <c r="H42" s="575"/>
      <c r="I42" s="576">
        <v>21</v>
      </c>
      <c r="J42" s="576">
        <v>60</v>
      </c>
      <c r="K42" s="576">
        <v>15</v>
      </c>
      <c r="L42" s="576">
        <v>4</v>
      </c>
      <c r="M42" s="575"/>
      <c r="N42" s="576">
        <v>79</v>
      </c>
      <c r="O42" s="576">
        <v>19</v>
      </c>
      <c r="P42" s="308">
        <v>1250</v>
      </c>
    </row>
    <row r="43" spans="1:16" ht="15" customHeight="1">
      <c r="A43" s="581" t="s">
        <v>238</v>
      </c>
      <c r="B43" s="581"/>
      <c r="C43" s="574"/>
      <c r="D43" s="574"/>
      <c r="E43" s="574"/>
      <c r="F43" s="574"/>
      <c r="G43" s="574"/>
      <c r="H43" s="575"/>
      <c r="I43" s="576">
        <v>12</v>
      </c>
      <c r="J43" s="576">
        <v>59</v>
      </c>
      <c r="K43" s="576">
        <v>24</v>
      </c>
      <c r="L43" s="576">
        <v>4</v>
      </c>
      <c r="M43" s="575"/>
      <c r="N43" s="576">
        <v>88</v>
      </c>
      <c r="O43" s="576">
        <v>29</v>
      </c>
      <c r="P43" s="308">
        <v>998</v>
      </c>
    </row>
    <row r="44" spans="1:16" ht="15" customHeight="1">
      <c r="A44" s="581" t="s">
        <v>308</v>
      </c>
      <c r="B44" s="581"/>
      <c r="C44" s="574"/>
      <c r="D44" s="574"/>
      <c r="E44" s="574"/>
      <c r="F44" s="574"/>
      <c r="G44" s="574"/>
      <c r="H44" s="575"/>
      <c r="I44" s="576">
        <v>7</v>
      </c>
      <c r="J44" s="576">
        <v>47</v>
      </c>
      <c r="K44" s="576">
        <v>38</v>
      </c>
      <c r="L44" s="576">
        <v>8</v>
      </c>
      <c r="M44" s="575"/>
      <c r="N44" s="576">
        <v>93</v>
      </c>
      <c r="O44" s="576">
        <v>46</v>
      </c>
      <c r="P44" s="308">
        <v>1377</v>
      </c>
    </row>
    <row r="45" spans="1:16" ht="15" customHeight="1">
      <c r="A45" s="586" t="s">
        <v>309</v>
      </c>
      <c r="B45" s="581"/>
      <c r="C45" s="574"/>
      <c r="D45" s="574"/>
      <c r="E45" s="574"/>
      <c r="F45" s="574"/>
      <c r="G45" s="574"/>
      <c r="H45" s="575"/>
      <c r="I45" s="576">
        <v>3</v>
      </c>
      <c r="J45" s="576">
        <v>31</v>
      </c>
      <c r="K45" s="576">
        <v>54</v>
      </c>
      <c r="L45" s="576">
        <v>12</v>
      </c>
      <c r="M45" s="575"/>
      <c r="N45" s="576">
        <v>97</v>
      </c>
      <c r="O45" s="576">
        <v>65</v>
      </c>
      <c r="P45" s="308">
        <v>1739</v>
      </c>
    </row>
    <row r="46" spans="1:16" ht="9" customHeight="1">
      <c r="A46" s="582"/>
      <c r="B46" s="582"/>
      <c r="C46" s="574"/>
      <c r="D46" s="574"/>
      <c r="E46" s="574"/>
      <c r="F46" s="574"/>
      <c r="G46" s="574"/>
      <c r="H46" s="575"/>
      <c r="I46" s="576"/>
      <c r="J46" s="576"/>
      <c r="K46" s="576"/>
      <c r="L46" s="576"/>
      <c r="M46" s="575"/>
      <c r="N46" s="576"/>
      <c r="O46" s="576"/>
      <c r="P46" s="308"/>
    </row>
    <row r="47" spans="1:16" ht="15" customHeight="1">
      <c r="A47" s="573" t="s">
        <v>613</v>
      </c>
      <c r="B47" s="581"/>
      <c r="C47" s="574"/>
      <c r="D47" s="574"/>
      <c r="E47" s="574"/>
      <c r="F47" s="574"/>
      <c r="G47" s="574"/>
      <c r="H47" s="575"/>
      <c r="I47" s="575"/>
      <c r="J47" s="575"/>
      <c r="K47" s="575"/>
      <c r="L47" s="575"/>
      <c r="M47" s="575"/>
      <c r="N47" s="575"/>
      <c r="O47" s="575"/>
      <c r="P47" s="575"/>
    </row>
    <row r="48" spans="1:16" ht="15" customHeight="1">
      <c r="A48" s="585" t="s">
        <v>614</v>
      </c>
      <c r="B48" s="581"/>
      <c r="C48" s="574"/>
      <c r="D48" s="574"/>
      <c r="E48" s="574"/>
      <c r="F48" s="574"/>
      <c r="G48" s="574"/>
      <c r="H48" s="575"/>
      <c r="I48" s="576">
        <v>54</v>
      </c>
      <c r="J48" s="576">
        <v>36</v>
      </c>
      <c r="K48" s="576">
        <v>9</v>
      </c>
      <c r="L48" s="576">
        <v>1</v>
      </c>
      <c r="M48" s="575"/>
      <c r="N48" s="582">
        <v>46</v>
      </c>
      <c r="O48" s="583">
        <v>10</v>
      </c>
      <c r="P48" s="196">
        <v>2021</v>
      </c>
    </row>
    <row r="49" spans="1:16" ht="15" customHeight="1">
      <c r="A49" s="581">
        <v>2</v>
      </c>
      <c r="B49" s="581"/>
      <c r="C49" s="574"/>
      <c r="D49" s="574"/>
      <c r="E49" s="574"/>
      <c r="F49" s="574"/>
      <c r="G49" s="574"/>
      <c r="H49" s="575"/>
      <c r="I49" s="576">
        <v>38</v>
      </c>
      <c r="J49" s="576">
        <v>46</v>
      </c>
      <c r="K49" s="576">
        <v>13</v>
      </c>
      <c r="L49" s="576">
        <v>3</v>
      </c>
      <c r="M49" s="575"/>
      <c r="N49" s="582">
        <v>62</v>
      </c>
      <c r="O49" s="587">
        <v>16</v>
      </c>
      <c r="P49" s="196">
        <v>2142</v>
      </c>
    </row>
    <row r="50" spans="1:16" ht="15" customHeight="1">
      <c r="A50" s="581">
        <v>3</v>
      </c>
      <c r="B50" s="581"/>
      <c r="C50" s="574"/>
      <c r="D50" s="574"/>
      <c r="E50" s="574"/>
      <c r="F50" s="574"/>
      <c r="G50" s="574"/>
      <c r="H50" s="575"/>
      <c r="I50" s="576">
        <v>26</v>
      </c>
      <c r="J50" s="576">
        <v>47</v>
      </c>
      <c r="K50" s="576">
        <v>23</v>
      </c>
      <c r="L50" s="576">
        <v>4</v>
      </c>
      <c r="M50" s="575"/>
      <c r="N50" s="576">
        <v>74</v>
      </c>
      <c r="O50" s="576">
        <v>27</v>
      </c>
      <c r="P50" s="308">
        <v>2316</v>
      </c>
    </row>
    <row r="51" spans="1:16" ht="15" customHeight="1">
      <c r="A51" s="581">
        <v>4</v>
      </c>
      <c r="B51" s="581"/>
      <c r="C51" s="574"/>
      <c r="D51" s="574"/>
      <c r="E51" s="574"/>
      <c r="F51" s="574"/>
      <c r="G51" s="574"/>
      <c r="H51" s="575"/>
      <c r="I51" s="576">
        <v>17</v>
      </c>
      <c r="J51" s="576">
        <v>45</v>
      </c>
      <c r="K51" s="576">
        <v>30</v>
      </c>
      <c r="L51" s="576">
        <v>7</v>
      </c>
      <c r="M51" s="575"/>
      <c r="N51" s="576">
        <v>83</v>
      </c>
      <c r="O51" s="576">
        <v>37</v>
      </c>
      <c r="P51" s="308">
        <v>2263</v>
      </c>
    </row>
    <row r="52" spans="1:16" ht="15" customHeight="1">
      <c r="A52" s="581" t="s">
        <v>615</v>
      </c>
      <c r="B52" s="586"/>
      <c r="C52" s="574"/>
      <c r="D52" s="574"/>
      <c r="E52" s="574"/>
      <c r="F52" s="574"/>
      <c r="G52" s="574"/>
      <c r="H52" s="575"/>
      <c r="I52" s="576">
        <v>14</v>
      </c>
      <c r="J52" s="576">
        <v>45</v>
      </c>
      <c r="K52" s="576">
        <v>33</v>
      </c>
      <c r="L52" s="576">
        <v>8</v>
      </c>
      <c r="M52" s="575"/>
      <c r="N52" s="576">
        <v>86</v>
      </c>
      <c r="O52" s="576">
        <v>41</v>
      </c>
      <c r="P52" s="308">
        <v>1910</v>
      </c>
    </row>
    <row r="53" spans="1:16" ht="9" customHeight="1">
      <c r="A53" s="586"/>
      <c r="B53" s="586"/>
      <c r="C53" s="574"/>
      <c r="D53" s="574"/>
      <c r="E53" s="574"/>
      <c r="F53" s="574"/>
      <c r="G53" s="574"/>
      <c r="H53" s="575"/>
      <c r="I53" s="575"/>
      <c r="J53" s="575"/>
      <c r="K53" s="575"/>
      <c r="L53" s="575"/>
      <c r="M53" s="575"/>
      <c r="N53" s="575"/>
      <c r="O53" s="575"/>
      <c r="P53" s="575"/>
    </row>
    <row r="54" spans="1:16" ht="18" customHeight="1">
      <c r="A54" s="573" t="s">
        <v>222</v>
      </c>
      <c r="B54" s="573"/>
      <c r="C54" s="574"/>
      <c r="D54" s="574"/>
      <c r="E54" s="574"/>
      <c r="F54" s="574"/>
      <c r="G54" s="574"/>
      <c r="H54" s="575"/>
      <c r="I54" s="575"/>
      <c r="J54" s="575"/>
      <c r="K54" s="575"/>
      <c r="L54" s="575"/>
      <c r="M54" s="575"/>
      <c r="N54" s="575"/>
      <c r="O54" s="575"/>
      <c r="P54" s="575"/>
    </row>
    <row r="55" spans="1:16" ht="15" customHeight="1">
      <c r="A55" s="581" t="s">
        <v>257</v>
      </c>
      <c r="B55" s="581"/>
      <c r="C55" s="574"/>
      <c r="D55" s="574"/>
      <c r="E55" s="574"/>
      <c r="F55" s="574"/>
      <c r="G55" s="574"/>
      <c r="H55" s="575"/>
      <c r="I55" s="576">
        <v>40</v>
      </c>
      <c r="J55" s="576">
        <v>42</v>
      </c>
      <c r="K55" s="576">
        <v>15</v>
      </c>
      <c r="L55" s="576">
        <v>3</v>
      </c>
      <c r="M55" s="575"/>
      <c r="N55" s="576">
        <v>60</v>
      </c>
      <c r="O55" s="576">
        <v>17</v>
      </c>
      <c r="P55" s="308">
        <v>3567</v>
      </c>
    </row>
    <row r="56" spans="1:16" ht="15" customHeight="1">
      <c r="A56" s="581" t="s">
        <v>223</v>
      </c>
      <c r="B56" s="581"/>
      <c r="C56" s="574"/>
      <c r="D56" s="574"/>
      <c r="E56" s="574"/>
      <c r="F56" s="574"/>
      <c r="G56" s="574"/>
      <c r="H56" s="575"/>
      <c r="I56" s="576">
        <v>29</v>
      </c>
      <c r="J56" s="576">
        <v>45</v>
      </c>
      <c r="K56" s="576">
        <v>22</v>
      </c>
      <c r="L56" s="576">
        <v>4</v>
      </c>
      <c r="M56" s="575"/>
      <c r="N56" s="582">
        <v>71</v>
      </c>
      <c r="O56" s="583">
        <v>26</v>
      </c>
      <c r="P56" s="196">
        <v>3229</v>
      </c>
    </row>
    <row r="57" spans="1:16" ht="15" customHeight="1">
      <c r="A57" s="581" t="s">
        <v>349</v>
      </c>
      <c r="B57" s="581"/>
      <c r="C57" s="574"/>
      <c r="D57" s="574"/>
      <c r="E57" s="574"/>
      <c r="F57" s="574"/>
      <c r="G57" s="574"/>
      <c r="H57" s="575"/>
      <c r="I57" s="576">
        <v>24</v>
      </c>
      <c r="J57" s="576">
        <v>47</v>
      </c>
      <c r="K57" s="576">
        <v>23</v>
      </c>
      <c r="L57" s="576">
        <v>6</v>
      </c>
      <c r="M57" s="575"/>
      <c r="N57" s="582">
        <v>76</v>
      </c>
      <c r="O57" s="583">
        <v>29</v>
      </c>
      <c r="P57" s="196">
        <v>971</v>
      </c>
    </row>
    <row r="58" spans="1:16" ht="15" customHeight="1">
      <c r="A58" s="581" t="s">
        <v>350</v>
      </c>
      <c r="B58" s="581"/>
      <c r="C58" s="574"/>
      <c r="D58" s="574"/>
      <c r="E58" s="574"/>
      <c r="F58" s="574"/>
      <c r="G58" s="574"/>
      <c r="H58" s="575"/>
      <c r="I58" s="576">
        <v>24</v>
      </c>
      <c r="J58" s="576">
        <v>50</v>
      </c>
      <c r="K58" s="576">
        <v>21</v>
      </c>
      <c r="L58" s="576">
        <v>4</v>
      </c>
      <c r="M58" s="575"/>
      <c r="N58" s="576">
        <v>76</v>
      </c>
      <c r="O58" s="576">
        <v>25</v>
      </c>
      <c r="P58" s="308">
        <v>648</v>
      </c>
    </row>
    <row r="59" spans="1:16" ht="15" customHeight="1">
      <c r="A59" s="581" t="s">
        <v>351</v>
      </c>
      <c r="B59" s="581"/>
      <c r="C59" s="574"/>
      <c r="D59" s="574"/>
      <c r="E59" s="574"/>
      <c r="F59" s="574"/>
      <c r="G59" s="574"/>
      <c r="H59" s="575"/>
      <c r="I59" s="576">
        <v>11</v>
      </c>
      <c r="J59" s="576">
        <v>44</v>
      </c>
      <c r="K59" s="576">
        <v>34</v>
      </c>
      <c r="L59" s="576">
        <v>10</v>
      </c>
      <c r="M59" s="575"/>
      <c r="N59" s="576">
        <v>89</v>
      </c>
      <c r="O59" s="576">
        <v>44</v>
      </c>
      <c r="P59" s="308">
        <v>1154</v>
      </c>
    </row>
    <row r="60" spans="1:16" ht="15" customHeight="1">
      <c r="A60" s="586" t="s">
        <v>352</v>
      </c>
      <c r="B60" s="586"/>
      <c r="C60" s="574"/>
      <c r="D60" s="574"/>
      <c r="E60" s="574"/>
      <c r="F60" s="574"/>
      <c r="G60" s="574"/>
      <c r="H60" s="575"/>
      <c r="I60" s="576">
        <v>13</v>
      </c>
      <c r="J60" s="576">
        <v>43</v>
      </c>
      <c r="K60" s="576">
        <v>35</v>
      </c>
      <c r="L60" s="576">
        <v>9</v>
      </c>
      <c r="M60" s="575"/>
      <c r="N60" s="576">
        <v>87</v>
      </c>
      <c r="O60" s="576">
        <v>44</v>
      </c>
      <c r="P60" s="308">
        <v>1083</v>
      </c>
    </row>
    <row r="61" spans="1:16" ht="9" customHeight="1">
      <c r="A61" s="292"/>
      <c r="B61" s="292"/>
      <c r="C61" s="252"/>
      <c r="D61" s="252"/>
      <c r="E61" s="252"/>
      <c r="F61" s="252"/>
      <c r="G61" s="252"/>
      <c r="H61" s="252"/>
      <c r="I61" s="243"/>
      <c r="J61" s="243"/>
      <c r="K61" s="243"/>
      <c r="L61" s="243"/>
      <c r="M61" s="134"/>
      <c r="N61" s="134"/>
      <c r="O61" s="293"/>
      <c r="P61" s="249"/>
    </row>
    <row r="62" spans="1:12" ht="6" customHeight="1">
      <c r="A62" s="48"/>
      <c r="B62" s="48"/>
      <c r="C62" s="48"/>
      <c r="E62" s="48"/>
      <c r="F62" s="48"/>
      <c r="G62" s="48"/>
      <c r="H62" s="48"/>
      <c r="L62" s="166"/>
    </row>
    <row r="63" spans="1:8" ht="15">
      <c r="A63" s="11" t="s">
        <v>658</v>
      </c>
      <c r="B63" s="105"/>
      <c r="C63" s="48"/>
      <c r="E63" s="48"/>
      <c r="F63" s="48"/>
      <c r="G63" s="48"/>
      <c r="H63" s="48"/>
    </row>
    <row r="64" spans="1:7" ht="15">
      <c r="A64" s="105"/>
      <c r="B64" s="105"/>
      <c r="C64" s="48"/>
      <c r="D64" s="48"/>
      <c r="E64" s="48"/>
      <c r="F64" s="48"/>
      <c r="G64" s="48"/>
    </row>
    <row r="65" spans="1:7" ht="15">
      <c r="A65" s="105"/>
      <c r="B65" s="105"/>
      <c r="C65" s="48"/>
      <c r="D65" s="48"/>
      <c r="E65" s="48"/>
      <c r="F65" s="48"/>
      <c r="G65" s="48"/>
    </row>
  </sheetData>
  <sheetProtection/>
  <printOptions/>
  <pageMargins left="0.75" right="0.75" top="1" bottom="1" header="0.5" footer="0.5"/>
  <pageSetup fitToHeight="1" fitToWidth="1" horizontalDpi="600" verticalDpi="600" orientation="portrait" paperSize="9" scale="66" r:id="rId1"/>
  <headerFooter alignWithMargins="0">
    <oddHeader>&amp;R&amp;"Arial,Bold"&amp;14ROAD TRANSPORT VEHICLES</oddHeader>
    <oddFooter xml:space="preserve">&amp;C&amp;12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BR58"/>
  <sheetViews>
    <sheetView zoomScale="75" zoomScaleNormal="75" zoomScalePageLayoutView="0" workbookViewId="0" topLeftCell="A1">
      <selection activeCell="A1" sqref="A1"/>
    </sheetView>
  </sheetViews>
  <sheetFormatPr defaultColWidth="9.140625" defaultRowHeight="12.75"/>
  <cols>
    <col min="1" max="1" width="23.8515625" style="421" customWidth="1"/>
    <col min="2" max="2" width="11.00390625" style="421" hidden="1" customWidth="1"/>
    <col min="3" max="8" width="11.00390625" style="421" customWidth="1"/>
    <col min="9" max="9" width="12.421875" style="421" customWidth="1"/>
    <col min="10" max="10" width="15.8515625" style="421" customWidth="1"/>
    <col min="11" max="11" width="17.28125" style="421" customWidth="1"/>
    <col min="12" max="16384" width="9.140625" style="421" customWidth="1"/>
  </cols>
  <sheetData>
    <row r="1" s="401" customFormat="1" ht="18.75">
      <c r="A1" s="400" t="s">
        <v>632</v>
      </c>
    </row>
    <row r="2" spans="1:70" s="403" customFormat="1" ht="18">
      <c r="A2" s="402" t="s">
        <v>315</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row>
    <row r="3" spans="1:65" s="403" customFormat="1" ht="18" customHeight="1">
      <c r="A3" s="404"/>
      <c r="B3" s="650" t="s">
        <v>512</v>
      </c>
      <c r="C3" s="650"/>
      <c r="D3" s="650"/>
      <c r="E3" s="650"/>
      <c r="F3" s="499"/>
      <c r="G3" s="499"/>
      <c r="H3" s="435"/>
      <c r="I3" s="649" t="s">
        <v>631</v>
      </c>
      <c r="J3" s="649"/>
      <c r="K3" s="649"/>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row>
    <row r="4" spans="1:65" s="403" customFormat="1" ht="14.25" customHeight="1">
      <c r="A4" s="402"/>
      <c r="B4" s="405"/>
      <c r="C4" s="651" t="s">
        <v>513</v>
      </c>
      <c r="D4" s="651"/>
      <c r="E4" s="405"/>
      <c r="F4" s="405"/>
      <c r="G4" s="405"/>
      <c r="H4" s="406"/>
      <c r="I4" s="405"/>
      <c r="J4" s="405"/>
      <c r="K4" s="405"/>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row>
    <row r="5" spans="1:66" s="401" customFormat="1" ht="42.75" customHeight="1">
      <c r="A5" s="407" t="s">
        <v>151</v>
      </c>
      <c r="B5" s="408">
        <v>2008</v>
      </c>
      <c r="C5" s="409">
        <v>2009</v>
      </c>
      <c r="D5" s="409">
        <v>2010</v>
      </c>
      <c r="E5" s="409">
        <v>2011</v>
      </c>
      <c r="F5" s="409">
        <v>2012</v>
      </c>
      <c r="G5" s="409">
        <v>2013</v>
      </c>
      <c r="H5" s="410">
        <v>2014</v>
      </c>
      <c r="I5" s="411" t="s">
        <v>520</v>
      </c>
      <c r="J5" s="411" t="s">
        <v>514</v>
      </c>
      <c r="K5" s="411" t="s">
        <v>515</v>
      </c>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row>
    <row r="6" spans="1:66" s="401" customFormat="1" ht="13.5" customHeight="1">
      <c r="A6" s="400"/>
      <c r="B6" s="413"/>
      <c r="C6" s="400"/>
      <c r="D6" s="412"/>
      <c r="E6" s="475"/>
      <c r="F6" s="400"/>
      <c r="G6" s="400"/>
      <c r="H6" s="414"/>
      <c r="I6" s="415"/>
      <c r="J6" s="400"/>
      <c r="K6" s="400"/>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c r="BJ6" s="412"/>
      <c r="BK6" s="412"/>
      <c r="BL6" s="412"/>
      <c r="BM6" s="412"/>
      <c r="BN6" s="412"/>
    </row>
    <row r="7" spans="1:66" ht="15">
      <c r="A7" s="416" t="s">
        <v>168</v>
      </c>
      <c r="B7" s="417">
        <v>8949</v>
      </c>
      <c r="C7" s="417">
        <v>8564</v>
      </c>
      <c r="D7" s="417">
        <v>8313</v>
      </c>
      <c r="E7" s="419">
        <v>8044</v>
      </c>
      <c r="F7" s="419">
        <v>8032</v>
      </c>
      <c r="G7" s="419">
        <v>7887</v>
      </c>
      <c r="H7" s="418">
        <v>5183</v>
      </c>
      <c r="I7" s="419">
        <v>69</v>
      </c>
      <c r="J7" s="419">
        <v>2627</v>
      </c>
      <c r="K7" s="419">
        <v>2487</v>
      </c>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row>
    <row r="8" spans="1:66" ht="18">
      <c r="A8" s="416" t="s">
        <v>510</v>
      </c>
      <c r="B8" s="422">
        <v>11579</v>
      </c>
      <c r="C8" s="422">
        <v>9240</v>
      </c>
      <c r="D8" s="422">
        <v>15601</v>
      </c>
      <c r="E8" s="419">
        <v>16288</v>
      </c>
      <c r="F8" s="419">
        <v>13358</v>
      </c>
      <c r="G8" s="419">
        <v>12166</v>
      </c>
      <c r="H8" s="418">
        <v>8155</v>
      </c>
      <c r="I8" s="419">
        <v>83</v>
      </c>
      <c r="J8" s="419">
        <v>3263</v>
      </c>
      <c r="K8" s="419">
        <v>4809</v>
      </c>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row>
    <row r="9" spans="1:66" ht="15">
      <c r="A9" s="416" t="s">
        <v>13</v>
      </c>
      <c r="B9" s="417">
        <v>1911</v>
      </c>
      <c r="C9" s="417">
        <v>5738</v>
      </c>
      <c r="D9" s="417">
        <v>5991</v>
      </c>
      <c r="E9" s="419">
        <v>5969</v>
      </c>
      <c r="F9" s="419">
        <v>5581</v>
      </c>
      <c r="G9" s="419">
        <v>4892</v>
      </c>
      <c r="H9" s="418">
        <v>5451</v>
      </c>
      <c r="I9" s="419">
        <v>111</v>
      </c>
      <c r="J9" s="419">
        <v>2498</v>
      </c>
      <c r="K9" s="419">
        <v>2842</v>
      </c>
      <c r="L9" s="423"/>
      <c r="M9" s="423"/>
      <c r="N9" s="423"/>
      <c r="O9" s="423"/>
      <c r="P9" s="423"/>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row>
    <row r="10" spans="1:66" ht="15">
      <c r="A10" s="416" t="s">
        <v>14</v>
      </c>
      <c r="B10" s="417">
        <v>4351</v>
      </c>
      <c r="C10" s="417">
        <v>5013</v>
      </c>
      <c r="D10" s="417">
        <v>4828</v>
      </c>
      <c r="E10" s="419">
        <v>4438</v>
      </c>
      <c r="F10" s="419">
        <v>4314</v>
      </c>
      <c r="G10" s="419">
        <v>3867</v>
      </c>
      <c r="H10" s="418">
        <v>3433</v>
      </c>
      <c r="I10" s="419">
        <v>18</v>
      </c>
      <c r="J10" s="419">
        <v>1481</v>
      </c>
      <c r="K10" s="419">
        <v>1934</v>
      </c>
      <c r="L10" s="423"/>
      <c r="M10" s="423"/>
      <c r="N10" s="423"/>
      <c r="O10" s="423"/>
      <c r="P10" s="423"/>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row>
    <row r="11" spans="1:66" ht="15">
      <c r="A11" s="416" t="s">
        <v>15</v>
      </c>
      <c r="B11" s="417">
        <v>2652</v>
      </c>
      <c r="C11" s="417">
        <v>2430</v>
      </c>
      <c r="D11" s="417">
        <v>2439</v>
      </c>
      <c r="E11" s="419">
        <v>2511</v>
      </c>
      <c r="F11" s="419">
        <v>2518</v>
      </c>
      <c r="G11" s="419">
        <v>2377</v>
      </c>
      <c r="H11" s="418">
        <v>2572</v>
      </c>
      <c r="I11" s="419">
        <v>23</v>
      </c>
      <c r="J11" s="419">
        <v>1344</v>
      </c>
      <c r="K11" s="419">
        <v>1205</v>
      </c>
      <c r="L11" s="423"/>
      <c r="M11" s="423"/>
      <c r="N11" s="423"/>
      <c r="O11" s="423"/>
      <c r="P11" s="423"/>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row>
    <row r="12" spans="1:66" ht="15">
      <c r="A12" s="416" t="s">
        <v>16</v>
      </c>
      <c r="B12" s="417">
        <v>3119</v>
      </c>
      <c r="C12" s="417">
        <v>3508</v>
      </c>
      <c r="D12" s="417">
        <v>3606</v>
      </c>
      <c r="E12" s="419">
        <v>2922</v>
      </c>
      <c r="F12" s="419">
        <v>3369</v>
      </c>
      <c r="G12" s="419">
        <v>3212</v>
      </c>
      <c r="H12" s="418">
        <v>3096</v>
      </c>
      <c r="I12" s="419">
        <v>41</v>
      </c>
      <c r="J12" s="419">
        <v>1401</v>
      </c>
      <c r="K12" s="419">
        <v>1654</v>
      </c>
      <c r="L12" s="423"/>
      <c r="M12" s="423"/>
      <c r="N12" s="423"/>
      <c r="O12" s="423"/>
      <c r="P12" s="423"/>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row>
    <row r="13" spans="1:66" ht="15">
      <c r="A13" s="416" t="s">
        <v>17</v>
      </c>
      <c r="B13" s="417">
        <v>6625</v>
      </c>
      <c r="C13" s="417">
        <v>6428</v>
      </c>
      <c r="D13" s="417">
        <v>6086</v>
      </c>
      <c r="E13" s="419">
        <v>6199</v>
      </c>
      <c r="F13" s="419">
        <v>6766</v>
      </c>
      <c r="G13" s="419">
        <v>5776</v>
      </c>
      <c r="H13" s="418">
        <v>5252</v>
      </c>
      <c r="I13" s="419">
        <v>79</v>
      </c>
      <c r="J13" s="419">
        <v>2847</v>
      </c>
      <c r="K13" s="419">
        <v>2326</v>
      </c>
      <c r="L13" s="423"/>
      <c r="M13" s="419"/>
      <c r="N13" s="419"/>
      <c r="O13" s="419"/>
      <c r="P13" s="419"/>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row>
    <row r="14" spans="1:66" ht="15">
      <c r="A14" s="416" t="s">
        <v>18</v>
      </c>
      <c r="B14" s="417">
        <v>8070</v>
      </c>
      <c r="C14" s="417">
        <v>7141</v>
      </c>
      <c r="D14" s="417">
        <v>6976</v>
      </c>
      <c r="E14" s="419">
        <v>6819</v>
      </c>
      <c r="F14" s="419">
        <v>6787</v>
      </c>
      <c r="G14" s="419">
        <v>6098</v>
      </c>
      <c r="H14" s="418">
        <v>5735</v>
      </c>
      <c r="I14" s="419">
        <v>46</v>
      </c>
      <c r="J14" s="419">
        <v>2776</v>
      </c>
      <c r="K14" s="419">
        <v>2913</v>
      </c>
      <c r="L14" s="423"/>
      <c r="M14" s="423"/>
      <c r="N14" s="423"/>
      <c r="O14" s="423"/>
      <c r="P14" s="423"/>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row>
    <row r="15" spans="1:66" ht="15">
      <c r="A15" s="416" t="s">
        <v>19</v>
      </c>
      <c r="B15" s="417">
        <v>4937</v>
      </c>
      <c r="C15" s="417">
        <v>5168</v>
      </c>
      <c r="D15" s="417">
        <v>5421</v>
      </c>
      <c r="E15" s="419">
        <v>4738</v>
      </c>
      <c r="F15" s="419">
        <v>5175</v>
      </c>
      <c r="G15" s="419">
        <v>2905</v>
      </c>
      <c r="H15" s="418">
        <v>4847</v>
      </c>
      <c r="I15" s="419">
        <v>55</v>
      </c>
      <c r="J15" s="419">
        <v>2028</v>
      </c>
      <c r="K15" s="419">
        <v>2764</v>
      </c>
      <c r="L15" s="423"/>
      <c r="M15" s="423"/>
      <c r="N15" s="423"/>
      <c r="O15" s="423"/>
      <c r="P15" s="423"/>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row>
    <row r="16" spans="1:66" ht="15">
      <c r="A16" s="416" t="s">
        <v>20</v>
      </c>
      <c r="B16" s="422">
        <v>4381</v>
      </c>
      <c r="C16" s="422">
        <v>4769</v>
      </c>
      <c r="D16" s="417">
        <v>5059</v>
      </c>
      <c r="E16" s="419">
        <v>5059</v>
      </c>
      <c r="F16" s="419">
        <v>4328</v>
      </c>
      <c r="G16" s="419">
        <v>5131</v>
      </c>
      <c r="H16" s="418">
        <v>5293</v>
      </c>
      <c r="I16" s="419">
        <v>10</v>
      </c>
      <c r="J16" s="419">
        <v>2665</v>
      </c>
      <c r="K16" s="419">
        <v>2618</v>
      </c>
      <c r="L16" s="423"/>
      <c r="M16" s="423"/>
      <c r="N16" s="423"/>
      <c r="O16" s="423"/>
      <c r="P16" s="423"/>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row>
    <row r="17" spans="1:66" ht="15">
      <c r="A17" s="416" t="s">
        <v>21</v>
      </c>
      <c r="B17" s="417">
        <v>4196</v>
      </c>
      <c r="C17" s="417">
        <v>4182</v>
      </c>
      <c r="D17" s="417">
        <v>4269</v>
      </c>
      <c r="E17" s="419">
        <v>4318</v>
      </c>
      <c r="F17" s="419">
        <v>5756</v>
      </c>
      <c r="G17" s="419">
        <v>4375</v>
      </c>
      <c r="H17" s="418">
        <v>4020</v>
      </c>
      <c r="I17" s="419">
        <v>38</v>
      </c>
      <c r="J17" s="419">
        <v>1484</v>
      </c>
      <c r="K17" s="419">
        <v>2498</v>
      </c>
      <c r="L17" s="423"/>
      <c r="M17" s="423"/>
      <c r="N17" s="423"/>
      <c r="O17" s="423"/>
      <c r="P17" s="423"/>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row>
    <row r="18" spans="1:12" ht="18">
      <c r="A18" s="416" t="s">
        <v>651</v>
      </c>
      <c r="B18" s="417">
        <v>18509</v>
      </c>
      <c r="C18" s="417">
        <v>20895</v>
      </c>
      <c r="D18" s="417">
        <v>22093</v>
      </c>
      <c r="E18" s="419">
        <v>22921</v>
      </c>
      <c r="F18" s="419">
        <v>23470</v>
      </c>
      <c r="G18" s="419">
        <v>17502</v>
      </c>
      <c r="H18" s="418">
        <v>16922</v>
      </c>
      <c r="I18" s="419">
        <v>290</v>
      </c>
      <c r="J18" s="419">
        <v>7036</v>
      </c>
      <c r="K18" s="419">
        <v>9596</v>
      </c>
      <c r="L18" s="432"/>
    </row>
    <row r="19" spans="1:11" ht="15">
      <c r="A19" s="416" t="s">
        <v>155</v>
      </c>
      <c r="B19" s="417">
        <v>820</v>
      </c>
      <c r="C19" s="417">
        <v>825</v>
      </c>
      <c r="D19" s="417">
        <v>813</v>
      </c>
      <c r="E19" s="419">
        <v>969</v>
      </c>
      <c r="F19" s="419">
        <v>918</v>
      </c>
      <c r="G19" s="419">
        <v>961</v>
      </c>
      <c r="H19" s="418">
        <v>922</v>
      </c>
      <c r="I19" s="419">
        <v>6</v>
      </c>
      <c r="J19" s="419">
        <v>454</v>
      </c>
      <c r="K19" s="419">
        <v>462</v>
      </c>
    </row>
    <row r="20" spans="1:11" ht="15">
      <c r="A20" s="416" t="s">
        <v>24</v>
      </c>
      <c r="B20" s="417">
        <v>8830</v>
      </c>
      <c r="C20" s="417">
        <v>8583</v>
      </c>
      <c r="D20" s="417">
        <v>9156</v>
      </c>
      <c r="E20" s="419">
        <v>9821</v>
      </c>
      <c r="F20" s="419">
        <v>8108</v>
      </c>
      <c r="G20" s="419">
        <v>8256</v>
      </c>
      <c r="H20" s="418">
        <v>7332</v>
      </c>
      <c r="I20" s="419">
        <v>45</v>
      </c>
      <c r="J20" s="419">
        <v>3781</v>
      </c>
      <c r="K20" s="419">
        <v>3506</v>
      </c>
    </row>
    <row r="21" spans="1:11" ht="15">
      <c r="A21" s="416" t="s">
        <v>25</v>
      </c>
      <c r="B21" s="417">
        <v>22077</v>
      </c>
      <c r="C21" s="417">
        <v>22388</v>
      </c>
      <c r="D21" s="417">
        <v>22045</v>
      </c>
      <c r="E21" s="419">
        <v>21574</v>
      </c>
      <c r="F21" s="419">
        <v>21021</v>
      </c>
      <c r="G21" s="419">
        <v>19750</v>
      </c>
      <c r="H21" s="418">
        <v>18877</v>
      </c>
      <c r="I21" s="419">
        <v>105</v>
      </c>
      <c r="J21" s="419">
        <v>9865</v>
      </c>
      <c r="K21" s="419">
        <v>8907</v>
      </c>
    </row>
    <row r="22" spans="1:11" ht="18">
      <c r="A22" s="416" t="s">
        <v>532</v>
      </c>
      <c r="B22" s="417">
        <v>23917</v>
      </c>
      <c r="C22" s="417">
        <v>28668</v>
      </c>
      <c r="D22" s="417">
        <v>29522</v>
      </c>
      <c r="E22" s="419">
        <v>24761</v>
      </c>
      <c r="F22" s="419">
        <v>27317</v>
      </c>
      <c r="G22" s="419">
        <v>23692</v>
      </c>
      <c r="H22" s="418">
        <v>19350</v>
      </c>
      <c r="I22" s="419">
        <v>246</v>
      </c>
      <c r="J22" s="419">
        <v>11186</v>
      </c>
      <c r="K22" s="419">
        <v>7918</v>
      </c>
    </row>
    <row r="23" spans="1:11" ht="18">
      <c r="A23" s="416" t="s">
        <v>542</v>
      </c>
      <c r="B23" s="417">
        <v>10450</v>
      </c>
      <c r="C23" s="417">
        <v>11508</v>
      </c>
      <c r="D23" s="417">
        <v>11282</v>
      </c>
      <c r="E23" s="419">
        <v>7445</v>
      </c>
      <c r="F23" s="419">
        <v>12967</v>
      </c>
      <c r="G23" s="419">
        <v>9938</v>
      </c>
      <c r="H23" s="418">
        <v>10855</v>
      </c>
      <c r="I23" s="419">
        <v>122</v>
      </c>
      <c r="J23" s="419">
        <v>4301</v>
      </c>
      <c r="K23" s="419">
        <v>6432</v>
      </c>
    </row>
    <row r="24" spans="1:11" ht="15">
      <c r="A24" s="416" t="s">
        <v>28</v>
      </c>
      <c r="B24" s="417">
        <v>4640</v>
      </c>
      <c r="C24" s="417">
        <v>4851</v>
      </c>
      <c r="D24" s="417">
        <v>5123</v>
      </c>
      <c r="E24" s="419">
        <v>5312</v>
      </c>
      <c r="F24" s="419">
        <v>5183</v>
      </c>
      <c r="G24" s="419">
        <v>5099</v>
      </c>
      <c r="H24" s="418">
        <v>4955</v>
      </c>
      <c r="I24" s="419">
        <v>106</v>
      </c>
      <c r="J24" s="419">
        <v>2155</v>
      </c>
      <c r="K24" s="419">
        <v>2694</v>
      </c>
    </row>
    <row r="25" spans="1:11" ht="15">
      <c r="A25" s="416" t="s">
        <v>29</v>
      </c>
      <c r="B25" s="417">
        <v>4455</v>
      </c>
      <c r="C25" s="417">
        <v>4642</v>
      </c>
      <c r="D25" s="417">
        <v>4677</v>
      </c>
      <c r="E25" s="419">
        <v>4654</v>
      </c>
      <c r="F25" s="419">
        <v>4673</v>
      </c>
      <c r="G25" s="419">
        <v>3164</v>
      </c>
      <c r="H25" s="418">
        <v>4716</v>
      </c>
      <c r="I25" s="419">
        <v>61</v>
      </c>
      <c r="J25" s="419">
        <v>2151</v>
      </c>
      <c r="K25" s="419">
        <v>2504</v>
      </c>
    </row>
    <row r="26" spans="1:11" ht="15">
      <c r="A26" s="416" t="s">
        <v>30</v>
      </c>
      <c r="B26" s="417">
        <v>4448</v>
      </c>
      <c r="C26" s="417">
        <v>4647</v>
      </c>
      <c r="D26" s="417">
        <v>4628</v>
      </c>
      <c r="E26" s="419">
        <v>4849</v>
      </c>
      <c r="F26" s="419">
        <v>4485</v>
      </c>
      <c r="G26" s="419">
        <v>4033</v>
      </c>
      <c r="H26" s="418">
        <v>3687</v>
      </c>
      <c r="I26" s="419">
        <v>6</v>
      </c>
      <c r="J26" s="419">
        <v>1736</v>
      </c>
      <c r="K26" s="419">
        <v>1945</v>
      </c>
    </row>
    <row r="27" spans="1:11" ht="15">
      <c r="A27" s="416" t="s">
        <v>31</v>
      </c>
      <c r="B27" s="417">
        <v>7501</v>
      </c>
      <c r="C27" s="417">
        <v>7818</v>
      </c>
      <c r="D27" s="417">
        <v>8263</v>
      </c>
      <c r="E27" s="419">
        <v>8531</v>
      </c>
      <c r="F27" s="419">
        <v>7379</v>
      </c>
      <c r="G27" s="419">
        <v>6040</v>
      </c>
      <c r="H27" s="418">
        <v>6157</v>
      </c>
      <c r="I27" s="419">
        <v>15</v>
      </c>
      <c r="J27" s="419">
        <v>3183</v>
      </c>
      <c r="K27" s="419">
        <v>2959</v>
      </c>
    </row>
    <row r="28" spans="1:11" ht="15">
      <c r="A28" s="416" t="s">
        <v>32</v>
      </c>
      <c r="B28" s="417">
        <v>24704</v>
      </c>
      <c r="C28" s="417">
        <v>18878</v>
      </c>
      <c r="D28" s="417">
        <v>19804</v>
      </c>
      <c r="E28" s="419">
        <v>19019</v>
      </c>
      <c r="F28" s="419">
        <v>18013</v>
      </c>
      <c r="G28" s="419">
        <v>16957</v>
      </c>
      <c r="H28" s="418">
        <v>18352</v>
      </c>
      <c r="I28" s="419">
        <v>95</v>
      </c>
      <c r="J28" s="419">
        <v>10289</v>
      </c>
      <c r="K28" s="419">
        <v>7968</v>
      </c>
    </row>
    <row r="29" spans="1:11" ht="18">
      <c r="A29" s="416" t="s">
        <v>543</v>
      </c>
      <c r="B29" s="417">
        <v>2144</v>
      </c>
      <c r="C29" s="417">
        <v>1299</v>
      </c>
      <c r="D29" s="417">
        <v>1216</v>
      </c>
      <c r="E29" s="419">
        <v>1143</v>
      </c>
      <c r="F29" s="419">
        <v>1281</v>
      </c>
      <c r="G29" s="419">
        <v>1108</v>
      </c>
      <c r="H29" s="418">
        <v>1050</v>
      </c>
      <c r="I29" s="419">
        <v>22</v>
      </c>
      <c r="J29" s="419">
        <v>399</v>
      </c>
      <c r="K29" s="419">
        <v>629</v>
      </c>
    </row>
    <row r="30" spans="1:11" ht="15">
      <c r="A30" s="416" t="s">
        <v>34</v>
      </c>
      <c r="B30" s="417">
        <v>7805</v>
      </c>
      <c r="C30" s="417">
        <v>5831</v>
      </c>
      <c r="D30" s="417">
        <v>5603</v>
      </c>
      <c r="E30" s="419">
        <v>5551</v>
      </c>
      <c r="F30" s="419">
        <v>6169</v>
      </c>
      <c r="G30" s="419">
        <v>5975</v>
      </c>
      <c r="H30" s="418">
        <v>6814</v>
      </c>
      <c r="I30" s="419">
        <v>107</v>
      </c>
      <c r="J30" s="419">
        <v>2662</v>
      </c>
      <c r="K30" s="419">
        <v>4045</v>
      </c>
    </row>
    <row r="31" spans="1:11" ht="15">
      <c r="A31" s="416" t="s">
        <v>35</v>
      </c>
      <c r="B31" s="417">
        <v>7685</v>
      </c>
      <c r="C31" s="417">
        <v>8036</v>
      </c>
      <c r="D31" s="417">
        <v>8761</v>
      </c>
      <c r="E31" s="419">
        <v>8569</v>
      </c>
      <c r="F31" s="419">
        <v>8358</v>
      </c>
      <c r="G31" s="419">
        <v>7873</v>
      </c>
      <c r="H31" s="418">
        <v>8326</v>
      </c>
      <c r="I31" s="419">
        <v>90</v>
      </c>
      <c r="J31" s="419">
        <v>5521</v>
      </c>
      <c r="K31" s="419">
        <v>2715</v>
      </c>
    </row>
    <row r="32" spans="1:11" ht="15" customHeight="1">
      <c r="A32" s="416" t="s">
        <v>544</v>
      </c>
      <c r="B32" s="422" t="s">
        <v>511</v>
      </c>
      <c r="C32" s="422" t="s">
        <v>511</v>
      </c>
      <c r="D32" s="422" t="s">
        <v>511</v>
      </c>
      <c r="E32" s="496" t="s">
        <v>511</v>
      </c>
      <c r="F32" s="419">
        <v>6987</v>
      </c>
      <c r="G32" s="419">
        <v>6456</v>
      </c>
      <c r="H32" s="418">
        <v>5980</v>
      </c>
      <c r="I32" s="419">
        <v>71</v>
      </c>
      <c r="J32" s="419">
        <v>2572</v>
      </c>
      <c r="K32" s="419">
        <v>3337</v>
      </c>
    </row>
    <row r="33" spans="1:11" ht="15">
      <c r="A33" s="416" t="s">
        <v>37</v>
      </c>
      <c r="B33" s="417">
        <v>299</v>
      </c>
      <c r="C33" s="417">
        <v>328</v>
      </c>
      <c r="D33" s="417">
        <v>340</v>
      </c>
      <c r="E33" s="419">
        <v>383</v>
      </c>
      <c r="F33" s="419">
        <v>381</v>
      </c>
      <c r="G33" s="419">
        <v>800</v>
      </c>
      <c r="H33" s="418">
        <v>953</v>
      </c>
      <c r="I33" s="419">
        <v>13</v>
      </c>
      <c r="J33" s="419">
        <v>380</v>
      </c>
      <c r="K33" s="419">
        <v>560</v>
      </c>
    </row>
    <row r="34" spans="1:11" ht="15">
      <c r="A34" s="416" t="s">
        <v>38</v>
      </c>
      <c r="B34" s="417">
        <v>6051</v>
      </c>
      <c r="C34" s="417">
        <v>5752</v>
      </c>
      <c r="D34" s="417">
        <v>5857</v>
      </c>
      <c r="E34" s="419">
        <v>5958</v>
      </c>
      <c r="F34" s="419">
        <v>6356</v>
      </c>
      <c r="G34" s="419">
        <v>5212</v>
      </c>
      <c r="H34" s="418">
        <v>5475</v>
      </c>
      <c r="I34" s="419">
        <v>60</v>
      </c>
      <c r="J34" s="419">
        <v>2497</v>
      </c>
      <c r="K34" s="419">
        <v>2918</v>
      </c>
    </row>
    <row r="35" spans="1:11" ht="15">
      <c r="A35" s="416" t="s">
        <v>39</v>
      </c>
      <c r="B35" s="417">
        <v>16809</v>
      </c>
      <c r="C35" s="417">
        <v>17539</v>
      </c>
      <c r="D35" s="417">
        <v>18217</v>
      </c>
      <c r="E35" s="419">
        <v>19245</v>
      </c>
      <c r="F35" s="419">
        <v>15274</v>
      </c>
      <c r="G35" s="419">
        <v>15602</v>
      </c>
      <c r="H35" s="418">
        <v>15826</v>
      </c>
      <c r="I35" s="419">
        <v>86</v>
      </c>
      <c r="J35" s="419">
        <v>11295</v>
      </c>
      <c r="K35" s="419">
        <v>4445</v>
      </c>
    </row>
    <row r="36" spans="1:11" ht="15">
      <c r="A36" s="416" t="s">
        <v>40</v>
      </c>
      <c r="B36" s="417">
        <v>5525</v>
      </c>
      <c r="C36" s="417">
        <v>5265</v>
      </c>
      <c r="D36" s="417">
        <v>5034</v>
      </c>
      <c r="E36" s="419">
        <v>4649</v>
      </c>
      <c r="F36" s="419">
        <v>4273</v>
      </c>
      <c r="G36" s="419">
        <v>4374</v>
      </c>
      <c r="H36" s="418">
        <v>4082</v>
      </c>
      <c r="I36" s="419">
        <v>42</v>
      </c>
      <c r="J36" s="419">
        <v>1768</v>
      </c>
      <c r="K36" s="419">
        <v>2272</v>
      </c>
    </row>
    <row r="37" spans="1:11" ht="15">
      <c r="A37" s="416" t="s">
        <v>41</v>
      </c>
      <c r="B37" s="417">
        <v>4268</v>
      </c>
      <c r="C37" s="417">
        <v>4544</v>
      </c>
      <c r="D37" s="417">
        <v>4781</v>
      </c>
      <c r="E37" s="419">
        <v>4730</v>
      </c>
      <c r="F37" s="419">
        <v>4625</v>
      </c>
      <c r="G37" s="419">
        <v>4221</v>
      </c>
      <c r="H37" s="418">
        <v>4936</v>
      </c>
      <c r="I37" s="419">
        <v>66</v>
      </c>
      <c r="J37" s="419">
        <v>3007</v>
      </c>
      <c r="K37" s="419">
        <v>1863</v>
      </c>
    </row>
    <row r="38" spans="1:11" ht="15">
      <c r="A38" s="416" t="s">
        <v>42</v>
      </c>
      <c r="B38" s="417">
        <v>9094</v>
      </c>
      <c r="C38" s="417">
        <v>9424</v>
      </c>
      <c r="D38" s="417">
        <v>9506</v>
      </c>
      <c r="E38" s="419">
        <v>9691</v>
      </c>
      <c r="F38" s="419">
        <v>9823</v>
      </c>
      <c r="G38" s="419">
        <v>9529</v>
      </c>
      <c r="H38" s="418">
        <v>9615</v>
      </c>
      <c r="I38" s="419">
        <v>153</v>
      </c>
      <c r="J38" s="419">
        <v>5760</v>
      </c>
      <c r="K38" s="419">
        <v>3702</v>
      </c>
    </row>
    <row r="39" spans="1:11" ht="15">
      <c r="A39" s="424"/>
      <c r="B39" s="417"/>
      <c r="C39" s="417"/>
      <c r="D39" s="417"/>
      <c r="E39" s="474"/>
      <c r="F39" s="474"/>
      <c r="G39" s="474"/>
      <c r="H39" s="425"/>
      <c r="I39" s="426"/>
      <c r="J39" s="426"/>
      <c r="K39" s="426"/>
    </row>
    <row r="40" spans="1:12" s="420" customFormat="1" ht="18.75">
      <c r="A40" s="427" t="s">
        <v>545</v>
      </c>
      <c r="B40" s="428">
        <v>250801</v>
      </c>
      <c r="C40" s="428">
        <v>253902</v>
      </c>
      <c r="D40" s="428">
        <v>265310</v>
      </c>
      <c r="E40" s="497">
        <v>257080</v>
      </c>
      <c r="F40" s="429">
        <v>263045</v>
      </c>
      <c r="G40" s="429">
        <v>245035</v>
      </c>
      <c r="H40" s="490">
        <v>228219</v>
      </c>
      <c r="I40" s="429">
        <v>2380</v>
      </c>
      <c r="J40" s="429">
        <v>116412</v>
      </c>
      <c r="K40" s="429">
        <v>109427</v>
      </c>
      <c r="L40" s="592"/>
    </row>
    <row r="41" spans="1:12" ht="17.25" customHeight="1">
      <c r="A41" s="430" t="s">
        <v>342</v>
      </c>
      <c r="L41" s="431"/>
    </row>
    <row r="42" spans="6:12" ht="17.25" customHeight="1">
      <c r="F42" s="432"/>
      <c r="G42" s="432"/>
      <c r="H42" s="432"/>
      <c r="I42" s="432"/>
      <c r="J42" s="432"/>
      <c r="K42" s="432"/>
      <c r="L42" s="431"/>
    </row>
    <row r="43" spans="1:14" ht="12.75">
      <c r="A43" s="399" t="s">
        <v>533</v>
      </c>
      <c r="B43" s="399"/>
      <c r="C43" s="399"/>
      <c r="D43" s="399"/>
      <c r="E43" s="399"/>
      <c r="F43" s="399"/>
      <c r="G43" s="399"/>
      <c r="H43" s="399"/>
      <c r="I43" s="399"/>
      <c r="J43" s="399"/>
      <c r="K43" s="399"/>
      <c r="L43" s="399"/>
      <c r="M43" s="399"/>
      <c r="N43" s="399"/>
    </row>
    <row r="44" spans="1:14" ht="12.75">
      <c r="A44" s="399" t="s">
        <v>534</v>
      </c>
      <c r="B44" s="399"/>
      <c r="C44" s="399"/>
      <c r="D44" s="399"/>
      <c r="E44" s="399"/>
      <c r="F44" s="399"/>
      <c r="G44" s="399"/>
      <c r="H44" s="399"/>
      <c r="I44" s="399"/>
      <c r="J44" s="399"/>
      <c r="K44" s="399"/>
      <c r="L44" s="399"/>
      <c r="M44" s="399"/>
      <c r="N44" s="399"/>
    </row>
    <row r="45" spans="1:14" ht="14.25" customHeight="1">
      <c r="A45" s="493" t="s">
        <v>541</v>
      </c>
      <c r="B45" s="492"/>
      <c r="C45" s="492"/>
      <c r="D45" s="492"/>
      <c r="E45" s="492"/>
      <c r="F45" s="492"/>
      <c r="G45" s="492"/>
      <c r="H45" s="492"/>
      <c r="I45" s="492"/>
      <c r="J45" s="492"/>
      <c r="K45" s="492"/>
      <c r="L45" s="492"/>
      <c r="M45" s="492"/>
      <c r="N45" s="492"/>
    </row>
    <row r="46" spans="1:14" ht="14.25" customHeight="1">
      <c r="A46" s="493" t="s">
        <v>540</v>
      </c>
      <c r="B46" s="492"/>
      <c r="C46" s="492"/>
      <c r="D46" s="492"/>
      <c r="E46" s="492"/>
      <c r="F46" s="492"/>
      <c r="G46" s="492"/>
      <c r="H46" s="492"/>
      <c r="I46" s="492"/>
      <c r="J46" s="492"/>
      <c r="K46" s="492"/>
      <c r="L46" s="492"/>
      <c r="M46" s="492"/>
      <c r="N46" s="492"/>
    </row>
    <row r="47" spans="1:14" ht="12.75" customHeight="1">
      <c r="A47" s="495" t="s">
        <v>538</v>
      </c>
      <c r="B47" s="495"/>
      <c r="C47" s="495"/>
      <c r="D47" s="495"/>
      <c r="E47" s="495"/>
      <c r="F47" s="495"/>
      <c r="G47" s="495"/>
      <c r="H47" s="495"/>
      <c r="I47" s="495"/>
      <c r="J47" s="495"/>
      <c r="K47" s="495"/>
      <c r="L47" s="495"/>
      <c r="M47" s="495"/>
      <c r="N47" s="495"/>
    </row>
    <row r="48" spans="1:14" ht="12.75" customHeight="1">
      <c r="A48" s="495" t="s">
        <v>539</v>
      </c>
      <c r="B48" s="495"/>
      <c r="C48" s="495"/>
      <c r="D48" s="495"/>
      <c r="E48" s="495"/>
      <c r="F48" s="495"/>
      <c r="G48" s="495"/>
      <c r="H48" s="495"/>
      <c r="I48" s="495"/>
      <c r="J48" s="495"/>
      <c r="K48" s="495"/>
      <c r="L48" s="495"/>
      <c r="M48" s="495"/>
      <c r="N48" s="495"/>
    </row>
    <row r="49" spans="1:14" ht="12.75">
      <c r="A49" s="491" t="s">
        <v>535</v>
      </c>
      <c r="B49" s="492"/>
      <c r="C49" s="492"/>
      <c r="D49" s="492"/>
      <c r="E49" s="492"/>
      <c r="F49" s="492"/>
      <c r="G49" s="492"/>
      <c r="H49" s="492"/>
      <c r="I49" s="492"/>
      <c r="J49" s="492"/>
      <c r="K49" s="492"/>
      <c r="L49" s="492"/>
      <c r="M49" s="492"/>
      <c r="N49" s="492"/>
    </row>
    <row r="50" spans="1:14" ht="12.75">
      <c r="A50" s="493" t="s">
        <v>516</v>
      </c>
      <c r="B50" s="492"/>
      <c r="C50" s="492"/>
      <c r="D50" s="492"/>
      <c r="E50" s="492"/>
      <c r="F50" s="492"/>
      <c r="G50" s="492"/>
      <c r="H50" s="492"/>
      <c r="I50" s="492"/>
      <c r="J50" s="492"/>
      <c r="K50" s="492"/>
      <c r="L50" s="492"/>
      <c r="M50" s="492"/>
      <c r="N50" s="492"/>
    </row>
    <row r="51" spans="1:14" ht="12.75">
      <c r="A51" s="493" t="s">
        <v>536</v>
      </c>
      <c r="B51" s="492"/>
      <c r="C51" s="492"/>
      <c r="D51" s="492"/>
      <c r="E51" s="492"/>
      <c r="F51" s="492"/>
      <c r="G51" s="492"/>
      <c r="H51" s="492"/>
      <c r="I51" s="492"/>
      <c r="J51" s="492"/>
      <c r="K51" s="492"/>
      <c r="L51" s="492"/>
      <c r="M51" s="492"/>
      <c r="N51" s="492"/>
    </row>
    <row r="52" spans="1:14" ht="12.75">
      <c r="A52" s="491" t="s">
        <v>537</v>
      </c>
      <c r="B52" s="492"/>
      <c r="C52" s="492"/>
      <c r="D52" s="492"/>
      <c r="E52" s="492"/>
      <c r="F52" s="492"/>
      <c r="G52" s="492"/>
      <c r="H52" s="492"/>
      <c r="I52" s="492"/>
      <c r="J52" s="492"/>
      <c r="K52" s="492"/>
      <c r="L52" s="492"/>
      <c r="M52" s="492"/>
      <c r="N52" s="492"/>
    </row>
    <row r="53" spans="1:14" ht="12.75">
      <c r="A53" s="399" t="s">
        <v>547</v>
      </c>
      <c r="B53" s="494"/>
      <c r="C53" s="494"/>
      <c r="D53" s="494"/>
      <c r="E53" s="494"/>
      <c r="F53" s="494"/>
      <c r="G53" s="494"/>
      <c r="H53" s="494"/>
      <c r="I53" s="494"/>
      <c r="J53" s="494"/>
      <c r="K53" s="494"/>
      <c r="L53" s="494"/>
      <c r="M53" s="494"/>
      <c r="N53" s="494"/>
    </row>
    <row r="54" spans="1:11" ht="12.75">
      <c r="A54" s="399" t="s">
        <v>652</v>
      </c>
      <c r="B54" s="395"/>
      <c r="C54" s="395"/>
      <c r="D54" s="395"/>
      <c r="E54" s="395"/>
      <c r="F54" s="395"/>
      <c r="G54" s="395"/>
      <c r="H54" s="395"/>
      <c r="I54" s="395"/>
      <c r="J54" s="395"/>
      <c r="K54" s="395"/>
    </row>
    <row r="55" spans="1:11" ht="12.75">
      <c r="A55" s="398"/>
      <c r="B55" s="395"/>
      <c r="C55" s="395"/>
      <c r="D55" s="395"/>
      <c r="E55" s="395"/>
      <c r="F55" s="395"/>
      <c r="G55" s="395"/>
      <c r="H55" s="395"/>
      <c r="I55" s="395"/>
      <c r="J55" s="395"/>
      <c r="K55" s="395"/>
    </row>
    <row r="57" spans="2:9" ht="12.75">
      <c r="B57" s="432"/>
      <c r="C57" s="432"/>
      <c r="D57" s="432"/>
      <c r="E57" s="432"/>
      <c r="F57" s="432"/>
      <c r="G57" s="432"/>
      <c r="H57" s="432"/>
      <c r="I57" s="432"/>
    </row>
    <row r="58" spans="2:9" ht="12.75">
      <c r="B58" s="432"/>
      <c r="I58" s="432"/>
    </row>
  </sheetData>
  <sheetProtection/>
  <mergeCells count="3">
    <mergeCell ref="I3:K3"/>
    <mergeCell ref="B3:E3"/>
    <mergeCell ref="C4:D4"/>
  </mergeCells>
  <printOptions/>
  <pageMargins left="0.75" right="0.75" top="1" bottom="1" header="0.5" footer="0.5"/>
  <pageSetup fitToHeight="1" fitToWidth="1" horizontalDpi="96" verticalDpi="96" orientation="portrait" paperSize="9" scale="57" r:id="rId1"/>
  <headerFooter alignWithMargins="0">
    <oddHeader>&amp;R&amp;"Arial,Bold"&amp;14ROAD TRANSPORT VEHICLES</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CA47"/>
  <sheetViews>
    <sheetView zoomScalePageLayoutView="0" workbookViewId="0" topLeftCell="A1">
      <selection activeCell="A4" sqref="A4"/>
    </sheetView>
  </sheetViews>
  <sheetFormatPr defaultColWidth="9.140625" defaultRowHeight="12.75"/>
  <cols>
    <col min="1" max="1" width="25.8515625" style="0" customWidth="1"/>
    <col min="2" max="2" width="10.57421875" style="0" customWidth="1"/>
    <col min="3" max="3" width="8.140625" style="0" customWidth="1"/>
    <col min="4" max="4" width="12.57421875" style="0" customWidth="1"/>
    <col min="5" max="5" width="16.421875" style="0" customWidth="1"/>
    <col min="6" max="6" width="11.140625" style="0" customWidth="1"/>
    <col min="7" max="7" width="6.140625" style="0" customWidth="1"/>
    <col min="8" max="8" width="10.140625" style="0" customWidth="1"/>
    <col min="9" max="9" width="2.00390625" style="0" customWidth="1"/>
    <col min="10" max="10" width="11.00390625" style="0" bestFit="1" customWidth="1"/>
  </cols>
  <sheetData>
    <row r="1" ht="18">
      <c r="A1" s="100" t="s">
        <v>239</v>
      </c>
    </row>
    <row r="2" spans="1:79" s="99" customFormat="1" ht="18.75" thickBot="1">
      <c r="A2" s="98"/>
      <c r="B2" s="98"/>
      <c r="C2" s="98"/>
      <c r="D2" s="98"/>
      <c r="E2" s="98"/>
      <c r="F2" s="98"/>
      <c r="G2" s="98"/>
      <c r="H2" s="98"/>
      <c r="I2" s="98"/>
      <c r="J2" s="98"/>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row>
    <row r="3" spans="1:79" s="99" customFormat="1" ht="18">
      <c r="A3" s="100"/>
      <c r="B3" s="137" t="s">
        <v>152</v>
      </c>
      <c r="C3" s="137"/>
      <c r="D3" s="135" t="s">
        <v>164</v>
      </c>
      <c r="E3" s="136"/>
      <c r="F3" s="136"/>
      <c r="G3" s="136"/>
      <c r="H3" s="141" t="s">
        <v>170</v>
      </c>
      <c r="I3" s="102"/>
      <c r="J3" s="142"/>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row>
    <row r="4" spans="1:79" s="48" customFormat="1" ht="21" customHeight="1" thickBot="1">
      <c r="A4" s="97" t="s">
        <v>151</v>
      </c>
      <c r="B4" s="138" t="s">
        <v>153</v>
      </c>
      <c r="C4" s="138"/>
      <c r="D4" s="112" t="s">
        <v>165</v>
      </c>
      <c r="E4" s="97" t="s">
        <v>166</v>
      </c>
      <c r="F4" s="139" t="s">
        <v>167</v>
      </c>
      <c r="G4" s="140"/>
      <c r="H4" s="138" t="s">
        <v>169</v>
      </c>
      <c r="I4" s="138"/>
      <c r="J4" s="111" t="s">
        <v>5</v>
      </c>
      <c r="K4" s="49"/>
      <c r="L4" s="110"/>
      <c r="M4" s="101"/>
      <c r="N4" s="109"/>
      <c r="O4" s="109"/>
      <c r="P4" s="109"/>
      <c r="Q4" s="101"/>
      <c r="R4" s="101"/>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row>
    <row r="5" spans="1:79" s="48" customFormat="1" ht="13.5" customHeight="1">
      <c r="A5" s="101"/>
      <c r="B5" s="110"/>
      <c r="C5" s="110"/>
      <c r="D5" s="101"/>
      <c r="E5" s="101"/>
      <c r="F5" s="101"/>
      <c r="H5" s="101"/>
      <c r="I5" s="101"/>
      <c r="J5" s="101"/>
      <c r="K5" s="49"/>
      <c r="L5" s="101"/>
      <c r="M5" s="101"/>
      <c r="N5" s="109"/>
      <c r="O5" s="109"/>
      <c r="P5" s="109"/>
      <c r="Q5" s="101"/>
      <c r="R5" s="101"/>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row>
    <row r="6" spans="1:79" ht="15">
      <c r="A6" s="115" t="s">
        <v>168</v>
      </c>
      <c r="B6" s="167">
        <v>134</v>
      </c>
      <c r="C6" s="116"/>
      <c r="D6" s="122">
        <v>2749</v>
      </c>
      <c r="E6" s="122">
        <v>4441</v>
      </c>
      <c r="F6" s="122">
        <v>4</v>
      </c>
      <c r="H6" s="116"/>
      <c r="I6" s="116"/>
      <c r="J6" s="116">
        <f>SUM(B6:F6)</f>
        <v>7328</v>
      </c>
      <c r="K6" s="1"/>
      <c r="L6" s="1"/>
      <c r="M6" s="1"/>
      <c r="N6" s="1"/>
      <c r="O6" s="1"/>
      <c r="P6" s="38"/>
      <c r="Q6" s="38"/>
      <c r="R6" s="38"/>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row>
    <row r="7" spans="1:79" ht="15">
      <c r="A7" s="115" t="s">
        <v>12</v>
      </c>
      <c r="B7" s="167">
        <v>85</v>
      </c>
      <c r="C7" s="117"/>
      <c r="D7" s="122">
        <v>2623</v>
      </c>
      <c r="E7" s="122">
        <v>4851</v>
      </c>
      <c r="F7" s="122"/>
      <c r="H7" s="116"/>
      <c r="I7" s="116"/>
      <c r="J7" s="117">
        <f>SUM(B7:F7)</f>
        <v>7559</v>
      </c>
      <c r="K7" s="1"/>
      <c r="L7" s="1"/>
      <c r="M7" s="1"/>
      <c r="N7" s="113"/>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8" spans="1:79" ht="15">
      <c r="A8" s="115" t="s">
        <v>13</v>
      </c>
      <c r="B8" s="167">
        <v>101</v>
      </c>
      <c r="C8" s="116"/>
      <c r="D8" s="122">
        <v>1699</v>
      </c>
      <c r="E8" s="122">
        <v>2198</v>
      </c>
      <c r="F8" s="122"/>
      <c r="H8" s="116"/>
      <c r="I8" s="116"/>
      <c r="J8" s="116">
        <f>SUM(B8:H8)</f>
        <v>3998</v>
      </c>
      <c r="K8" s="77"/>
      <c r="L8" s="77"/>
      <c r="M8" s="77"/>
      <c r="N8" s="77"/>
      <c r="O8" s="77"/>
      <c r="P8" s="77"/>
      <c r="Q8" s="80"/>
      <c r="R8" s="80"/>
      <c r="S8" s="1"/>
      <c r="T8" s="114"/>
      <c r="U8" s="114"/>
      <c r="V8" s="114"/>
      <c r="W8" s="114"/>
      <c r="X8" s="114"/>
      <c r="Y8" s="114"/>
      <c r="Z8" s="114"/>
      <c r="AA8" s="114"/>
      <c r="AB8" s="114"/>
      <c r="AC8" s="114"/>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row>
    <row r="9" spans="1:79" ht="15">
      <c r="A9" s="115" t="s">
        <v>14</v>
      </c>
      <c r="B9" s="167">
        <v>17</v>
      </c>
      <c r="C9" s="116"/>
      <c r="D9" s="122">
        <v>1393</v>
      </c>
      <c r="E9" s="122">
        <v>1291</v>
      </c>
      <c r="F9" s="122">
        <v>5</v>
      </c>
      <c r="H9" s="116"/>
      <c r="I9" s="116"/>
      <c r="J9" s="116">
        <f aca="true" t="shared" si="0" ref="J9:J15">SUM(B9:F9)</f>
        <v>2706</v>
      </c>
      <c r="K9" s="77"/>
      <c r="L9" s="77"/>
      <c r="M9" s="77"/>
      <c r="N9" s="77"/>
      <c r="O9" s="77"/>
      <c r="P9" s="77"/>
      <c r="Q9" s="80"/>
      <c r="R9" s="80"/>
      <c r="S9" s="1"/>
      <c r="T9" s="114"/>
      <c r="U9" s="114"/>
      <c r="V9" s="114"/>
      <c r="W9" s="114"/>
      <c r="X9" s="114"/>
      <c r="Y9" s="114"/>
      <c r="Z9" s="114"/>
      <c r="AA9" s="114"/>
      <c r="AB9" s="114"/>
      <c r="AC9" s="114"/>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row>
    <row r="10" spans="1:79" ht="15">
      <c r="A10" s="105" t="s">
        <v>15</v>
      </c>
      <c r="B10" s="167">
        <v>26</v>
      </c>
      <c r="C10" s="116"/>
      <c r="D10" s="122">
        <v>1159</v>
      </c>
      <c r="E10" s="122">
        <v>1031</v>
      </c>
      <c r="F10" s="48"/>
      <c r="H10" s="116"/>
      <c r="I10" s="116"/>
      <c r="J10" s="117">
        <f>SUM(B10:F10)</f>
        <v>2216</v>
      </c>
      <c r="K10" s="77"/>
      <c r="L10" s="77"/>
      <c r="M10" s="77"/>
      <c r="N10" s="77"/>
      <c r="O10" s="77"/>
      <c r="P10" s="77"/>
      <c r="Q10" s="80"/>
      <c r="R10" s="80"/>
      <c r="S10" s="1"/>
      <c r="T10" s="114"/>
      <c r="U10" s="114"/>
      <c r="V10" s="114"/>
      <c r="W10" s="114"/>
      <c r="X10" s="114"/>
      <c r="Y10" s="114"/>
      <c r="Z10" s="114"/>
      <c r="AA10" s="114"/>
      <c r="AB10" s="114"/>
      <c r="AC10" s="114"/>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row>
    <row r="11" spans="1:79" ht="15">
      <c r="A11" s="115" t="s">
        <v>16</v>
      </c>
      <c r="B11" s="167">
        <v>100</v>
      </c>
      <c r="D11" s="122">
        <v>2928</v>
      </c>
      <c r="E11" s="122">
        <v>4411</v>
      </c>
      <c r="F11" s="122"/>
      <c r="H11" s="116"/>
      <c r="I11" s="116"/>
      <c r="J11" s="116">
        <f>SUM(B11:F11)</f>
        <v>7439</v>
      </c>
      <c r="K11" s="77"/>
      <c r="L11" s="77"/>
      <c r="M11" s="77"/>
      <c r="N11" s="77"/>
      <c r="O11" s="77"/>
      <c r="P11" s="77"/>
      <c r="Q11" s="80"/>
      <c r="R11" s="80"/>
      <c r="S11" s="1"/>
      <c r="T11" s="114"/>
      <c r="U11" s="114"/>
      <c r="V11" s="114"/>
      <c r="W11" s="114"/>
      <c r="X11" s="114"/>
      <c r="Y11" s="114"/>
      <c r="Z11" s="114"/>
      <c r="AA11" s="114"/>
      <c r="AB11" s="114"/>
      <c r="AC11" s="114"/>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row>
    <row r="12" spans="1:79" ht="15">
      <c r="A12" s="115" t="s">
        <v>17</v>
      </c>
      <c r="B12" s="167">
        <v>147</v>
      </c>
      <c r="C12" s="116"/>
      <c r="D12" s="122">
        <v>3009</v>
      </c>
      <c r="E12" s="122">
        <v>3096</v>
      </c>
      <c r="F12" s="122">
        <v>1</v>
      </c>
      <c r="H12" s="116"/>
      <c r="I12" s="116"/>
      <c r="J12" s="116">
        <f t="shared" si="0"/>
        <v>6253</v>
      </c>
      <c r="K12" s="77"/>
      <c r="L12" s="77"/>
      <c r="M12" s="77"/>
      <c r="N12" s="77"/>
      <c r="O12" s="77"/>
      <c r="P12" s="77"/>
      <c r="Q12" s="80"/>
      <c r="R12" s="80"/>
      <c r="S12" s="1"/>
      <c r="T12" s="114"/>
      <c r="U12" s="114"/>
      <c r="V12" s="114"/>
      <c r="W12" s="114"/>
      <c r="X12" s="114"/>
      <c r="Y12" s="114"/>
      <c r="Z12" s="114"/>
      <c r="AA12" s="114"/>
      <c r="AB12" s="114"/>
      <c r="AC12" s="114"/>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row>
    <row r="13" spans="1:79" ht="15">
      <c r="A13" s="115" t="s">
        <v>18</v>
      </c>
      <c r="B13" s="167">
        <v>67</v>
      </c>
      <c r="C13" s="116"/>
      <c r="D13" s="122">
        <v>2350</v>
      </c>
      <c r="E13" s="122">
        <v>1935</v>
      </c>
      <c r="F13" s="122"/>
      <c r="H13" s="116"/>
      <c r="I13" s="116"/>
      <c r="J13" s="116">
        <f t="shared" si="0"/>
        <v>4352</v>
      </c>
      <c r="K13" s="77"/>
      <c r="L13" s="77"/>
      <c r="M13" s="77"/>
      <c r="N13" s="77"/>
      <c r="O13" s="77"/>
      <c r="P13" s="77"/>
      <c r="Q13" s="80"/>
      <c r="R13" s="80"/>
      <c r="S13" s="1"/>
      <c r="T13" s="114"/>
      <c r="U13" s="114"/>
      <c r="V13" s="114"/>
      <c r="W13" s="114"/>
      <c r="X13" s="114"/>
      <c r="Y13" s="114"/>
      <c r="Z13" s="114"/>
      <c r="AA13" s="114"/>
      <c r="AB13" s="114"/>
      <c r="AC13" s="114"/>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row>
    <row r="14" spans="1:79" ht="15">
      <c r="A14" s="105" t="s">
        <v>19</v>
      </c>
      <c r="B14" s="167">
        <v>54</v>
      </c>
      <c r="C14" s="116"/>
      <c r="D14" s="122">
        <v>1787</v>
      </c>
      <c r="E14" s="122">
        <v>1695</v>
      </c>
      <c r="F14" s="122">
        <v>1</v>
      </c>
      <c r="H14" s="116"/>
      <c r="I14" s="116"/>
      <c r="J14" s="116">
        <f t="shared" si="0"/>
        <v>3537</v>
      </c>
      <c r="K14" s="77"/>
      <c r="L14" s="77"/>
      <c r="M14" s="77"/>
      <c r="N14" s="77"/>
      <c r="O14" s="77"/>
      <c r="P14" s="77"/>
      <c r="Q14" s="80"/>
      <c r="R14" s="80"/>
      <c r="S14" s="1"/>
      <c r="T14" s="114"/>
      <c r="U14" s="114"/>
      <c r="V14" s="114"/>
      <c r="W14" s="114"/>
      <c r="X14" s="114"/>
      <c r="Y14" s="114"/>
      <c r="Z14" s="114"/>
      <c r="AA14" s="114"/>
      <c r="AB14" s="114"/>
      <c r="AC14" s="114"/>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row>
    <row r="15" spans="1:79" ht="15">
      <c r="A15" s="115" t="s">
        <v>20</v>
      </c>
      <c r="B15" s="167">
        <v>40</v>
      </c>
      <c r="C15" s="116"/>
      <c r="D15" s="122">
        <v>1737</v>
      </c>
      <c r="E15" s="122">
        <v>1426</v>
      </c>
      <c r="F15" s="122">
        <v>1</v>
      </c>
      <c r="H15" s="116"/>
      <c r="I15" s="116"/>
      <c r="J15" s="116">
        <f t="shared" si="0"/>
        <v>3204</v>
      </c>
      <c r="K15" s="77"/>
      <c r="L15" s="77"/>
      <c r="M15" s="77"/>
      <c r="N15" s="77"/>
      <c r="O15" s="77"/>
      <c r="P15" s="77"/>
      <c r="Q15" s="80"/>
      <c r="R15" s="80"/>
      <c r="S15" s="1"/>
      <c r="T15" s="114"/>
      <c r="U15" s="114"/>
      <c r="V15" s="114"/>
      <c r="W15" s="114"/>
      <c r="X15" s="114"/>
      <c r="Y15" s="114"/>
      <c r="Z15" s="114"/>
      <c r="AA15" s="114"/>
      <c r="AB15" s="114"/>
      <c r="AC15" s="114"/>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1:79" ht="15">
      <c r="A16" s="115" t="s">
        <v>21</v>
      </c>
      <c r="B16" s="167">
        <v>7</v>
      </c>
      <c r="C16" s="116"/>
      <c r="D16" s="122">
        <v>1222</v>
      </c>
      <c r="E16" s="122">
        <v>2025</v>
      </c>
      <c r="F16" s="122">
        <v>1</v>
      </c>
      <c r="H16" s="116"/>
      <c r="I16" s="116"/>
      <c r="J16" s="116">
        <f>SUM(B16:F16)</f>
        <v>3255</v>
      </c>
      <c r="K16" s="77"/>
      <c r="L16" s="77"/>
      <c r="M16" s="77"/>
      <c r="N16" s="77"/>
      <c r="O16" s="77"/>
      <c r="P16" s="77"/>
      <c r="Q16" s="80"/>
      <c r="R16" s="80"/>
      <c r="S16" s="1"/>
      <c r="T16" s="114"/>
      <c r="U16" s="114"/>
      <c r="V16" s="114"/>
      <c r="W16" s="114"/>
      <c r="X16" s="114"/>
      <c r="Y16" s="114"/>
      <c r="Z16" s="114"/>
      <c r="AA16" s="114"/>
      <c r="AB16" s="114"/>
      <c r="AC16" s="114"/>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row>
    <row r="17" spans="1:16" ht="15">
      <c r="A17" s="115" t="s">
        <v>154</v>
      </c>
      <c r="B17" s="167">
        <v>230</v>
      </c>
      <c r="D17" s="122">
        <v>6730</v>
      </c>
      <c r="E17" s="122">
        <v>6228</v>
      </c>
      <c r="F17" s="122"/>
      <c r="H17" s="116"/>
      <c r="I17" s="116"/>
      <c r="J17" s="117">
        <f>SUM(B17:F17)</f>
        <v>13188</v>
      </c>
      <c r="P17" s="1"/>
    </row>
    <row r="18" spans="1:16" ht="15">
      <c r="A18" s="105" t="s">
        <v>155</v>
      </c>
      <c r="B18" s="167">
        <v>3</v>
      </c>
      <c r="D18" s="122">
        <v>95</v>
      </c>
      <c r="E18" s="122">
        <v>202</v>
      </c>
      <c r="H18" s="116"/>
      <c r="I18" s="116"/>
      <c r="J18" s="117">
        <f>SUM(B18:E18)</f>
        <v>300</v>
      </c>
      <c r="P18" s="1"/>
    </row>
    <row r="19" spans="1:16" ht="15">
      <c r="A19" s="115" t="s">
        <v>24</v>
      </c>
      <c r="B19" s="167">
        <v>68</v>
      </c>
      <c r="C19" s="117"/>
      <c r="D19" s="122">
        <v>2936</v>
      </c>
      <c r="E19" s="122">
        <v>3130</v>
      </c>
      <c r="F19" s="122"/>
      <c r="H19" s="116"/>
      <c r="I19" s="116"/>
      <c r="J19" s="117">
        <f>SUM(B19:F19)</f>
        <v>6134</v>
      </c>
      <c r="P19" s="1"/>
    </row>
    <row r="20" spans="1:16" ht="15">
      <c r="A20" s="115" t="s">
        <v>25</v>
      </c>
      <c r="B20" s="167">
        <v>169</v>
      </c>
      <c r="C20" s="117"/>
      <c r="D20" s="122">
        <v>7390</v>
      </c>
      <c r="E20" s="122">
        <v>5754</v>
      </c>
      <c r="F20" s="122">
        <v>2</v>
      </c>
      <c r="H20" s="116"/>
      <c r="I20" s="116"/>
      <c r="J20" s="117">
        <f>SUM(B20:F20)</f>
        <v>13315</v>
      </c>
      <c r="P20" s="1"/>
    </row>
    <row r="21" spans="1:16" ht="15">
      <c r="A21" s="115" t="s">
        <v>156</v>
      </c>
      <c r="B21" s="167">
        <v>319</v>
      </c>
      <c r="C21" s="117"/>
      <c r="D21" s="131" t="s">
        <v>53</v>
      </c>
      <c r="E21" s="131" t="s">
        <v>53</v>
      </c>
      <c r="F21" s="131" t="s">
        <v>53</v>
      </c>
      <c r="H21" s="122">
        <v>17700</v>
      </c>
      <c r="I21" s="116"/>
      <c r="J21" s="117">
        <f>SUM(B21:H21)</f>
        <v>18019</v>
      </c>
      <c r="P21" s="1"/>
    </row>
    <row r="22" spans="1:16" ht="15">
      <c r="A22" s="115" t="s">
        <v>27</v>
      </c>
      <c r="B22" s="167">
        <v>126</v>
      </c>
      <c r="C22" s="117"/>
      <c r="D22" s="131" t="s">
        <v>53</v>
      </c>
      <c r="E22" s="131" t="s">
        <v>53</v>
      </c>
      <c r="F22" s="131" t="s">
        <v>53</v>
      </c>
      <c r="H22" s="122">
        <v>7176</v>
      </c>
      <c r="I22" s="116"/>
      <c r="J22" s="117">
        <f>SUM(B22:H22)</f>
        <v>7302</v>
      </c>
      <c r="P22" s="1"/>
    </row>
    <row r="23" spans="1:16" ht="15">
      <c r="A23" s="115" t="s">
        <v>28</v>
      </c>
      <c r="B23" s="167">
        <v>123</v>
      </c>
      <c r="C23" s="117"/>
      <c r="D23" s="122">
        <v>2060</v>
      </c>
      <c r="E23" s="122">
        <v>1840</v>
      </c>
      <c r="F23" s="122"/>
      <c r="H23" s="116"/>
      <c r="I23" s="116"/>
      <c r="J23" s="117">
        <f>SUM(B23:F23)</f>
        <v>4023</v>
      </c>
      <c r="P23" s="1"/>
    </row>
    <row r="24" spans="1:16" ht="15">
      <c r="A24" s="115" t="s">
        <v>29</v>
      </c>
      <c r="B24" s="167">
        <v>80</v>
      </c>
      <c r="C24" s="117"/>
      <c r="D24" s="122">
        <v>1880</v>
      </c>
      <c r="E24" s="122">
        <v>1388</v>
      </c>
      <c r="F24" s="122"/>
      <c r="H24" s="116"/>
      <c r="I24" s="116"/>
      <c r="J24" s="117">
        <f>SUM(B24:F24)</f>
        <v>3348</v>
      </c>
      <c r="P24" s="1"/>
    </row>
    <row r="25" spans="1:10" ht="15">
      <c r="A25" s="115" t="s">
        <v>30</v>
      </c>
      <c r="B25" s="167">
        <v>14</v>
      </c>
      <c r="C25" s="117"/>
      <c r="D25" s="122">
        <v>1021</v>
      </c>
      <c r="E25" s="122">
        <v>1810</v>
      </c>
      <c r="F25" s="122"/>
      <c r="H25" s="116"/>
      <c r="I25" s="116"/>
      <c r="J25" s="117">
        <f>SUM(B25:F25)</f>
        <v>2845</v>
      </c>
    </row>
    <row r="26" spans="1:10" ht="15">
      <c r="A26" s="115" t="s">
        <v>31</v>
      </c>
      <c r="B26" s="167">
        <v>160</v>
      </c>
      <c r="C26" s="118"/>
      <c r="D26" s="131" t="s">
        <v>53</v>
      </c>
      <c r="E26" s="131" t="s">
        <v>53</v>
      </c>
      <c r="F26" s="131" t="s">
        <v>53</v>
      </c>
      <c r="H26" s="122">
        <v>9278</v>
      </c>
      <c r="I26" s="116"/>
      <c r="J26" s="117">
        <f>SUM(B26:H26)</f>
        <v>9438</v>
      </c>
    </row>
    <row r="27" spans="1:10" ht="15">
      <c r="A27" s="115" t="s">
        <v>32</v>
      </c>
      <c r="B27" s="167">
        <v>131</v>
      </c>
      <c r="C27" s="117"/>
      <c r="D27" s="122">
        <v>12746</v>
      </c>
      <c r="E27" s="122">
        <v>6154</v>
      </c>
      <c r="F27" s="122">
        <v>3</v>
      </c>
      <c r="H27" s="116"/>
      <c r="I27" s="116"/>
      <c r="J27" s="117">
        <f aca="true" t="shared" si="1" ref="J27:J37">SUM(B27:F27)</f>
        <v>19034</v>
      </c>
    </row>
    <row r="28" spans="1:10" ht="15">
      <c r="A28" s="105" t="s">
        <v>33</v>
      </c>
      <c r="B28" s="167">
        <v>47</v>
      </c>
      <c r="C28" s="117"/>
      <c r="D28" s="122">
        <v>345</v>
      </c>
      <c r="E28" s="122">
        <v>355</v>
      </c>
      <c r="F28" s="122"/>
      <c r="H28" s="116"/>
      <c r="I28" s="116"/>
      <c r="J28" s="117">
        <f t="shared" si="1"/>
        <v>747</v>
      </c>
    </row>
    <row r="29" spans="1:10" ht="15">
      <c r="A29" s="115" t="s">
        <v>34</v>
      </c>
      <c r="B29" s="167">
        <v>142</v>
      </c>
      <c r="C29" s="117"/>
      <c r="D29" s="122">
        <v>1790</v>
      </c>
      <c r="E29" s="122">
        <v>3088</v>
      </c>
      <c r="F29" s="122"/>
      <c r="H29" s="116"/>
      <c r="I29" s="116"/>
      <c r="J29" s="117">
        <f t="shared" si="1"/>
        <v>5020</v>
      </c>
    </row>
    <row r="30" spans="1:10" ht="15">
      <c r="A30" s="115" t="s">
        <v>35</v>
      </c>
      <c r="B30" s="167">
        <v>24</v>
      </c>
      <c r="C30" s="117"/>
      <c r="D30" s="122">
        <v>5755</v>
      </c>
      <c r="E30" s="122">
        <v>100</v>
      </c>
      <c r="F30" s="122"/>
      <c r="H30" s="116"/>
      <c r="I30" s="116"/>
      <c r="J30" s="117">
        <f t="shared" si="1"/>
        <v>5879</v>
      </c>
    </row>
    <row r="31" spans="1:10" ht="15">
      <c r="A31" s="115" t="s">
        <v>36</v>
      </c>
      <c r="B31" s="167">
        <v>183</v>
      </c>
      <c r="C31" s="117"/>
      <c r="D31" s="122">
        <v>1282</v>
      </c>
      <c r="E31" s="122">
        <v>1259</v>
      </c>
      <c r="F31" s="122"/>
      <c r="H31" s="116"/>
      <c r="I31" s="116"/>
      <c r="J31" s="117">
        <f t="shared" si="1"/>
        <v>2724</v>
      </c>
    </row>
    <row r="32" spans="1:10" ht="15">
      <c r="A32" s="105" t="s">
        <v>37</v>
      </c>
      <c r="B32" s="167">
        <v>8</v>
      </c>
      <c r="C32" s="117"/>
      <c r="D32" s="122">
        <v>211</v>
      </c>
      <c r="E32" s="122">
        <v>244</v>
      </c>
      <c r="F32" s="122">
        <v>2</v>
      </c>
      <c r="H32" s="116"/>
      <c r="I32" s="116"/>
      <c r="J32" s="117">
        <f t="shared" si="1"/>
        <v>465</v>
      </c>
    </row>
    <row r="33" spans="1:10" ht="15">
      <c r="A33" s="115" t="s">
        <v>38</v>
      </c>
      <c r="B33" s="167">
        <v>41</v>
      </c>
      <c r="C33" s="117"/>
      <c r="D33" s="122">
        <v>2333</v>
      </c>
      <c r="E33" s="122">
        <v>2810</v>
      </c>
      <c r="F33" s="122">
        <v>2</v>
      </c>
      <c r="H33" s="116"/>
      <c r="I33" s="116"/>
      <c r="J33" s="117">
        <f t="shared" si="1"/>
        <v>5186</v>
      </c>
    </row>
    <row r="34" spans="1:10" ht="15">
      <c r="A34" s="115" t="s">
        <v>39</v>
      </c>
      <c r="B34" s="167">
        <v>99</v>
      </c>
      <c r="C34" s="117"/>
      <c r="D34" s="122">
        <v>4796</v>
      </c>
      <c r="E34" s="122">
        <v>7158</v>
      </c>
      <c r="F34" s="122"/>
      <c r="H34" s="116"/>
      <c r="I34" s="116"/>
      <c r="J34" s="117">
        <f t="shared" si="1"/>
        <v>12053</v>
      </c>
    </row>
    <row r="35" spans="1:10" ht="15">
      <c r="A35" s="115" t="s">
        <v>40</v>
      </c>
      <c r="B35" s="167">
        <v>61</v>
      </c>
      <c r="C35" s="117"/>
      <c r="D35" s="122">
        <v>1606</v>
      </c>
      <c r="E35" s="122">
        <v>1797</v>
      </c>
      <c r="F35" s="122"/>
      <c r="H35" s="116"/>
      <c r="I35" s="116"/>
      <c r="J35" s="117">
        <f t="shared" si="1"/>
        <v>3464</v>
      </c>
    </row>
    <row r="36" spans="1:10" ht="15">
      <c r="A36" s="115" t="s">
        <v>41</v>
      </c>
      <c r="B36" s="167">
        <v>42</v>
      </c>
      <c r="C36" s="117"/>
      <c r="D36" s="122">
        <v>2938</v>
      </c>
      <c r="E36" s="122">
        <v>2211</v>
      </c>
      <c r="F36" s="122"/>
      <c r="H36" s="116"/>
      <c r="I36" s="116"/>
      <c r="J36" s="117">
        <f t="shared" si="1"/>
        <v>5191</v>
      </c>
    </row>
    <row r="37" spans="1:10" ht="15">
      <c r="A37" s="115" t="s">
        <v>42</v>
      </c>
      <c r="B37" s="167">
        <v>55</v>
      </c>
      <c r="C37" s="117"/>
      <c r="D37" s="122">
        <v>4514</v>
      </c>
      <c r="E37" s="122">
        <v>1761</v>
      </c>
      <c r="F37" s="122"/>
      <c r="H37" s="116"/>
      <c r="I37" s="116"/>
      <c r="J37" s="117">
        <f t="shared" si="1"/>
        <v>6330</v>
      </c>
    </row>
    <row r="38" spans="1:10" ht="15">
      <c r="A38" s="115"/>
      <c r="B38" s="117"/>
      <c r="C38" s="117"/>
      <c r="D38" s="117"/>
      <c r="E38" s="117"/>
      <c r="F38" s="117"/>
      <c r="H38" s="116"/>
      <c r="I38" s="116"/>
      <c r="J38" s="117"/>
    </row>
    <row r="39" spans="1:10" s="1" customFormat="1" ht="15.75" thickBot="1">
      <c r="A39" s="126" t="s">
        <v>5</v>
      </c>
      <c r="B39" s="127">
        <f>SUM(B6:B37)</f>
        <v>2903</v>
      </c>
      <c r="C39" s="127"/>
      <c r="D39" s="127">
        <f>SUM(D6:D37)</f>
        <v>83084</v>
      </c>
      <c r="E39" s="127">
        <f>SUM(E6:E37)</f>
        <v>75689</v>
      </c>
      <c r="F39" s="127">
        <f>SUM(F6:F37)</f>
        <v>22</v>
      </c>
      <c r="G39" s="12"/>
      <c r="H39" s="127">
        <f>SUM(H6:H38)</f>
        <v>34154</v>
      </c>
      <c r="I39" s="127"/>
      <c r="J39" s="127">
        <f>SUM(J6:J37)</f>
        <v>195852</v>
      </c>
    </row>
    <row r="40" spans="12:13" ht="12.75">
      <c r="L40" s="163"/>
      <c r="M40" s="168"/>
    </row>
    <row r="41" ht="12.75">
      <c r="A41" t="s">
        <v>158</v>
      </c>
    </row>
    <row r="42" ht="12.75">
      <c r="A42" t="s">
        <v>159</v>
      </c>
    </row>
    <row r="43" ht="12.75">
      <c r="A43" t="s">
        <v>160</v>
      </c>
    </row>
    <row r="44" ht="12.75">
      <c r="A44" t="s">
        <v>240</v>
      </c>
    </row>
    <row r="45" ht="12.75">
      <c r="A45" t="s">
        <v>157</v>
      </c>
    </row>
    <row r="46" ht="12.75">
      <c r="A46" t="s">
        <v>161</v>
      </c>
    </row>
    <row r="47" ht="12.75">
      <c r="A47" t="s">
        <v>189</v>
      </c>
    </row>
  </sheetData>
  <sheetProtection/>
  <printOptions/>
  <pageMargins left="0.75" right="0.75" top="1" bottom="1" header="0.5" footer="0.5"/>
  <pageSetup fitToHeight="1" fitToWidth="1" horizontalDpi="600" verticalDpi="600" orientation="portrait" paperSize="9" scale="76" r:id="rId1"/>
  <headerFooter alignWithMargins="0">
    <oddHeader>&amp;L&amp;"Arial,Bold"&amp;16ROAD TRANSPORT VEHICLES</oddHeader>
    <oddFooter>&amp;C&amp;14 39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T55"/>
  <sheetViews>
    <sheetView zoomScale="75" zoomScaleNormal="75" zoomScalePageLayoutView="0" workbookViewId="0" topLeftCell="A1">
      <selection activeCell="A1" sqref="A1"/>
    </sheetView>
  </sheetViews>
  <sheetFormatPr defaultColWidth="9.140625" defaultRowHeight="12.75"/>
  <cols>
    <col min="1" max="1" width="45.8515625" style="107" customWidth="1"/>
    <col min="2" max="6" width="11.8515625" style="107" hidden="1" customWidth="1"/>
    <col min="7" max="9" width="11.57421875" style="107" hidden="1" customWidth="1"/>
    <col min="10" max="10" width="12.28125" style="107" bestFit="1" customWidth="1"/>
    <col min="11" max="12" width="11.57421875" style="107" bestFit="1" customWidth="1"/>
    <col min="13" max="13" width="12.00390625" style="107" customWidth="1"/>
    <col min="14" max="14" width="11.7109375" style="107" customWidth="1"/>
    <col min="15" max="15" width="11.00390625" style="107" customWidth="1"/>
    <col min="16" max="16" width="12.421875" style="107" customWidth="1"/>
    <col min="17" max="17" width="12.28125" style="107" customWidth="1"/>
    <col min="18" max="18" width="11.140625" style="107" customWidth="1"/>
    <col min="19" max="19" width="11.57421875" style="107" customWidth="1"/>
    <col min="20" max="16384" width="9.140625" style="107" customWidth="1"/>
  </cols>
  <sheetData>
    <row r="1" spans="1:6" s="180" customFormat="1" ht="18">
      <c r="A1" s="295" t="s">
        <v>478</v>
      </c>
      <c r="B1" s="295"/>
      <c r="C1" s="295"/>
      <c r="D1" s="295"/>
      <c r="E1" s="295"/>
      <c r="F1" s="295"/>
    </row>
    <row r="2" spans="1:6" s="180" customFormat="1" ht="18">
      <c r="A2" s="295"/>
      <c r="B2" s="295"/>
      <c r="C2" s="295"/>
      <c r="D2" s="295"/>
      <c r="E2" s="295"/>
      <c r="F2" s="295"/>
    </row>
    <row r="3" spans="1:6" s="180" customFormat="1" ht="18">
      <c r="A3" s="184" t="s">
        <v>653</v>
      </c>
      <c r="B3" s="295"/>
      <c r="C3" s="295"/>
      <c r="D3" s="295"/>
      <c r="E3" s="295"/>
      <c r="F3" s="295"/>
    </row>
    <row r="4" spans="1:19" s="180" customFormat="1" ht="172.5" customHeight="1">
      <c r="A4" s="652" t="s">
        <v>661</v>
      </c>
      <c r="B4" s="653"/>
      <c r="C4" s="653"/>
      <c r="D4" s="653"/>
      <c r="E4" s="653"/>
      <c r="F4" s="653"/>
      <c r="G4" s="653"/>
      <c r="H4" s="653"/>
      <c r="I4" s="653"/>
      <c r="J4" s="653"/>
      <c r="K4" s="653"/>
      <c r="L4" s="653"/>
      <c r="M4" s="653"/>
      <c r="N4" s="653"/>
      <c r="O4" s="653"/>
      <c r="P4" s="653"/>
      <c r="Q4" s="653"/>
      <c r="R4" s="653"/>
      <c r="S4" s="653"/>
    </row>
    <row r="5" spans="1:6" ht="13.5" customHeight="1">
      <c r="A5" s="180"/>
      <c r="B5" s="180"/>
      <c r="C5" s="180"/>
      <c r="D5" s="180"/>
      <c r="E5" s="180"/>
      <c r="F5" s="180"/>
    </row>
    <row r="6" spans="1:19" ht="21" customHeight="1">
      <c r="A6" s="254" t="s">
        <v>173</v>
      </c>
      <c r="B6" s="294" t="s">
        <v>505</v>
      </c>
      <c r="C6" s="294" t="s">
        <v>506</v>
      </c>
      <c r="D6" s="294" t="s">
        <v>507</v>
      </c>
      <c r="E6" s="294" t="s">
        <v>508</v>
      </c>
      <c r="F6" s="294" t="s">
        <v>509</v>
      </c>
      <c r="G6" s="294" t="s">
        <v>311</v>
      </c>
      <c r="H6" s="294" t="s">
        <v>286</v>
      </c>
      <c r="I6" s="294" t="s">
        <v>312</v>
      </c>
      <c r="J6" s="294" t="s">
        <v>313</v>
      </c>
      <c r="K6" s="294" t="s">
        <v>314</v>
      </c>
      <c r="L6" s="294" t="s">
        <v>353</v>
      </c>
      <c r="M6" s="294" t="s">
        <v>337</v>
      </c>
      <c r="N6" s="294" t="s">
        <v>366</v>
      </c>
      <c r="O6" s="294" t="s">
        <v>388</v>
      </c>
      <c r="P6" s="294" t="s">
        <v>486</v>
      </c>
      <c r="Q6" s="294" t="s">
        <v>521</v>
      </c>
      <c r="R6" s="294" t="s">
        <v>550</v>
      </c>
      <c r="S6" s="294" t="s">
        <v>633</v>
      </c>
    </row>
    <row r="7" spans="1:18" s="281" customFormat="1" ht="17.25" customHeight="1">
      <c r="A7" s="623" t="s">
        <v>174</v>
      </c>
      <c r="B7" s="296"/>
      <c r="C7" s="296"/>
      <c r="D7" s="296"/>
      <c r="E7" s="296"/>
      <c r="F7" s="296"/>
      <c r="G7" s="297" t="s">
        <v>175</v>
      </c>
      <c r="H7" s="298"/>
      <c r="I7" s="299"/>
      <c r="J7" s="299"/>
      <c r="K7" s="299"/>
      <c r="L7" s="299"/>
      <c r="M7" s="298"/>
      <c r="N7" s="298"/>
      <c r="O7" s="298"/>
      <c r="P7" s="298"/>
      <c r="Q7" s="298"/>
      <c r="R7" s="299"/>
    </row>
    <row r="8" spans="1:20" s="281" customFormat="1" ht="17.25" customHeight="1">
      <c r="A8" s="619" t="s">
        <v>176</v>
      </c>
      <c r="B8" s="299">
        <v>2153</v>
      </c>
      <c r="C8" s="299">
        <v>2140</v>
      </c>
      <c r="D8" s="299">
        <v>1965</v>
      </c>
      <c r="E8" s="299">
        <v>2144</v>
      </c>
      <c r="F8" s="299">
        <v>2051</v>
      </c>
      <c r="G8" s="299">
        <v>2607</v>
      </c>
      <c r="H8" s="299">
        <v>2796</v>
      </c>
      <c r="I8" s="299">
        <v>2842</v>
      </c>
      <c r="J8" s="299">
        <v>3002</v>
      </c>
      <c r="K8" s="299">
        <v>2873</v>
      </c>
      <c r="L8" s="300">
        <v>3044</v>
      </c>
      <c r="M8" s="300">
        <v>2898</v>
      </c>
      <c r="N8" s="300">
        <v>2780</v>
      </c>
      <c r="O8" s="303">
        <v>2567</v>
      </c>
      <c r="P8" s="303">
        <v>2387</v>
      </c>
      <c r="Q8" s="303">
        <v>2422</v>
      </c>
      <c r="R8" s="303">
        <v>2476</v>
      </c>
      <c r="S8" s="602">
        <v>2957</v>
      </c>
      <c r="T8" s="298"/>
    </row>
    <row r="9" spans="1:20" s="281" customFormat="1" ht="17.25" customHeight="1">
      <c r="A9" s="619" t="s">
        <v>177</v>
      </c>
      <c r="B9" s="224">
        <v>14992</v>
      </c>
      <c r="C9" s="224">
        <v>14093</v>
      </c>
      <c r="D9" s="224">
        <v>13786</v>
      </c>
      <c r="E9" s="224">
        <v>11103</v>
      </c>
      <c r="F9" s="224">
        <v>9968</v>
      </c>
      <c r="G9" s="224">
        <v>9576</v>
      </c>
      <c r="H9" s="224">
        <v>9884</v>
      </c>
      <c r="I9" s="224">
        <v>9194</v>
      </c>
      <c r="J9" s="224">
        <v>10060</v>
      </c>
      <c r="K9" s="224">
        <v>10083</v>
      </c>
      <c r="L9" s="300">
        <v>10557</v>
      </c>
      <c r="M9" s="300">
        <v>10066</v>
      </c>
      <c r="N9" s="300">
        <v>8739</v>
      </c>
      <c r="O9" s="300">
        <v>8506</v>
      </c>
      <c r="P9" s="300">
        <v>7452</v>
      </c>
      <c r="Q9" s="300">
        <v>7431</v>
      </c>
      <c r="R9" s="300">
        <v>8054</v>
      </c>
      <c r="S9" s="602">
        <v>8567</v>
      </c>
      <c r="T9" s="298"/>
    </row>
    <row r="10" spans="1:20" s="281" customFormat="1" ht="15">
      <c r="A10" s="619" t="s">
        <v>178</v>
      </c>
      <c r="B10" s="224"/>
      <c r="C10" s="224"/>
      <c r="D10" s="224"/>
      <c r="E10" s="224"/>
      <c r="F10" s="224"/>
      <c r="G10" s="224">
        <v>11476</v>
      </c>
      <c r="H10" s="224">
        <v>11838</v>
      </c>
      <c r="I10" s="224">
        <v>11571</v>
      </c>
      <c r="J10" s="224">
        <v>11061</v>
      </c>
      <c r="K10" s="224">
        <v>11257</v>
      </c>
      <c r="L10" s="300">
        <v>11704</v>
      </c>
      <c r="M10" s="300">
        <v>10697</v>
      </c>
      <c r="N10" s="300">
        <v>9800</v>
      </c>
      <c r="O10" s="300">
        <v>8504</v>
      </c>
      <c r="P10" s="300">
        <v>7563</v>
      </c>
      <c r="Q10" s="300">
        <v>7445</v>
      </c>
      <c r="R10" s="300">
        <v>6433</v>
      </c>
      <c r="S10" s="602">
        <v>6079</v>
      </c>
      <c r="T10" s="298"/>
    </row>
    <row r="11" spans="1:20" s="281" customFormat="1" ht="15">
      <c r="A11" s="620" t="s">
        <v>662</v>
      </c>
      <c r="B11" s="302">
        <v>926</v>
      </c>
      <c r="C11" s="302">
        <v>935</v>
      </c>
      <c r="D11" s="302">
        <v>948</v>
      </c>
      <c r="E11" s="302">
        <v>846</v>
      </c>
      <c r="F11" s="302">
        <v>799</v>
      </c>
      <c r="G11" s="302">
        <v>990</v>
      </c>
      <c r="H11" s="302">
        <v>940</v>
      </c>
      <c r="I11" s="302">
        <v>828</v>
      </c>
      <c r="J11" s="302">
        <v>769</v>
      </c>
      <c r="K11" s="302">
        <v>809</v>
      </c>
      <c r="L11" s="300">
        <v>761</v>
      </c>
      <c r="M11" s="300">
        <v>651</v>
      </c>
      <c r="N11" s="300">
        <v>547</v>
      </c>
      <c r="O11" s="326">
        <v>488</v>
      </c>
      <c r="P11" s="326">
        <v>502</v>
      </c>
      <c r="Q11" s="326">
        <v>584</v>
      </c>
      <c r="R11" s="326">
        <v>459</v>
      </c>
      <c r="S11" s="602">
        <v>490</v>
      </c>
      <c r="T11" s="298"/>
    </row>
    <row r="12" spans="1:20" s="221" customFormat="1" ht="15">
      <c r="A12" s="620" t="s">
        <v>473</v>
      </c>
      <c r="B12" s="302">
        <v>158</v>
      </c>
      <c r="C12" s="302">
        <v>189</v>
      </c>
      <c r="D12" s="302">
        <v>132</v>
      </c>
      <c r="E12" s="302">
        <v>113</v>
      </c>
      <c r="F12" s="302">
        <v>126</v>
      </c>
      <c r="G12" s="302">
        <v>121</v>
      </c>
      <c r="H12" s="302">
        <v>133</v>
      </c>
      <c r="I12" s="302">
        <v>151</v>
      </c>
      <c r="J12" s="302">
        <v>17</v>
      </c>
      <c r="K12" s="302">
        <v>102</v>
      </c>
      <c r="L12" s="300">
        <v>111</v>
      </c>
      <c r="M12" s="300">
        <v>107</v>
      </c>
      <c r="N12" s="300">
        <v>88</v>
      </c>
      <c r="O12" s="300">
        <v>78</v>
      </c>
      <c r="P12" s="300">
        <v>59</v>
      </c>
      <c r="Q12" s="300">
        <v>63</v>
      </c>
      <c r="R12" s="300">
        <v>52</v>
      </c>
      <c r="S12" s="602">
        <v>92</v>
      </c>
      <c r="T12" s="298"/>
    </row>
    <row r="13" spans="1:20" s="221" customFormat="1" ht="15">
      <c r="A13" s="620" t="s">
        <v>474</v>
      </c>
      <c r="B13" s="302">
        <v>7965</v>
      </c>
      <c r="C13" s="302">
        <v>7634</v>
      </c>
      <c r="D13" s="302">
        <v>7324</v>
      </c>
      <c r="E13" s="302">
        <v>7323</v>
      </c>
      <c r="F13" s="302">
        <v>7161</v>
      </c>
      <c r="G13" s="302">
        <v>7726</v>
      </c>
      <c r="H13" s="302">
        <v>7892</v>
      </c>
      <c r="I13" s="302">
        <v>7837</v>
      </c>
      <c r="J13" s="302">
        <v>7465</v>
      </c>
      <c r="K13" s="302">
        <v>7337</v>
      </c>
      <c r="L13" s="300">
        <v>7652</v>
      </c>
      <c r="M13" s="300">
        <v>7177</v>
      </c>
      <c r="N13" s="300">
        <v>6774</v>
      </c>
      <c r="O13" s="300">
        <v>5840</v>
      </c>
      <c r="P13" s="300">
        <v>4979</v>
      </c>
      <c r="Q13" s="300">
        <v>4889</v>
      </c>
      <c r="R13" s="300">
        <v>4223</v>
      </c>
      <c r="S13" s="602">
        <v>3819</v>
      </c>
      <c r="T13" s="298"/>
    </row>
    <row r="14" spans="1:20" s="221" customFormat="1" ht="15">
      <c r="A14" s="620" t="s">
        <v>475</v>
      </c>
      <c r="B14" s="302">
        <v>277</v>
      </c>
      <c r="C14" s="302">
        <v>272</v>
      </c>
      <c r="D14" s="302">
        <v>249</v>
      </c>
      <c r="E14" s="302">
        <v>302</v>
      </c>
      <c r="F14" s="302">
        <v>349</v>
      </c>
      <c r="G14" s="302">
        <v>445</v>
      </c>
      <c r="H14" s="302">
        <v>488</v>
      </c>
      <c r="I14" s="302">
        <v>507</v>
      </c>
      <c r="J14" s="302">
        <v>548</v>
      </c>
      <c r="K14" s="302">
        <v>693</v>
      </c>
      <c r="L14" s="300">
        <v>754</v>
      </c>
      <c r="M14" s="300">
        <v>640</v>
      </c>
      <c r="N14" s="300">
        <v>566</v>
      </c>
      <c r="O14" s="300">
        <v>471</v>
      </c>
      <c r="P14" s="300">
        <v>484</v>
      </c>
      <c r="Q14" s="300">
        <v>433</v>
      </c>
      <c r="R14" s="300">
        <v>445</v>
      </c>
      <c r="S14" s="602">
        <v>419</v>
      </c>
      <c r="T14" s="298"/>
    </row>
    <row r="15" spans="1:20" s="221" customFormat="1" ht="25.5">
      <c r="A15" s="620" t="s">
        <v>476</v>
      </c>
      <c r="B15" s="302">
        <v>1263</v>
      </c>
      <c r="C15" s="302">
        <v>1032</v>
      </c>
      <c r="D15" s="302">
        <v>866</v>
      </c>
      <c r="E15" s="302">
        <v>966</v>
      </c>
      <c r="F15" s="302">
        <v>917</v>
      </c>
      <c r="G15" s="302">
        <v>881</v>
      </c>
      <c r="H15" s="302">
        <v>1014</v>
      </c>
      <c r="I15" s="302">
        <v>915</v>
      </c>
      <c r="J15" s="302">
        <v>941</v>
      </c>
      <c r="K15" s="302">
        <v>946</v>
      </c>
      <c r="L15" s="300">
        <v>1041</v>
      </c>
      <c r="M15" s="300">
        <v>931</v>
      </c>
      <c r="N15" s="300">
        <v>779</v>
      </c>
      <c r="O15" s="300">
        <v>643</v>
      </c>
      <c r="P15" s="300">
        <v>633</v>
      </c>
      <c r="Q15" s="300">
        <v>577</v>
      </c>
      <c r="R15" s="300">
        <v>495</v>
      </c>
      <c r="S15" s="602">
        <v>517</v>
      </c>
      <c r="T15" s="298"/>
    </row>
    <row r="16" spans="1:20" s="221" customFormat="1" ht="25.5">
      <c r="A16" s="620" t="s">
        <v>477</v>
      </c>
      <c r="B16" s="301">
        <v>1182</v>
      </c>
      <c r="C16" s="301">
        <v>1056</v>
      </c>
      <c r="D16" s="301">
        <v>1062</v>
      </c>
      <c r="E16" s="301">
        <v>1354</v>
      </c>
      <c r="F16" s="301">
        <v>1406</v>
      </c>
      <c r="G16" s="301">
        <v>1313</v>
      </c>
      <c r="H16" s="301">
        <v>1371</v>
      </c>
      <c r="I16" s="301">
        <v>1333</v>
      </c>
      <c r="J16" s="301">
        <v>1321</v>
      </c>
      <c r="K16" s="301">
        <v>1370</v>
      </c>
      <c r="L16" s="300">
        <v>1385</v>
      </c>
      <c r="M16" s="300">
        <v>1191</v>
      </c>
      <c r="N16" s="300">
        <v>1046</v>
      </c>
      <c r="O16" s="300">
        <v>984</v>
      </c>
      <c r="P16" s="300">
        <v>906</v>
      </c>
      <c r="Q16" s="300">
        <v>899</v>
      </c>
      <c r="R16" s="300">
        <v>759</v>
      </c>
      <c r="S16" s="602">
        <v>742</v>
      </c>
      <c r="T16" s="298"/>
    </row>
    <row r="17" spans="1:20" s="221" customFormat="1" ht="24.75" customHeight="1">
      <c r="A17" s="619" t="s">
        <v>179</v>
      </c>
      <c r="B17" s="224">
        <v>9392</v>
      </c>
      <c r="C17" s="224">
        <v>9250</v>
      </c>
      <c r="D17" s="224">
        <v>9730</v>
      </c>
      <c r="E17" s="224">
        <v>9312</v>
      </c>
      <c r="F17" s="224">
        <v>8300</v>
      </c>
      <c r="G17" s="224">
        <v>7650</v>
      </c>
      <c r="H17" s="224">
        <v>7242</v>
      </c>
      <c r="I17" s="224">
        <v>7373</v>
      </c>
      <c r="J17" s="224">
        <v>8382</v>
      </c>
      <c r="K17" s="224">
        <v>8244</v>
      </c>
      <c r="L17" s="300">
        <v>7225</v>
      </c>
      <c r="M17" s="300">
        <v>6769</v>
      </c>
      <c r="N17" s="300">
        <v>6881</v>
      </c>
      <c r="O17" s="300">
        <v>6552</v>
      </c>
      <c r="P17" s="300">
        <v>6586</v>
      </c>
      <c r="Q17" s="300">
        <v>5955</v>
      </c>
      <c r="R17" s="300">
        <v>6804</v>
      </c>
      <c r="S17" s="602">
        <v>5921</v>
      </c>
      <c r="T17" s="298"/>
    </row>
    <row r="18" spans="1:20" s="221" customFormat="1" ht="17.25" customHeight="1">
      <c r="A18" s="619" t="s">
        <v>180</v>
      </c>
      <c r="B18" s="224">
        <v>4199</v>
      </c>
      <c r="C18" s="224">
        <v>4151</v>
      </c>
      <c r="D18" s="224">
        <v>4016</v>
      </c>
      <c r="E18" s="224">
        <v>4435</v>
      </c>
      <c r="F18" s="224">
        <v>4331</v>
      </c>
      <c r="G18" s="224">
        <v>4629</v>
      </c>
      <c r="H18" s="224">
        <v>5129</v>
      </c>
      <c r="I18" s="224">
        <v>4907</v>
      </c>
      <c r="J18" s="224">
        <v>4002</v>
      </c>
      <c r="K18" s="224">
        <v>3853</v>
      </c>
      <c r="L18" s="300">
        <v>3676</v>
      </c>
      <c r="M18" s="300">
        <v>3075</v>
      </c>
      <c r="N18" s="300">
        <v>2659</v>
      </c>
      <c r="O18" s="300">
        <v>2048</v>
      </c>
      <c r="P18" s="300">
        <v>1640</v>
      </c>
      <c r="Q18" s="300">
        <v>1466</v>
      </c>
      <c r="R18" s="300">
        <v>1311</v>
      </c>
      <c r="S18" s="602">
        <v>1208</v>
      </c>
      <c r="T18" s="298"/>
    </row>
    <row r="19" spans="1:20" s="221" customFormat="1" ht="8.25" customHeight="1">
      <c r="A19" s="621"/>
      <c r="B19" s="224"/>
      <c r="C19" s="224"/>
      <c r="D19" s="224"/>
      <c r="E19" s="224"/>
      <c r="F19" s="224"/>
      <c r="G19" s="224"/>
      <c r="H19" s="224"/>
      <c r="I19" s="224"/>
      <c r="J19" s="224"/>
      <c r="K19" s="224"/>
      <c r="L19" s="300"/>
      <c r="M19" s="300"/>
      <c r="N19" s="300"/>
      <c r="O19" s="300"/>
      <c r="P19" s="300"/>
      <c r="Q19" s="300"/>
      <c r="R19" s="300"/>
      <c r="S19" s="600"/>
      <c r="T19" s="298"/>
    </row>
    <row r="20" spans="1:20" s="221" customFormat="1" ht="17.25" customHeight="1">
      <c r="A20" s="618" t="s">
        <v>663</v>
      </c>
      <c r="B20" s="224"/>
      <c r="C20" s="224"/>
      <c r="D20" s="224"/>
      <c r="E20" s="224"/>
      <c r="F20" s="224"/>
      <c r="G20" s="224"/>
      <c r="H20" s="224"/>
      <c r="I20" s="224"/>
      <c r="J20" s="224"/>
      <c r="K20" s="224"/>
      <c r="L20" s="300"/>
      <c r="M20" s="300"/>
      <c r="N20" s="300"/>
      <c r="O20" s="300"/>
      <c r="P20" s="300"/>
      <c r="Q20" s="300"/>
      <c r="R20" s="300"/>
      <c r="S20" s="600"/>
      <c r="T20" s="298"/>
    </row>
    <row r="21" spans="1:20" s="221" customFormat="1" ht="17.25" customHeight="1">
      <c r="A21" s="619" t="s">
        <v>181</v>
      </c>
      <c r="B21" s="224">
        <v>54195</v>
      </c>
      <c r="C21" s="224">
        <v>61496</v>
      </c>
      <c r="D21" s="224">
        <v>74014</v>
      </c>
      <c r="E21" s="224">
        <v>77438</v>
      </c>
      <c r="F21" s="224">
        <v>69222</v>
      </c>
      <c r="G21" s="224">
        <v>80310</v>
      </c>
      <c r="H21" s="224">
        <v>66422</v>
      </c>
      <c r="I21" s="224">
        <v>120949</v>
      </c>
      <c r="J21" s="224">
        <v>123926</v>
      </c>
      <c r="K21" s="224">
        <v>93495</v>
      </c>
      <c r="L21" s="300">
        <v>70758</v>
      </c>
      <c r="M21" s="300">
        <v>65420</v>
      </c>
      <c r="N21" s="300">
        <v>52146</v>
      </c>
      <c r="O21" s="300">
        <v>50788</v>
      </c>
      <c r="P21" s="300">
        <v>50890</v>
      </c>
      <c r="Q21" s="300">
        <v>53068</v>
      </c>
      <c r="R21" s="603">
        <v>62188</v>
      </c>
      <c r="S21" s="600">
        <v>38400</v>
      </c>
      <c r="T21" s="298"/>
    </row>
    <row r="22" spans="1:20" s="221" customFormat="1" ht="17.25" customHeight="1">
      <c r="A22" s="619" t="s">
        <v>664</v>
      </c>
      <c r="B22" s="224">
        <v>31770</v>
      </c>
      <c r="C22" s="224">
        <v>34671</v>
      </c>
      <c r="D22" s="224">
        <v>46179</v>
      </c>
      <c r="E22" s="224">
        <v>46590</v>
      </c>
      <c r="F22" s="224">
        <v>45091</v>
      </c>
      <c r="G22" s="224">
        <v>47261</v>
      </c>
      <c r="H22" s="224">
        <v>51311</v>
      </c>
      <c r="I22" s="224">
        <v>78686</v>
      </c>
      <c r="J22" s="224">
        <v>86642</v>
      </c>
      <c r="K22" s="300">
        <v>74749</v>
      </c>
      <c r="L22" s="300">
        <v>93068</v>
      </c>
      <c r="M22" s="300">
        <v>72956</v>
      </c>
      <c r="N22" s="300">
        <v>65984</v>
      </c>
      <c r="O22" s="300">
        <v>63438</v>
      </c>
      <c r="P22" s="300">
        <v>63948</v>
      </c>
      <c r="Q22" s="300">
        <v>73078</v>
      </c>
      <c r="R22" s="603">
        <v>62079</v>
      </c>
      <c r="S22" s="600">
        <v>44350</v>
      </c>
      <c r="T22" s="298"/>
    </row>
    <row r="23" spans="1:20" s="221" customFormat="1" ht="10.5" customHeight="1">
      <c r="A23" s="621"/>
      <c r="B23" s="224"/>
      <c r="C23" s="224"/>
      <c r="D23" s="224"/>
      <c r="E23" s="224"/>
      <c r="F23" s="224"/>
      <c r="G23" s="224"/>
      <c r="H23" s="224"/>
      <c r="I23" s="224"/>
      <c r="J23" s="224"/>
      <c r="K23" s="224"/>
      <c r="L23" s="300"/>
      <c r="M23" s="300"/>
      <c r="N23" s="300"/>
      <c r="O23" s="300"/>
      <c r="P23" s="300"/>
      <c r="Q23" s="300"/>
      <c r="R23" s="300"/>
      <c r="S23" s="600"/>
      <c r="T23" s="298"/>
    </row>
    <row r="24" spans="1:20" s="221" customFormat="1" ht="17.25" customHeight="1">
      <c r="A24" s="618" t="s">
        <v>665</v>
      </c>
      <c r="B24" s="224"/>
      <c r="C24" s="224"/>
      <c r="D24" s="224"/>
      <c r="E24" s="224"/>
      <c r="F24" s="224"/>
      <c r="G24" s="224"/>
      <c r="H24" s="224"/>
      <c r="I24" s="224"/>
      <c r="J24" s="224"/>
      <c r="K24" s="224"/>
      <c r="L24" s="300"/>
      <c r="M24" s="300"/>
      <c r="N24" s="300"/>
      <c r="O24" s="300"/>
      <c r="P24" s="300"/>
      <c r="Q24" s="300"/>
      <c r="R24" s="300"/>
      <c r="S24" s="600"/>
      <c r="T24" s="298"/>
    </row>
    <row r="25" spans="1:20" s="221" customFormat="1" ht="17.25" customHeight="1">
      <c r="A25" s="619" t="s">
        <v>182</v>
      </c>
      <c r="B25" s="224">
        <v>15014</v>
      </c>
      <c r="C25" s="224">
        <v>18861</v>
      </c>
      <c r="D25" s="224">
        <v>16610</v>
      </c>
      <c r="E25" s="224">
        <v>13574</v>
      </c>
      <c r="F25" s="224">
        <v>15129</v>
      </c>
      <c r="G25" s="224">
        <v>17339</v>
      </c>
      <c r="H25" s="224">
        <v>17255</v>
      </c>
      <c r="I25" s="224">
        <v>23362</v>
      </c>
      <c r="J25" s="224">
        <v>24399</v>
      </c>
      <c r="K25" s="224">
        <v>24396</v>
      </c>
      <c r="L25" s="300">
        <v>22911</v>
      </c>
      <c r="M25" s="300">
        <v>24477</v>
      </c>
      <c r="N25" s="300">
        <v>26995</v>
      </c>
      <c r="O25" s="224">
        <v>31281</v>
      </c>
      <c r="P25" s="224">
        <v>34195</v>
      </c>
      <c r="Q25" s="224">
        <v>31786</v>
      </c>
      <c r="R25" s="604">
        <v>34404</v>
      </c>
      <c r="S25" s="600">
        <v>26539</v>
      </c>
      <c r="T25" s="298"/>
    </row>
    <row r="26" spans="1:20" s="221" customFormat="1" ht="17.25" customHeight="1">
      <c r="A26" s="619" t="s">
        <v>183</v>
      </c>
      <c r="B26" s="224">
        <v>4731</v>
      </c>
      <c r="C26" s="224">
        <v>5498</v>
      </c>
      <c r="D26" s="224">
        <v>4206</v>
      </c>
      <c r="E26" s="224">
        <v>3649</v>
      </c>
      <c r="F26" s="224">
        <v>4232</v>
      </c>
      <c r="G26" s="224">
        <v>4830</v>
      </c>
      <c r="H26" s="224">
        <v>3362</v>
      </c>
      <c r="I26" s="224">
        <v>6071</v>
      </c>
      <c r="J26" s="224">
        <v>5542</v>
      </c>
      <c r="K26" s="224">
        <v>4511</v>
      </c>
      <c r="L26" s="300">
        <v>3767</v>
      </c>
      <c r="M26" s="300">
        <v>3120</v>
      </c>
      <c r="N26" s="300">
        <v>3499</v>
      </c>
      <c r="O26" s="300">
        <v>4137</v>
      </c>
      <c r="P26" s="300">
        <v>3944</v>
      </c>
      <c r="Q26" s="300">
        <v>4317</v>
      </c>
      <c r="R26" s="603">
        <v>4537</v>
      </c>
      <c r="S26" s="600">
        <v>3776</v>
      </c>
      <c r="T26" s="298"/>
    </row>
    <row r="27" spans="1:20" s="221" customFormat="1" ht="9" customHeight="1">
      <c r="A27" s="619"/>
      <c r="B27" s="224"/>
      <c r="C27" s="224"/>
      <c r="D27" s="224"/>
      <c r="E27" s="224"/>
      <c r="F27" s="224"/>
      <c r="G27" s="224"/>
      <c r="H27" s="224"/>
      <c r="I27" s="224"/>
      <c r="J27" s="224"/>
      <c r="K27" s="224"/>
      <c r="L27" s="300"/>
      <c r="M27" s="300"/>
      <c r="N27" s="300"/>
      <c r="O27" s="300"/>
      <c r="P27" s="300"/>
      <c r="Q27" s="300"/>
      <c r="R27" s="300"/>
      <c r="S27" s="600"/>
      <c r="T27" s="298"/>
    </row>
    <row r="28" spans="1:20" s="221" customFormat="1" ht="17.25" customHeight="1">
      <c r="A28" s="618" t="s">
        <v>666</v>
      </c>
      <c r="B28" s="224"/>
      <c r="C28" s="224"/>
      <c r="D28" s="224"/>
      <c r="E28" s="224"/>
      <c r="F28" s="224"/>
      <c r="G28" s="224"/>
      <c r="H28" s="224"/>
      <c r="I28" s="224"/>
      <c r="J28" s="224"/>
      <c r="K28" s="224"/>
      <c r="L28" s="300"/>
      <c r="M28" s="300"/>
      <c r="N28" s="300"/>
      <c r="O28" s="300"/>
      <c r="P28" s="300"/>
      <c r="Q28" s="300"/>
      <c r="R28" s="300"/>
      <c r="S28" s="600"/>
      <c r="T28" s="298"/>
    </row>
    <row r="29" spans="1:20" s="221" customFormat="1" ht="17.25" customHeight="1">
      <c r="A29" s="619" t="s">
        <v>667</v>
      </c>
      <c r="B29" s="224">
        <v>22788</v>
      </c>
      <c r="C29" s="224">
        <v>26383</v>
      </c>
      <c r="D29" s="224">
        <v>29977</v>
      </c>
      <c r="E29" s="224">
        <v>22332</v>
      </c>
      <c r="F29" s="224">
        <v>24460</v>
      </c>
      <c r="G29" s="224">
        <v>23226</v>
      </c>
      <c r="H29" s="224">
        <v>24509</v>
      </c>
      <c r="I29" s="224">
        <v>18383</v>
      </c>
      <c r="J29" s="224">
        <v>11884</v>
      </c>
      <c r="K29" s="224">
        <v>9876</v>
      </c>
      <c r="L29" s="300">
        <v>8134</v>
      </c>
      <c r="M29" s="300">
        <v>9009</v>
      </c>
      <c r="N29" s="300">
        <v>11638</v>
      </c>
      <c r="O29" s="300">
        <v>12791</v>
      </c>
      <c r="P29" s="300">
        <v>8910</v>
      </c>
      <c r="Q29" s="300">
        <v>10120</v>
      </c>
      <c r="R29" s="603">
        <v>10934</v>
      </c>
      <c r="S29" s="600">
        <v>9284</v>
      </c>
      <c r="T29" s="298"/>
    </row>
    <row r="30" spans="1:20" s="221" customFormat="1" ht="17.25" customHeight="1">
      <c r="A30" s="619" t="s">
        <v>668</v>
      </c>
      <c r="B30" s="224">
        <v>34064</v>
      </c>
      <c r="C30" s="224">
        <v>35948</v>
      </c>
      <c r="D30" s="224">
        <v>33845</v>
      </c>
      <c r="E30" s="224">
        <v>25662</v>
      </c>
      <c r="F30" s="224">
        <v>22385</v>
      </c>
      <c r="G30" s="224">
        <v>22286</v>
      </c>
      <c r="H30" s="224">
        <v>21957</v>
      </c>
      <c r="I30" s="224">
        <v>18811</v>
      </c>
      <c r="J30" s="224">
        <v>15138</v>
      </c>
      <c r="K30" s="224">
        <v>14056</v>
      </c>
      <c r="L30" s="300">
        <v>13036</v>
      </c>
      <c r="M30" s="300">
        <v>13319</v>
      </c>
      <c r="N30" s="300">
        <v>13642</v>
      </c>
      <c r="O30" s="300">
        <v>13452</v>
      </c>
      <c r="P30" s="300">
        <v>12271</v>
      </c>
      <c r="Q30" s="300">
        <v>12681</v>
      </c>
      <c r="R30" s="603">
        <v>11884</v>
      </c>
      <c r="S30" s="600">
        <v>11639</v>
      </c>
      <c r="T30" s="298"/>
    </row>
    <row r="31" spans="1:20" s="221" customFormat="1" ht="9.75" customHeight="1">
      <c r="A31" s="619"/>
      <c r="B31" s="224"/>
      <c r="C31" s="224"/>
      <c r="D31" s="224"/>
      <c r="E31" s="224"/>
      <c r="F31" s="224"/>
      <c r="G31" s="224"/>
      <c r="H31" s="224"/>
      <c r="I31" s="224"/>
      <c r="J31" s="224"/>
      <c r="K31" s="224"/>
      <c r="L31" s="300"/>
      <c r="M31" s="300"/>
      <c r="N31" s="300"/>
      <c r="O31" s="300"/>
      <c r="P31" s="300"/>
      <c r="Q31" s="300"/>
      <c r="R31" s="300"/>
      <c r="S31" s="600"/>
      <c r="T31" s="298"/>
    </row>
    <row r="32" spans="1:20" s="221" customFormat="1" ht="17.25" customHeight="1">
      <c r="A32" s="618" t="s">
        <v>669</v>
      </c>
      <c r="B32" s="224"/>
      <c r="C32" s="224"/>
      <c r="D32" s="224"/>
      <c r="E32" s="224"/>
      <c r="F32" s="224"/>
      <c r="G32" s="224"/>
      <c r="H32" s="224"/>
      <c r="I32" s="224"/>
      <c r="J32" s="224"/>
      <c r="K32" s="224"/>
      <c r="L32" s="300"/>
      <c r="M32" s="300"/>
      <c r="N32" s="300"/>
      <c r="O32" s="300"/>
      <c r="P32" s="300"/>
      <c r="Q32" s="300"/>
      <c r="R32" s="300"/>
      <c r="S32" s="600"/>
      <c r="T32" s="298"/>
    </row>
    <row r="33" spans="1:20" s="221" customFormat="1" ht="17.25" customHeight="1">
      <c r="A33" s="619" t="s">
        <v>184</v>
      </c>
      <c r="B33" s="303">
        <v>22682</v>
      </c>
      <c r="C33" s="303">
        <v>23136</v>
      </c>
      <c r="D33" s="303">
        <v>20797</v>
      </c>
      <c r="E33" s="303">
        <v>20690</v>
      </c>
      <c r="F33" s="303">
        <v>23912</v>
      </c>
      <c r="G33" s="303">
        <v>26758</v>
      </c>
      <c r="H33" s="303">
        <v>27197</v>
      </c>
      <c r="I33" s="303">
        <v>27815</v>
      </c>
      <c r="J33" s="303">
        <v>18050</v>
      </c>
      <c r="K33" s="303">
        <v>17966</v>
      </c>
      <c r="L33" s="300">
        <v>17699</v>
      </c>
      <c r="M33" s="300">
        <v>17954</v>
      </c>
      <c r="N33" s="300">
        <v>15654</v>
      </c>
      <c r="O33" s="300">
        <v>14688</v>
      </c>
      <c r="P33" s="300">
        <v>11673</v>
      </c>
      <c r="Q33" s="300">
        <v>12710</v>
      </c>
      <c r="R33" s="603">
        <v>11812</v>
      </c>
      <c r="S33" s="600">
        <v>6601</v>
      </c>
      <c r="T33" s="298"/>
    </row>
    <row r="34" spans="1:20" s="221" customFormat="1" ht="17.25" customHeight="1">
      <c r="A34" s="619" t="s">
        <v>670</v>
      </c>
      <c r="B34" s="224">
        <v>12360</v>
      </c>
      <c r="C34" s="224">
        <v>11887</v>
      </c>
      <c r="D34" s="224">
        <v>11924</v>
      </c>
      <c r="E34" s="224">
        <v>13245</v>
      </c>
      <c r="F34" s="224">
        <v>13182</v>
      </c>
      <c r="G34" s="224">
        <v>15033</v>
      </c>
      <c r="H34" s="224">
        <v>14931</v>
      </c>
      <c r="I34" s="224">
        <v>14082</v>
      </c>
      <c r="J34" s="224">
        <v>9668</v>
      </c>
      <c r="K34" s="224">
        <v>9007</v>
      </c>
      <c r="L34" s="300">
        <v>8399</v>
      </c>
      <c r="M34" s="603">
        <v>10264</v>
      </c>
      <c r="N34" s="605">
        <v>11640</v>
      </c>
      <c r="O34" s="300">
        <v>11836</v>
      </c>
      <c r="P34" s="300">
        <v>10788</v>
      </c>
      <c r="Q34" s="300">
        <v>11650</v>
      </c>
      <c r="R34" s="300">
        <v>12380</v>
      </c>
      <c r="S34" s="600">
        <v>18546</v>
      </c>
      <c r="T34" s="298"/>
    </row>
    <row r="35" spans="1:20" s="221" customFormat="1" ht="17.25" customHeight="1">
      <c r="A35" s="619" t="s">
        <v>671</v>
      </c>
      <c r="B35" s="224">
        <v>11619</v>
      </c>
      <c r="C35" s="224">
        <v>11573</v>
      </c>
      <c r="D35" s="224">
        <v>12422</v>
      </c>
      <c r="E35" s="224">
        <v>14332</v>
      </c>
      <c r="F35" s="224">
        <v>13780</v>
      </c>
      <c r="G35" s="224">
        <v>16627</v>
      </c>
      <c r="H35" s="224">
        <v>18377</v>
      </c>
      <c r="I35" s="224">
        <v>18872</v>
      </c>
      <c r="J35" s="224">
        <v>15940</v>
      </c>
      <c r="K35" s="224">
        <v>15288</v>
      </c>
      <c r="L35" s="300">
        <v>14232</v>
      </c>
      <c r="M35" s="603">
        <v>12205</v>
      </c>
      <c r="N35" s="605">
        <v>10895</v>
      </c>
      <c r="O35" s="300">
        <v>9051</v>
      </c>
      <c r="P35" s="300">
        <v>7424</v>
      </c>
      <c r="Q35" s="300">
        <v>7264</v>
      </c>
      <c r="R35" s="300">
        <v>7474</v>
      </c>
      <c r="S35" s="600">
        <v>9492</v>
      </c>
      <c r="T35" s="298"/>
    </row>
    <row r="36" spans="1:20" s="221" customFormat="1" ht="17.25" customHeight="1">
      <c r="A36" s="619" t="s">
        <v>672</v>
      </c>
      <c r="B36" s="224">
        <v>22623</v>
      </c>
      <c r="C36" s="224">
        <v>21712</v>
      </c>
      <c r="D36" s="224">
        <v>22117</v>
      </c>
      <c r="E36" s="224">
        <v>24528</v>
      </c>
      <c r="F36" s="224">
        <v>24584</v>
      </c>
      <c r="G36" s="224">
        <v>28365</v>
      </c>
      <c r="H36" s="224">
        <v>30512</v>
      </c>
      <c r="I36" s="224">
        <v>30314</v>
      </c>
      <c r="J36" s="224">
        <v>25202</v>
      </c>
      <c r="K36" s="224">
        <v>25140</v>
      </c>
      <c r="L36" s="300">
        <v>25228</v>
      </c>
      <c r="M36" s="603">
        <v>24093</v>
      </c>
      <c r="N36" s="605">
        <v>23171</v>
      </c>
      <c r="O36" s="300">
        <v>20610</v>
      </c>
      <c r="P36" s="300">
        <v>17860</v>
      </c>
      <c r="Q36" s="300">
        <v>17407</v>
      </c>
      <c r="R36" s="300">
        <v>17228</v>
      </c>
      <c r="S36" s="600">
        <v>18998</v>
      </c>
      <c r="T36" s="298"/>
    </row>
    <row r="37" spans="1:20" s="221" customFormat="1" ht="17.25" customHeight="1">
      <c r="A37" s="619" t="s">
        <v>185</v>
      </c>
      <c r="B37" s="224">
        <v>4828</v>
      </c>
      <c r="C37" s="224">
        <v>4841</v>
      </c>
      <c r="D37" s="224">
        <v>4700</v>
      </c>
      <c r="E37" s="224">
        <v>3460</v>
      </c>
      <c r="F37" s="224">
        <v>3483</v>
      </c>
      <c r="G37" s="224">
        <v>3175</v>
      </c>
      <c r="H37" s="224">
        <v>3372</v>
      </c>
      <c r="I37" s="224">
        <v>3536</v>
      </c>
      <c r="J37" s="224">
        <v>3814</v>
      </c>
      <c r="K37" s="224">
        <v>3866</v>
      </c>
      <c r="L37" s="300">
        <v>3824</v>
      </c>
      <c r="M37" s="300">
        <v>6064</v>
      </c>
      <c r="N37" s="300">
        <v>5222</v>
      </c>
      <c r="O37" s="300">
        <v>5397</v>
      </c>
      <c r="P37" s="300">
        <v>4520</v>
      </c>
      <c r="Q37" s="300">
        <v>3879</v>
      </c>
      <c r="R37" s="603">
        <v>3375</v>
      </c>
      <c r="S37" s="600">
        <v>2934</v>
      </c>
      <c r="T37" s="298"/>
    </row>
    <row r="38" spans="1:20" s="221" customFormat="1" ht="9" customHeight="1">
      <c r="A38" s="619"/>
      <c r="B38" s="224"/>
      <c r="C38" s="224"/>
      <c r="D38" s="224"/>
      <c r="E38" s="224"/>
      <c r="F38" s="224"/>
      <c r="G38" s="224"/>
      <c r="H38" s="224"/>
      <c r="I38" s="224"/>
      <c r="J38" s="224"/>
      <c r="K38" s="224"/>
      <c r="L38" s="300"/>
      <c r="M38" s="300"/>
      <c r="N38" s="300"/>
      <c r="O38" s="300"/>
      <c r="P38" s="300"/>
      <c r="Q38" s="300"/>
      <c r="R38" s="300"/>
      <c r="S38" s="600"/>
      <c r="T38" s="298"/>
    </row>
    <row r="39" spans="1:20" s="221" customFormat="1" ht="17.25" customHeight="1">
      <c r="A39" s="618" t="s">
        <v>186</v>
      </c>
      <c r="B39" s="224"/>
      <c r="C39" s="224"/>
      <c r="D39" s="224"/>
      <c r="E39" s="224"/>
      <c r="F39" s="224"/>
      <c r="G39" s="224"/>
      <c r="H39" s="224"/>
      <c r="I39" s="224"/>
      <c r="J39" s="224"/>
      <c r="K39" s="224"/>
      <c r="L39" s="300"/>
      <c r="M39" s="300"/>
      <c r="N39" s="300"/>
      <c r="O39" s="300"/>
      <c r="P39" s="300"/>
      <c r="Q39" s="300"/>
      <c r="R39" s="300"/>
      <c r="S39" s="600"/>
      <c r="T39" s="298"/>
    </row>
    <row r="40" spans="1:20" s="221" customFormat="1" ht="17.25" customHeight="1">
      <c r="A40" s="619" t="s">
        <v>673</v>
      </c>
      <c r="B40" s="224">
        <v>693</v>
      </c>
      <c r="C40" s="224">
        <v>367</v>
      </c>
      <c r="D40" s="224">
        <v>394</v>
      </c>
      <c r="E40" s="224">
        <v>468</v>
      </c>
      <c r="F40" s="224">
        <v>537</v>
      </c>
      <c r="G40" s="224">
        <v>534</v>
      </c>
      <c r="H40" s="224">
        <v>615</v>
      </c>
      <c r="I40" s="224">
        <v>761</v>
      </c>
      <c r="J40" s="224">
        <v>656</v>
      </c>
      <c r="K40" s="224">
        <v>728</v>
      </c>
      <c r="L40" s="300">
        <v>852</v>
      </c>
      <c r="M40" s="300">
        <v>1088</v>
      </c>
      <c r="N40" s="300">
        <v>1082</v>
      </c>
      <c r="O40" s="300">
        <v>1069</v>
      </c>
      <c r="P40" s="300">
        <v>1206</v>
      </c>
      <c r="Q40" s="300">
        <v>1230</v>
      </c>
      <c r="R40" s="300">
        <v>971</v>
      </c>
      <c r="S40" s="600">
        <v>1528</v>
      </c>
      <c r="T40" s="298"/>
    </row>
    <row r="41" spans="1:20" s="221" customFormat="1" ht="17.25" customHeight="1">
      <c r="A41" s="619" t="s">
        <v>674</v>
      </c>
      <c r="B41" s="224">
        <v>4458</v>
      </c>
      <c r="C41" s="224">
        <v>8773</v>
      </c>
      <c r="D41" s="224">
        <v>7515</v>
      </c>
      <c r="E41" s="224">
        <v>4010</v>
      </c>
      <c r="F41" s="224">
        <v>3734</v>
      </c>
      <c r="G41" s="224">
        <v>3966</v>
      </c>
      <c r="H41" s="224">
        <v>3085</v>
      </c>
      <c r="I41" s="224">
        <v>3288</v>
      </c>
      <c r="J41" s="224">
        <v>2405</v>
      </c>
      <c r="K41" s="224">
        <v>1894</v>
      </c>
      <c r="L41" s="300">
        <v>2603</v>
      </c>
      <c r="M41" s="300">
        <v>3954</v>
      </c>
      <c r="N41" s="300">
        <v>5440</v>
      </c>
      <c r="O41" s="603">
        <v>3779</v>
      </c>
      <c r="P41" s="605">
        <v>2437</v>
      </c>
      <c r="Q41" s="300">
        <v>1972</v>
      </c>
      <c r="R41" s="300">
        <v>2025</v>
      </c>
      <c r="S41" s="600">
        <v>1635</v>
      </c>
      <c r="T41" s="298"/>
    </row>
    <row r="42" spans="1:20" s="221" customFormat="1" ht="17.25" customHeight="1">
      <c r="A42" s="619" t="s">
        <v>675</v>
      </c>
      <c r="B42" s="224">
        <v>24092</v>
      </c>
      <c r="C42" s="224">
        <v>30613</v>
      </c>
      <c r="D42" s="224">
        <v>39083</v>
      </c>
      <c r="E42" s="224">
        <v>34900</v>
      </c>
      <c r="F42" s="224">
        <v>37235</v>
      </c>
      <c r="G42" s="224">
        <v>38270</v>
      </c>
      <c r="H42" s="224">
        <v>31012</v>
      </c>
      <c r="I42" s="224">
        <v>28123</v>
      </c>
      <c r="J42" s="224">
        <v>29653</v>
      </c>
      <c r="K42" s="224">
        <v>27308</v>
      </c>
      <c r="L42" s="300">
        <v>28859</v>
      </c>
      <c r="M42" s="603">
        <v>26917</v>
      </c>
      <c r="N42" s="605">
        <v>26225</v>
      </c>
      <c r="O42" s="300">
        <v>29324</v>
      </c>
      <c r="P42" s="300">
        <v>29171</v>
      </c>
      <c r="Q42" s="300">
        <v>31505</v>
      </c>
      <c r="R42" s="300">
        <v>33047</v>
      </c>
      <c r="S42" s="600">
        <v>37880</v>
      </c>
      <c r="T42" s="298"/>
    </row>
    <row r="43" spans="1:20" s="221" customFormat="1" ht="17.25" customHeight="1">
      <c r="A43" s="619" t="s">
        <v>676</v>
      </c>
      <c r="B43" s="224">
        <v>805</v>
      </c>
      <c r="C43" s="224">
        <v>951</v>
      </c>
      <c r="D43" s="224">
        <v>789</v>
      </c>
      <c r="E43" s="224">
        <v>348</v>
      </c>
      <c r="F43" s="224">
        <v>672</v>
      </c>
      <c r="G43" s="224">
        <v>449</v>
      </c>
      <c r="H43" s="224">
        <v>601</v>
      </c>
      <c r="I43" s="224">
        <v>547</v>
      </c>
      <c r="J43" s="224">
        <v>10328</v>
      </c>
      <c r="K43" s="224">
        <v>15981</v>
      </c>
      <c r="L43" s="300">
        <v>18876</v>
      </c>
      <c r="M43" s="603">
        <v>18218</v>
      </c>
      <c r="N43" s="605">
        <v>23957</v>
      </c>
      <c r="O43" s="300">
        <v>26146</v>
      </c>
      <c r="P43" s="300">
        <v>27736</v>
      </c>
      <c r="Q43" s="300">
        <v>29110</v>
      </c>
      <c r="R43" s="300">
        <v>30875</v>
      </c>
      <c r="S43" s="600">
        <v>35764</v>
      </c>
      <c r="T43" s="298"/>
    </row>
    <row r="44" spans="1:20" s="221" customFormat="1" ht="17.25" customHeight="1">
      <c r="A44" s="619" t="s">
        <v>677</v>
      </c>
      <c r="B44" s="224">
        <v>1847</v>
      </c>
      <c r="C44" s="224">
        <v>2119</v>
      </c>
      <c r="D44" s="224">
        <v>2519</v>
      </c>
      <c r="E44" s="224">
        <v>4337</v>
      </c>
      <c r="F44" s="224">
        <v>3090</v>
      </c>
      <c r="G44" s="224">
        <v>4092</v>
      </c>
      <c r="H44" s="224">
        <v>3152</v>
      </c>
      <c r="I44" s="224">
        <v>5386</v>
      </c>
      <c r="J44" s="224">
        <v>485</v>
      </c>
      <c r="K44" s="224">
        <v>389</v>
      </c>
      <c r="L44" s="300">
        <v>382</v>
      </c>
      <c r="M44" s="300">
        <v>328</v>
      </c>
      <c r="N44" s="300">
        <v>298</v>
      </c>
      <c r="O44" s="300">
        <v>332</v>
      </c>
      <c r="P44" s="300">
        <v>171</v>
      </c>
      <c r="Q44" s="300">
        <v>177</v>
      </c>
      <c r="R44" s="300">
        <v>158</v>
      </c>
      <c r="S44" s="600">
        <v>143</v>
      </c>
      <c r="T44" s="298"/>
    </row>
    <row r="45" spans="1:20" s="221" customFormat="1" ht="17.25" customHeight="1">
      <c r="A45" s="619" t="s">
        <v>187</v>
      </c>
      <c r="B45" s="298"/>
      <c r="C45" s="298"/>
      <c r="D45" s="298"/>
      <c r="E45" s="298"/>
      <c r="F45" s="298"/>
      <c r="G45" s="298"/>
      <c r="H45" s="224"/>
      <c r="I45" s="224"/>
      <c r="J45" s="224">
        <v>3997</v>
      </c>
      <c r="K45" s="224">
        <v>5407</v>
      </c>
      <c r="L45" s="224">
        <v>4260</v>
      </c>
      <c r="M45" s="224">
        <v>3024</v>
      </c>
      <c r="N45" s="224">
        <v>2651</v>
      </c>
      <c r="O45" s="224">
        <v>2787</v>
      </c>
      <c r="P45" s="224">
        <v>2403</v>
      </c>
      <c r="Q45" s="224">
        <v>2528</v>
      </c>
      <c r="R45" s="221">
        <v>2048</v>
      </c>
      <c r="S45" s="601">
        <v>1850</v>
      </c>
      <c r="T45" s="298"/>
    </row>
    <row r="46" spans="1:19" s="281" customFormat="1" ht="17.25" customHeight="1">
      <c r="A46" s="622" t="s">
        <v>678</v>
      </c>
      <c r="B46" s="337">
        <v>311076</v>
      </c>
      <c r="C46" s="337">
        <v>339581</v>
      </c>
      <c r="D46" s="337">
        <v>367169</v>
      </c>
      <c r="E46" s="337">
        <v>347461</v>
      </c>
      <c r="F46" s="337">
        <v>340136</v>
      </c>
      <c r="G46" s="337">
        <f>SUM(G8+G9+G10+G17+G18+G21+G22+G25+G26+G29+G30+G33+G34+G35+G36+G37+G40+G41+G42+G43+G44)</f>
        <v>368459</v>
      </c>
      <c r="H46" s="337">
        <f>SUM(H8+H9+H10+H17+H18+H21+H22+H25+H26+H29+H30+H33+H34+H35+H36+H37+H40+H41+H42+H43+H44)</f>
        <v>354559</v>
      </c>
      <c r="I46" s="337">
        <v>434873</v>
      </c>
      <c r="J46" s="633">
        <f aca="true" t="shared" si="0" ref="J46:R46">SUM(J8:J10,J17:J45)</f>
        <v>424236</v>
      </c>
      <c r="K46" s="633">
        <f t="shared" si="0"/>
        <v>380367</v>
      </c>
      <c r="L46" s="633">
        <f t="shared" si="0"/>
        <v>373094</v>
      </c>
      <c r="M46" s="633">
        <f t="shared" si="0"/>
        <v>345915</v>
      </c>
      <c r="N46" s="633">
        <f t="shared" si="0"/>
        <v>330998</v>
      </c>
      <c r="O46" s="633">
        <f t="shared" si="0"/>
        <v>329083</v>
      </c>
      <c r="P46" s="633">
        <f t="shared" si="0"/>
        <v>315175</v>
      </c>
      <c r="Q46" s="633">
        <f t="shared" si="0"/>
        <v>329201</v>
      </c>
      <c r="R46" s="634">
        <f t="shared" si="0"/>
        <v>332497</v>
      </c>
      <c r="S46" s="633">
        <f>SUM(S8:S10,S17:S45)</f>
        <v>294091</v>
      </c>
    </row>
    <row r="47" spans="2:19" s="281" customFormat="1" ht="11.25" customHeight="1">
      <c r="B47" s="597"/>
      <c r="C47" s="597"/>
      <c r="D47" s="597"/>
      <c r="E47" s="597"/>
      <c r="F47" s="597"/>
      <c r="G47" s="597"/>
      <c r="H47" s="597"/>
      <c r="I47" s="597"/>
      <c r="J47" s="597"/>
      <c r="K47" s="597"/>
      <c r="L47" s="597"/>
      <c r="M47" s="597"/>
      <c r="N47" s="597"/>
      <c r="O47" s="597"/>
      <c r="P47" s="597"/>
      <c r="Q47" s="597"/>
      <c r="R47" s="597"/>
      <c r="S47" s="598"/>
    </row>
    <row r="48" spans="1:19" s="281" customFormat="1" ht="17.25" customHeight="1">
      <c r="A48" s="599" t="s">
        <v>679</v>
      </c>
      <c r="B48" s="597"/>
      <c r="C48" s="597"/>
      <c r="D48" s="597"/>
      <c r="E48" s="597"/>
      <c r="F48" s="597"/>
      <c r="G48" s="597"/>
      <c r="H48" s="597"/>
      <c r="I48" s="597"/>
      <c r="J48" s="597"/>
      <c r="K48" s="597"/>
      <c r="L48" s="597"/>
      <c r="M48" s="597"/>
      <c r="N48" s="597"/>
      <c r="O48" s="597"/>
      <c r="P48" s="597"/>
      <c r="Q48" s="597"/>
      <c r="R48" s="597"/>
      <c r="S48" s="598"/>
    </row>
    <row r="49" spans="1:6" ht="8.25" customHeight="1">
      <c r="A49" s="306"/>
      <c r="B49" s="306"/>
      <c r="C49" s="306"/>
      <c r="D49" s="306"/>
      <c r="E49" s="306"/>
      <c r="F49" s="306"/>
    </row>
    <row r="50" spans="1:6" ht="16.5" customHeight="1">
      <c r="A50" s="523" t="s">
        <v>680</v>
      </c>
      <c r="B50" s="221"/>
      <c r="C50" s="221"/>
      <c r="D50" s="221"/>
      <c r="E50" s="221"/>
      <c r="F50" s="221"/>
    </row>
    <row r="51" ht="12.75">
      <c r="A51" s="306" t="s">
        <v>682</v>
      </c>
    </row>
    <row r="52" ht="12.75">
      <c r="A52" s="306" t="s">
        <v>685</v>
      </c>
    </row>
    <row r="53" ht="12.75">
      <c r="A53" s="306" t="s">
        <v>683</v>
      </c>
    </row>
    <row r="54" ht="12.75">
      <c r="A54" s="107" t="s">
        <v>684</v>
      </c>
    </row>
    <row r="55" ht="12.75">
      <c r="A55" s="107" t="s">
        <v>681</v>
      </c>
    </row>
  </sheetData>
  <sheetProtection/>
  <mergeCells count="1">
    <mergeCell ref="A4:S4"/>
  </mergeCells>
  <printOptions/>
  <pageMargins left="0.4724409448818898" right="0.4724409448818898" top="0.984251968503937" bottom="0.984251968503937" header="0.5118110236220472" footer="0.5118110236220472"/>
  <pageSetup fitToHeight="1" fitToWidth="1" horizontalDpi="96" verticalDpi="96" orientation="portrait" paperSize="9" scale="58" r:id="rId1"/>
  <headerFooter alignWithMargins="0">
    <oddHeader>&amp;R&amp;"Arial,Bold"&amp;18ROAD TRANSPORT VEHICLES</oddHeader>
  </headerFooter>
</worksheet>
</file>

<file path=xl/worksheets/sheet18.xml><?xml version="1.0" encoding="utf-8"?>
<worksheet xmlns="http://schemas.openxmlformats.org/spreadsheetml/2006/main" xmlns:r="http://schemas.openxmlformats.org/officeDocument/2006/relationships">
  <dimension ref="C5:K26"/>
  <sheetViews>
    <sheetView zoomScalePageLayoutView="0" workbookViewId="0" topLeftCell="A1">
      <selection activeCell="A23" sqref="A23"/>
    </sheetView>
  </sheetViews>
  <sheetFormatPr defaultColWidth="9.140625" defaultRowHeight="12.75"/>
  <sheetData>
    <row r="5" ht="14.25">
      <c r="C5" s="11" t="s">
        <v>124</v>
      </c>
    </row>
    <row r="6" ht="13.5" thickBot="1"/>
    <row r="7" spans="3:11" ht="12.75">
      <c r="C7" s="3"/>
      <c r="D7" s="4" t="s">
        <v>113</v>
      </c>
      <c r="E7" s="4"/>
      <c r="F7" s="4"/>
      <c r="G7" s="4"/>
      <c r="H7" s="4"/>
      <c r="I7" s="4"/>
      <c r="J7" s="4"/>
      <c r="K7" s="5"/>
    </row>
    <row r="8" spans="3:11" ht="13.5" thickBot="1">
      <c r="C8" s="9"/>
      <c r="D8" s="14" t="s">
        <v>114</v>
      </c>
      <c r="E8" s="14" t="s">
        <v>115</v>
      </c>
      <c r="F8" s="14" t="s">
        <v>116</v>
      </c>
      <c r="G8" s="14" t="s">
        <v>117</v>
      </c>
      <c r="H8" s="14" t="s">
        <v>118</v>
      </c>
      <c r="I8" s="14" t="s">
        <v>119</v>
      </c>
      <c r="J8" s="14" t="s">
        <v>120</v>
      </c>
      <c r="K8" s="15" t="s">
        <v>121</v>
      </c>
    </row>
    <row r="9" spans="3:11" ht="12.75">
      <c r="C9" s="6"/>
      <c r="D9" s="1"/>
      <c r="E9" s="1"/>
      <c r="F9" s="13"/>
      <c r="G9" s="13"/>
      <c r="H9" s="13"/>
      <c r="I9" s="13"/>
      <c r="J9" s="13"/>
      <c r="K9" s="16" t="s">
        <v>122</v>
      </c>
    </row>
    <row r="10" spans="3:11" ht="12.75">
      <c r="C10" s="7" t="s">
        <v>123</v>
      </c>
      <c r="D10" s="8">
        <v>28.22085889570552</v>
      </c>
      <c r="E10" s="8">
        <v>56.830601092896174</v>
      </c>
      <c r="F10" s="8">
        <v>61.98347107438017</v>
      </c>
      <c r="G10" s="8">
        <v>63.91752577319587</v>
      </c>
      <c r="H10" s="8">
        <v>51.181102362204726</v>
      </c>
      <c r="I10" s="8">
        <v>37.02127659574468</v>
      </c>
      <c r="J10" s="8">
        <v>22.566371681415927</v>
      </c>
      <c r="K10" s="17">
        <v>49.157007376185454</v>
      </c>
    </row>
    <row r="11" spans="3:11" ht="12.75">
      <c r="C11" s="6">
        <v>1989</v>
      </c>
      <c r="D11" s="8">
        <v>48.57142857142857</v>
      </c>
      <c r="E11" s="8">
        <v>62.903225806451616</v>
      </c>
      <c r="F11" s="8">
        <v>68.10344827586206</v>
      </c>
      <c r="G11" s="8">
        <v>66.35514018691589</v>
      </c>
      <c r="H11" s="8">
        <v>61.29032258064516</v>
      </c>
      <c r="I11" s="8">
        <v>49.43820224719101</v>
      </c>
      <c r="J11" s="8">
        <v>34.44444444444444</v>
      </c>
      <c r="K11" s="17">
        <v>57.645259938837924</v>
      </c>
    </row>
    <row r="12" spans="3:11" ht="12.75">
      <c r="C12" s="6">
        <v>1990</v>
      </c>
      <c r="D12" s="8">
        <v>38.63636363636363</v>
      </c>
      <c r="E12" s="8">
        <v>67.56756756756756</v>
      </c>
      <c r="F12" s="8">
        <v>78.43137254901961</v>
      </c>
      <c r="G12" s="8">
        <v>84.82142857142857</v>
      </c>
      <c r="H12" s="8">
        <v>65.51724137931035</v>
      </c>
      <c r="I12" s="8">
        <v>53.333333333333336</v>
      </c>
      <c r="J12" s="8">
        <v>25.37313432835821</v>
      </c>
      <c r="K12" s="17">
        <v>63.4584013050571</v>
      </c>
    </row>
    <row r="13" spans="3:11" ht="12.75">
      <c r="C13" s="6">
        <v>1991</v>
      </c>
      <c r="D13" s="8">
        <v>30.555555555555557</v>
      </c>
      <c r="E13" s="8">
        <v>59.375</v>
      </c>
      <c r="F13" s="8">
        <v>69.56521739130434</v>
      </c>
      <c r="G13" s="8">
        <v>60.18518518518518</v>
      </c>
      <c r="H13" s="8">
        <v>62.65060240963856</v>
      </c>
      <c r="I13" s="8">
        <v>47.95918367346938</v>
      </c>
      <c r="J13" s="8">
        <v>25</v>
      </c>
      <c r="K13" s="17">
        <v>53.34394904458599</v>
      </c>
    </row>
    <row r="14" spans="3:11" ht="12.75">
      <c r="C14" s="6">
        <v>1992</v>
      </c>
      <c r="D14" s="8">
        <v>50</v>
      </c>
      <c r="E14" s="8">
        <v>53.57142857142857</v>
      </c>
      <c r="F14" s="8">
        <v>78.43137254901961</v>
      </c>
      <c r="G14" s="8">
        <v>65.625</v>
      </c>
      <c r="H14" s="8">
        <v>63.934426229508205</v>
      </c>
      <c r="I14" s="8">
        <v>48.86363636363637</v>
      </c>
      <c r="J14" s="8">
        <v>33.75</v>
      </c>
      <c r="K14" s="17">
        <v>57.6427255985267</v>
      </c>
    </row>
    <row r="15" spans="3:11" ht="12.75">
      <c r="C15" s="6">
        <v>1993</v>
      </c>
      <c r="D15" s="8">
        <v>20</v>
      </c>
      <c r="E15" s="8">
        <v>77.45098039215686</v>
      </c>
      <c r="F15" s="8">
        <v>76.57657657657657</v>
      </c>
      <c r="G15" s="8">
        <v>75.86206896551724</v>
      </c>
      <c r="H15" s="8">
        <v>49.411764705882355</v>
      </c>
      <c r="I15" s="8">
        <v>46.26865671641791</v>
      </c>
      <c r="J15" s="8">
        <v>30.120481927710845</v>
      </c>
      <c r="K15" s="17">
        <v>59.464285714285715</v>
      </c>
    </row>
    <row r="16" spans="3:11" ht="12.75">
      <c r="C16" s="6">
        <v>1994</v>
      </c>
      <c r="D16" s="8">
        <v>66.66666666666666</v>
      </c>
      <c r="E16" s="8">
        <v>84.5360824742268</v>
      </c>
      <c r="F16" s="8">
        <v>77</v>
      </c>
      <c r="G16" s="8">
        <v>77.21518987341773</v>
      </c>
      <c r="H16" s="8">
        <v>60.9375</v>
      </c>
      <c r="I16" s="8">
        <v>50.588235294117645</v>
      </c>
      <c r="J16" s="8">
        <v>20.833333333333336</v>
      </c>
      <c r="K16" s="17">
        <v>63.93129770992366</v>
      </c>
    </row>
    <row r="17" spans="3:11" ht="12.75">
      <c r="C17" s="6">
        <v>1995</v>
      </c>
      <c r="D17" s="8">
        <v>37.03703703703704</v>
      </c>
      <c r="E17" s="8">
        <v>68</v>
      </c>
      <c r="F17" s="8">
        <v>80.76923076923077</v>
      </c>
      <c r="G17" s="8">
        <v>74.19354838709677</v>
      </c>
      <c r="H17" s="8">
        <v>67.5</v>
      </c>
      <c r="I17" s="8">
        <v>62.19512195121951</v>
      </c>
      <c r="J17" s="8">
        <v>30</v>
      </c>
      <c r="K17" s="17">
        <v>64.81149012567326</v>
      </c>
    </row>
    <row r="18" spans="3:11" ht="13.5" thickBot="1">
      <c r="C18" s="9">
        <v>1996</v>
      </c>
      <c r="D18" s="10">
        <v>38.70967741935484</v>
      </c>
      <c r="E18" s="10">
        <v>56.75675675675676</v>
      </c>
      <c r="F18" s="10">
        <v>67.88990825688074</v>
      </c>
      <c r="G18" s="10">
        <v>72.07207207207207</v>
      </c>
      <c r="H18" s="10">
        <v>59.210526315789465</v>
      </c>
      <c r="I18" s="10">
        <v>58.22784810126582</v>
      </c>
      <c r="J18" s="10">
        <v>36.7816091954023</v>
      </c>
      <c r="K18" s="18">
        <v>58.377425044091716</v>
      </c>
    </row>
    <row r="20" ht="12.75">
      <c r="C20" t="s">
        <v>125</v>
      </c>
    </row>
    <row r="21" ht="12.75">
      <c r="C21" t="s">
        <v>126</v>
      </c>
    </row>
    <row r="23" ht="12.75">
      <c r="C23" t="s">
        <v>127</v>
      </c>
    </row>
    <row r="24" ht="12.75">
      <c r="C24" t="s">
        <v>128</v>
      </c>
    </row>
    <row r="25" ht="12.75">
      <c r="C25" t="s">
        <v>129</v>
      </c>
    </row>
    <row r="26" ht="12.75">
      <c r="C26" t="s">
        <v>130</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N52"/>
  <sheetViews>
    <sheetView zoomScalePageLayoutView="0" workbookViewId="0" topLeftCell="A1">
      <selection activeCell="A23" sqref="A23"/>
    </sheetView>
  </sheetViews>
  <sheetFormatPr defaultColWidth="9.140625" defaultRowHeight="12.75"/>
  <cols>
    <col min="1" max="1" width="16.00390625" style="0" customWidth="1"/>
    <col min="2" max="2" width="11.421875" style="0" customWidth="1"/>
    <col min="3" max="3" width="3.57421875" style="0" customWidth="1"/>
    <col min="4" max="4" width="10.00390625" style="0" customWidth="1"/>
    <col min="5" max="5" width="5.28125" style="0" customWidth="1"/>
    <col min="7" max="7" width="9.421875" style="0" customWidth="1"/>
    <col min="8" max="8" width="5.57421875" style="0" customWidth="1"/>
    <col min="9" max="9" width="11.7109375" style="0" customWidth="1"/>
    <col min="10" max="10" width="3.28125" style="0" customWidth="1"/>
    <col min="12" max="12" width="4.421875" style="0" customWidth="1"/>
    <col min="14" max="14" width="7.00390625" style="0" customWidth="1"/>
    <col min="15" max="15" width="20.8515625" style="0" customWidth="1"/>
  </cols>
  <sheetData>
    <row r="1" spans="1:14" s="48" customFormat="1" ht="16.5" thickBot="1">
      <c r="A1" s="50" t="s">
        <v>141</v>
      </c>
      <c r="B1" s="50"/>
      <c r="C1" s="50"/>
      <c r="D1" s="50"/>
      <c r="E1" s="50"/>
      <c r="F1" s="50"/>
      <c r="G1" s="50"/>
      <c r="H1" s="50"/>
      <c r="I1" s="50"/>
      <c r="J1" s="50"/>
      <c r="K1" s="50"/>
      <c r="L1" s="50"/>
      <c r="M1" s="50"/>
      <c r="N1" s="50"/>
    </row>
    <row r="2" spans="1:14" ht="18" customHeight="1">
      <c r="A2" s="26"/>
      <c r="B2" s="25"/>
      <c r="C2" s="31" t="s">
        <v>43</v>
      </c>
      <c r="D2" s="32"/>
      <c r="E2" s="32"/>
      <c r="F2" s="25"/>
      <c r="G2" s="25"/>
      <c r="H2" s="25"/>
      <c r="I2" s="25"/>
      <c r="J2" s="25"/>
      <c r="K2" s="27" t="s">
        <v>83</v>
      </c>
      <c r="L2" s="25"/>
      <c r="M2" s="25"/>
      <c r="N2" s="25"/>
    </row>
    <row r="3" spans="1:14" ht="12.75">
      <c r="A3" s="26"/>
      <c r="B3" s="25" t="s">
        <v>84</v>
      </c>
      <c r="C3" s="25"/>
      <c r="D3" s="25"/>
      <c r="E3" s="25"/>
      <c r="F3" s="25" t="s">
        <v>85</v>
      </c>
      <c r="G3" s="25"/>
      <c r="H3" s="25"/>
      <c r="I3" s="25" t="s">
        <v>84</v>
      </c>
      <c r="J3" s="25"/>
      <c r="K3" s="25"/>
      <c r="L3" s="25"/>
      <c r="M3" s="25" t="s">
        <v>85</v>
      </c>
      <c r="N3" s="25"/>
    </row>
    <row r="4" spans="1:14" ht="15" customHeight="1" thickBot="1">
      <c r="A4" s="12"/>
      <c r="B4" s="29" t="s">
        <v>86</v>
      </c>
      <c r="C4" s="29"/>
      <c r="D4" s="29"/>
      <c r="E4" s="30" t="s">
        <v>87</v>
      </c>
      <c r="F4" s="28"/>
      <c r="G4" s="28"/>
      <c r="H4" s="12"/>
      <c r="I4" s="29" t="s">
        <v>86</v>
      </c>
      <c r="J4" s="12"/>
      <c r="K4" s="12"/>
      <c r="L4" s="30" t="s">
        <v>87</v>
      </c>
      <c r="M4" s="28"/>
      <c r="N4" s="28"/>
    </row>
    <row r="6" spans="1:14" ht="12.75" hidden="1">
      <c r="A6" s="33" t="s">
        <v>88</v>
      </c>
      <c r="B6" s="37">
        <v>1575</v>
      </c>
      <c r="C6" s="36"/>
      <c r="D6" s="36"/>
      <c r="E6" s="36"/>
      <c r="F6" s="23">
        <v>1.9</v>
      </c>
      <c r="G6" s="36"/>
      <c r="H6" s="36"/>
      <c r="I6" s="37">
        <v>20577</v>
      </c>
      <c r="J6" s="36"/>
      <c r="K6" s="36"/>
      <c r="L6" s="36"/>
      <c r="M6" s="36">
        <v>2.1</v>
      </c>
      <c r="N6" s="36"/>
    </row>
    <row r="7" spans="1:14" ht="13.5" customHeight="1">
      <c r="A7" s="33">
        <v>1988</v>
      </c>
      <c r="B7" s="37">
        <v>1657</v>
      </c>
      <c r="C7" s="36"/>
      <c r="D7" s="36"/>
      <c r="E7" s="36"/>
      <c r="F7" s="23">
        <v>5.2</v>
      </c>
      <c r="G7" s="36"/>
      <c r="H7" s="36"/>
      <c r="I7" s="37">
        <v>21645</v>
      </c>
      <c r="J7" s="36"/>
      <c r="K7" s="36"/>
      <c r="L7" s="36"/>
      <c r="M7" s="36">
        <v>5.2</v>
      </c>
      <c r="N7" s="36"/>
    </row>
    <row r="8" spans="1:14" ht="13.5" customHeight="1">
      <c r="A8" s="33">
        <v>1989</v>
      </c>
      <c r="B8" s="37">
        <v>1729</v>
      </c>
      <c r="C8" s="36"/>
      <c r="D8" s="36"/>
      <c r="E8" s="36"/>
      <c r="F8" s="23">
        <v>4.3</v>
      </c>
      <c r="G8" s="36"/>
      <c r="H8" s="36"/>
      <c r="I8" s="37">
        <v>22467</v>
      </c>
      <c r="J8" s="36"/>
      <c r="K8" s="36"/>
      <c r="L8" s="36"/>
      <c r="M8" s="36">
        <v>3.8</v>
      </c>
      <c r="N8" s="36"/>
    </row>
    <row r="9" spans="1:14" ht="13.5" customHeight="1">
      <c r="A9" s="33">
        <v>1990</v>
      </c>
      <c r="B9" s="37">
        <v>1788</v>
      </c>
      <c r="C9" s="36"/>
      <c r="D9" s="36"/>
      <c r="E9" s="36"/>
      <c r="F9" s="23">
        <v>3.4</v>
      </c>
      <c r="G9" s="36"/>
      <c r="H9" s="36"/>
      <c r="I9" s="37">
        <v>22885</v>
      </c>
      <c r="J9" s="36"/>
      <c r="K9" s="36"/>
      <c r="L9" s="36"/>
      <c r="M9" s="36">
        <v>1.9</v>
      </c>
      <c r="N9" s="36"/>
    </row>
    <row r="10" spans="1:14" ht="13.5" customHeight="1">
      <c r="A10" s="33">
        <v>1991</v>
      </c>
      <c r="B10" s="37">
        <v>1830</v>
      </c>
      <c r="C10" s="36"/>
      <c r="D10" s="36"/>
      <c r="E10" s="36"/>
      <c r="F10" s="23">
        <v>2.3</v>
      </c>
      <c r="G10" s="36"/>
      <c r="H10" s="36"/>
      <c r="I10" s="37">
        <v>22682</v>
      </c>
      <c r="J10" s="36"/>
      <c r="K10" s="36"/>
      <c r="L10" s="36"/>
      <c r="M10" s="36">
        <v>-0.9</v>
      </c>
      <c r="N10" s="36"/>
    </row>
    <row r="11" spans="1:14" ht="13.5" customHeight="1">
      <c r="A11" s="53">
        <v>1992</v>
      </c>
      <c r="B11" s="54">
        <v>1884</v>
      </c>
      <c r="C11" s="55"/>
      <c r="D11" s="55"/>
      <c r="E11" s="55"/>
      <c r="F11" s="56">
        <v>3</v>
      </c>
      <c r="G11" s="55"/>
      <c r="H11" s="55"/>
      <c r="I11" s="54">
        <v>22967</v>
      </c>
      <c r="J11" s="55"/>
      <c r="K11" s="55"/>
      <c r="L11" s="55"/>
      <c r="M11" s="55">
        <v>1.3</v>
      </c>
      <c r="N11" s="55"/>
    </row>
    <row r="12" spans="1:14" ht="13.5" customHeight="1">
      <c r="A12" s="33" t="s">
        <v>89</v>
      </c>
      <c r="B12" s="37">
        <v>1840</v>
      </c>
      <c r="C12" s="36"/>
      <c r="D12" s="36"/>
      <c r="E12" s="36"/>
      <c r="F12" s="42" t="s">
        <v>90</v>
      </c>
      <c r="G12" s="36"/>
      <c r="H12" s="36"/>
      <c r="I12" s="37">
        <v>22287</v>
      </c>
      <c r="J12" s="36"/>
      <c r="K12" s="36"/>
      <c r="L12" s="36"/>
      <c r="M12" s="42" t="s">
        <v>91</v>
      </c>
      <c r="N12" s="36"/>
    </row>
    <row r="13" spans="1:14" ht="13.5" customHeight="1">
      <c r="A13" s="33">
        <v>1993</v>
      </c>
      <c r="B13" s="37">
        <v>1874</v>
      </c>
      <c r="C13" s="36"/>
      <c r="D13" s="36"/>
      <c r="E13" s="36"/>
      <c r="F13" s="23">
        <v>1.9</v>
      </c>
      <c r="G13" s="36"/>
      <c r="H13" s="36"/>
      <c r="I13" s="37">
        <v>22592</v>
      </c>
      <c r="J13" s="36"/>
      <c r="K13" s="36"/>
      <c r="L13" s="36"/>
      <c r="M13" s="23">
        <v>3</v>
      </c>
      <c r="N13" s="36"/>
    </row>
    <row r="14" spans="1:14" ht="13.5" customHeight="1">
      <c r="A14" s="33">
        <v>1994</v>
      </c>
      <c r="B14" s="37">
        <v>1900</v>
      </c>
      <c r="C14" s="36"/>
      <c r="D14" s="36"/>
      <c r="E14" s="36"/>
      <c r="F14" s="23">
        <v>1.4</v>
      </c>
      <c r="G14" s="36"/>
      <c r="H14" s="36"/>
      <c r="I14" s="37">
        <v>23331</v>
      </c>
      <c r="J14" s="36"/>
      <c r="K14" s="36"/>
      <c r="L14" s="36"/>
      <c r="M14" s="36">
        <v>1.7</v>
      </c>
      <c r="N14" s="36"/>
    </row>
    <row r="15" spans="1:14" ht="13.5" customHeight="1">
      <c r="A15" s="33">
        <v>1995</v>
      </c>
      <c r="B15" s="37">
        <v>1910</v>
      </c>
      <c r="C15" s="36"/>
      <c r="D15" s="36"/>
      <c r="E15" s="36"/>
      <c r="F15" s="23">
        <v>0.5</v>
      </c>
      <c r="G15" s="36"/>
      <c r="H15" s="36"/>
      <c r="I15" s="37">
        <v>23460</v>
      </c>
      <c r="J15" s="36"/>
      <c r="K15" s="36"/>
      <c r="L15" s="36"/>
      <c r="M15" s="36">
        <v>0.5</v>
      </c>
      <c r="N15" s="36"/>
    </row>
    <row r="16" spans="1:14" ht="13.5" customHeight="1">
      <c r="A16" s="33">
        <v>1996</v>
      </c>
      <c r="B16" s="37">
        <v>1966</v>
      </c>
      <c r="C16" s="36"/>
      <c r="D16" s="36"/>
      <c r="E16" s="36"/>
      <c r="F16" s="23">
        <v>2.9</v>
      </c>
      <c r="G16" s="36"/>
      <c r="H16" s="36"/>
      <c r="I16" s="37">
        <v>24335</v>
      </c>
      <c r="J16" s="36"/>
      <c r="K16" s="36"/>
      <c r="L16" s="36"/>
      <c r="M16" s="36">
        <v>3.7</v>
      </c>
      <c r="N16" s="36"/>
    </row>
    <row r="17" spans="1:14" ht="13.5" customHeight="1">
      <c r="A17" s="33">
        <v>1997</v>
      </c>
      <c r="B17" s="37">
        <v>2023</v>
      </c>
      <c r="C17" s="36"/>
      <c r="D17" s="36"/>
      <c r="E17" s="36"/>
      <c r="F17" s="23">
        <v>2.9</v>
      </c>
      <c r="G17" s="36"/>
      <c r="H17" s="36"/>
      <c r="I17" s="37">
        <v>24951</v>
      </c>
      <c r="J17" s="36"/>
      <c r="K17" s="36"/>
      <c r="L17" s="36"/>
      <c r="M17" s="36">
        <v>2.5</v>
      </c>
      <c r="N17" s="36"/>
    </row>
    <row r="18" spans="1:14" ht="13.5" customHeight="1">
      <c r="A18" s="33" t="s">
        <v>92</v>
      </c>
      <c r="B18" s="68">
        <v>2072.955</v>
      </c>
      <c r="C18" s="69"/>
      <c r="D18" s="69"/>
      <c r="E18" s="69"/>
      <c r="F18" s="70">
        <f>((B18/B17)*100)-100</f>
        <v>2.4693524468610804</v>
      </c>
      <c r="G18" s="69"/>
      <c r="H18" s="69"/>
      <c r="I18" s="68">
        <v>25465.461000000003</v>
      </c>
      <c r="J18" s="69"/>
      <c r="K18" s="69"/>
      <c r="L18" s="69"/>
      <c r="M18" s="70">
        <f>((I18/I17)*100)-100</f>
        <v>2.0618852951785698</v>
      </c>
      <c r="N18" s="69"/>
    </row>
    <row r="19" spans="1:14" ht="12.75">
      <c r="A19" t="s">
        <v>93</v>
      </c>
      <c r="B19" s="69"/>
      <c r="C19" s="69"/>
      <c r="D19" s="69"/>
      <c r="E19" s="69"/>
      <c r="F19" s="74"/>
      <c r="G19" s="69"/>
      <c r="H19" s="69"/>
      <c r="I19" s="69"/>
      <c r="J19" s="69"/>
      <c r="K19" s="69"/>
      <c r="L19" s="69"/>
      <c r="M19" s="69"/>
      <c r="N19" s="69"/>
    </row>
    <row r="20" spans="1:14" ht="13.5" thickBot="1">
      <c r="A20" s="12" t="s">
        <v>94</v>
      </c>
      <c r="B20" s="71"/>
      <c r="C20" s="71"/>
      <c r="D20" s="71"/>
      <c r="E20" s="71"/>
      <c r="F20" s="73"/>
      <c r="G20" s="71"/>
      <c r="H20" s="71"/>
      <c r="I20" s="71"/>
      <c r="J20" s="71"/>
      <c r="K20" s="71"/>
      <c r="L20" s="71"/>
      <c r="M20" s="72"/>
      <c r="N20" s="71"/>
    </row>
    <row r="22" ht="12.75">
      <c r="A22" t="s">
        <v>131</v>
      </c>
    </row>
    <row r="23" ht="12.75">
      <c r="A23" s="44" t="s">
        <v>132</v>
      </c>
    </row>
    <row r="24" ht="12.75">
      <c r="A24" t="s">
        <v>95</v>
      </c>
    </row>
    <row r="25" ht="12.75">
      <c r="A25" t="s">
        <v>96</v>
      </c>
    </row>
    <row r="29" spans="1:14" s="48" customFormat="1" ht="16.5" thickBot="1">
      <c r="A29" s="50" t="s">
        <v>142</v>
      </c>
      <c r="B29" s="50"/>
      <c r="C29" s="50"/>
      <c r="D29" s="50"/>
      <c r="E29" s="50"/>
      <c r="F29" s="50"/>
      <c r="G29" s="50"/>
      <c r="H29" s="50"/>
      <c r="I29" s="50"/>
      <c r="J29" s="50"/>
      <c r="K29" s="50"/>
      <c r="L29" s="50"/>
      <c r="M29" s="50"/>
      <c r="N29" s="50"/>
    </row>
    <row r="30" spans="1:14" ht="12.75">
      <c r="A30" s="26"/>
      <c r="B30" s="31" t="s">
        <v>43</v>
      </c>
      <c r="C30" s="35"/>
      <c r="D30" s="32"/>
      <c r="E30" s="32"/>
      <c r="F30" s="25"/>
      <c r="G30" s="25"/>
      <c r="H30" s="31" t="s">
        <v>97</v>
      </c>
      <c r="I30" s="35"/>
      <c r="J30" s="34"/>
      <c r="K30" s="35"/>
      <c r="L30" s="25"/>
      <c r="M30" s="34" t="s">
        <v>98</v>
      </c>
      <c r="N30" s="34"/>
    </row>
    <row r="31" spans="1:14" ht="12.75">
      <c r="A31" s="26"/>
      <c r="B31" s="25" t="s">
        <v>84</v>
      </c>
      <c r="C31" s="25"/>
      <c r="D31" s="25"/>
      <c r="E31" s="25" t="s">
        <v>85</v>
      </c>
      <c r="F31" s="34"/>
      <c r="G31" s="34"/>
      <c r="H31" s="25" t="s">
        <v>84</v>
      </c>
      <c r="K31" s="34" t="s">
        <v>85</v>
      </c>
      <c r="M31" s="34" t="s">
        <v>99</v>
      </c>
      <c r="N31" s="34"/>
    </row>
    <row r="32" spans="1:14" ht="12.75">
      <c r="A32" s="26"/>
      <c r="B32" s="25" t="s">
        <v>100</v>
      </c>
      <c r="C32" s="25"/>
      <c r="E32" s="25" t="s">
        <v>87</v>
      </c>
      <c r="F32" s="34"/>
      <c r="G32" s="34"/>
      <c r="H32" s="25" t="s">
        <v>100</v>
      </c>
      <c r="K32" s="34" t="s">
        <v>87</v>
      </c>
      <c r="M32" s="34" t="s">
        <v>101</v>
      </c>
      <c r="N32" s="34"/>
    </row>
    <row r="33" spans="1:14" ht="13.5" thickBot="1">
      <c r="A33" s="12"/>
      <c r="B33" s="29"/>
      <c r="C33" s="29"/>
      <c r="D33" s="29"/>
      <c r="E33" s="30"/>
      <c r="F33" s="28"/>
      <c r="G33" s="28"/>
      <c r="H33" s="12"/>
      <c r="I33" s="29"/>
      <c r="J33" s="12"/>
      <c r="K33" s="12"/>
      <c r="L33" s="30"/>
      <c r="M33" s="30" t="s">
        <v>102</v>
      </c>
      <c r="N33" s="28"/>
    </row>
    <row r="34" spans="13:14" ht="12.75">
      <c r="M34" s="35"/>
      <c r="N34" s="35"/>
    </row>
    <row r="35" spans="1:14" ht="12.75" hidden="1">
      <c r="A35" s="33">
        <v>1987</v>
      </c>
      <c r="B35" s="36">
        <v>31</v>
      </c>
      <c r="C35" s="36"/>
      <c r="D35" s="36"/>
      <c r="E35" s="36">
        <v>2.1</v>
      </c>
      <c r="F35" s="36"/>
      <c r="G35" s="36"/>
      <c r="H35" s="36">
        <v>41</v>
      </c>
      <c r="I35" s="36"/>
      <c r="J35" s="36"/>
      <c r="K35" s="36">
        <v>1.8</v>
      </c>
      <c r="L35" s="36"/>
      <c r="M35" s="35">
        <v>0.75</v>
      </c>
      <c r="N35" s="35"/>
    </row>
    <row r="36" spans="1:14" ht="12.75">
      <c r="A36" s="33">
        <v>1988</v>
      </c>
      <c r="B36" s="36">
        <v>33</v>
      </c>
      <c r="E36" s="36">
        <v>5.6</v>
      </c>
      <c r="H36" s="36">
        <v>43</v>
      </c>
      <c r="K36" s="36">
        <v>4.8</v>
      </c>
      <c r="M36" s="35">
        <v>0.76</v>
      </c>
      <c r="N36" s="35"/>
    </row>
    <row r="37" spans="1:14" ht="12.75">
      <c r="A37" s="33">
        <v>1989</v>
      </c>
      <c r="B37" s="36">
        <v>34</v>
      </c>
      <c r="E37" s="36">
        <v>4.3</v>
      </c>
      <c r="H37" s="36">
        <v>44</v>
      </c>
      <c r="K37" s="36">
        <v>3.4</v>
      </c>
      <c r="M37" s="35">
        <v>0.77</v>
      </c>
      <c r="N37" s="35"/>
    </row>
    <row r="38" spans="1:14" ht="12.75">
      <c r="A38" s="33">
        <v>1990</v>
      </c>
      <c r="B38" s="36">
        <v>35</v>
      </c>
      <c r="E38" s="36">
        <v>3.3</v>
      </c>
      <c r="H38" s="36">
        <v>45</v>
      </c>
      <c r="K38" s="36">
        <v>1.5</v>
      </c>
      <c r="M38" s="35">
        <v>0.78</v>
      </c>
      <c r="N38" s="35"/>
    </row>
    <row r="39" spans="1:14" ht="12.75">
      <c r="A39" s="33">
        <v>1991</v>
      </c>
      <c r="B39" s="36">
        <v>36</v>
      </c>
      <c r="E39" s="36">
        <v>2.2</v>
      </c>
      <c r="H39" s="36">
        <v>44</v>
      </c>
      <c r="K39" s="36">
        <v>-1.3</v>
      </c>
      <c r="M39" s="35">
        <v>0.81</v>
      </c>
      <c r="N39" s="35"/>
    </row>
    <row r="40" spans="1:14" ht="12.75">
      <c r="A40" s="53">
        <v>1992</v>
      </c>
      <c r="B40" s="55">
        <v>37</v>
      </c>
      <c r="C40" s="57"/>
      <c r="D40" s="57"/>
      <c r="E40" s="55">
        <v>2.9</v>
      </c>
      <c r="F40" s="57"/>
      <c r="G40" s="57"/>
      <c r="H40" s="55">
        <v>45</v>
      </c>
      <c r="I40" s="57"/>
      <c r="J40" s="57"/>
      <c r="K40" s="55">
        <v>0.9</v>
      </c>
      <c r="L40" s="57"/>
      <c r="M40" s="58">
        <v>0.82</v>
      </c>
      <c r="N40" s="58"/>
    </row>
    <row r="41" spans="1:14" ht="14.25">
      <c r="A41" s="33" t="s">
        <v>89</v>
      </c>
      <c r="B41" s="36">
        <v>36</v>
      </c>
      <c r="E41" s="42" t="s">
        <v>90</v>
      </c>
      <c r="H41" s="36">
        <v>43</v>
      </c>
      <c r="K41" s="42" t="s">
        <v>103</v>
      </c>
      <c r="M41" s="35">
        <v>0.83</v>
      </c>
      <c r="N41" s="35"/>
    </row>
    <row r="42" spans="1:14" ht="12.75">
      <c r="A42" s="33">
        <v>1993</v>
      </c>
      <c r="B42" s="36">
        <v>37</v>
      </c>
      <c r="E42" s="36">
        <v>1.7</v>
      </c>
      <c r="H42" s="36">
        <v>45</v>
      </c>
      <c r="K42" s="36">
        <v>2.7</v>
      </c>
      <c r="M42" s="35">
        <v>0.82</v>
      </c>
      <c r="N42" s="35"/>
    </row>
    <row r="43" spans="1:14" ht="12.75">
      <c r="A43" s="33">
        <v>1994</v>
      </c>
      <c r="B43" s="36">
        <v>37</v>
      </c>
      <c r="E43" s="36">
        <v>1.2</v>
      </c>
      <c r="H43" s="36">
        <v>45</v>
      </c>
      <c r="K43" s="36">
        <v>1.3</v>
      </c>
      <c r="M43" s="35">
        <v>0.82</v>
      </c>
      <c r="N43" s="35"/>
    </row>
    <row r="44" spans="1:14" ht="12.75">
      <c r="A44" s="33">
        <v>1995</v>
      </c>
      <c r="B44" s="36">
        <v>37</v>
      </c>
      <c r="E44" s="36">
        <v>0.4</v>
      </c>
      <c r="H44" s="36">
        <v>45</v>
      </c>
      <c r="K44" s="36">
        <v>0.2</v>
      </c>
      <c r="M44" s="35">
        <v>0.82</v>
      </c>
      <c r="N44" s="35"/>
    </row>
    <row r="45" spans="1:14" ht="12.75">
      <c r="A45" s="33">
        <v>1996</v>
      </c>
      <c r="B45" s="36">
        <v>38</v>
      </c>
      <c r="E45" s="36">
        <v>3.1</v>
      </c>
      <c r="H45" s="36">
        <v>47</v>
      </c>
      <c r="K45" s="36">
        <v>3.4</v>
      </c>
      <c r="M45" s="35">
        <v>0.82</v>
      </c>
      <c r="N45" s="35"/>
    </row>
    <row r="46" spans="1:14" ht="12.75">
      <c r="A46" s="33">
        <v>1997</v>
      </c>
      <c r="B46" s="36">
        <v>39</v>
      </c>
      <c r="E46" s="23">
        <v>3</v>
      </c>
      <c r="H46" s="36">
        <v>48</v>
      </c>
      <c r="K46" s="36">
        <v>2.2</v>
      </c>
      <c r="M46" s="35">
        <v>0.82</v>
      </c>
      <c r="N46" s="35"/>
    </row>
    <row r="47" spans="1:14" ht="12.75">
      <c r="A47" s="33" t="s">
        <v>92</v>
      </c>
      <c r="B47" s="64">
        <v>40.46764275256223</v>
      </c>
      <c r="C47" s="60"/>
      <c r="D47" s="60"/>
      <c r="E47" s="65">
        <v>3.7631865450313597</v>
      </c>
      <c r="F47" s="60"/>
      <c r="G47" s="60"/>
      <c r="H47" s="64">
        <v>48.77396649280543</v>
      </c>
      <c r="I47" s="60"/>
      <c r="J47" s="60"/>
      <c r="K47" s="65">
        <v>1.6124301933446503</v>
      </c>
      <c r="L47" s="60"/>
      <c r="M47" s="66">
        <v>0.8296975961250055</v>
      </c>
      <c r="N47" s="63"/>
    </row>
    <row r="48" spans="1:14" ht="12.75">
      <c r="A48" t="s">
        <v>93</v>
      </c>
      <c r="B48" s="60"/>
      <c r="C48" s="60"/>
      <c r="D48" s="60"/>
      <c r="E48" s="65"/>
      <c r="F48" s="60"/>
      <c r="G48" s="60"/>
      <c r="H48" s="60"/>
      <c r="I48" s="60"/>
      <c r="J48" s="60"/>
      <c r="K48" s="65"/>
      <c r="L48" s="60"/>
      <c r="M48" s="60"/>
      <c r="N48" s="40"/>
    </row>
    <row r="49" spans="1:14" ht="13.5" thickBot="1">
      <c r="A49" s="12" t="s">
        <v>94</v>
      </c>
      <c r="B49" s="43"/>
      <c r="C49" s="43"/>
      <c r="D49" s="43"/>
      <c r="E49" s="67"/>
      <c r="F49" s="43"/>
      <c r="G49" s="43"/>
      <c r="H49" s="43"/>
      <c r="I49" s="43"/>
      <c r="J49" s="43"/>
      <c r="K49" s="67"/>
      <c r="L49" s="43"/>
      <c r="M49" s="43"/>
      <c r="N49" s="20"/>
    </row>
    <row r="51" ht="12.75">
      <c r="A51" t="s">
        <v>104</v>
      </c>
    </row>
    <row r="52" ht="12.75">
      <c r="A52" t="s">
        <v>105</v>
      </c>
    </row>
    <row r="53" ht="105" customHeight="1"/>
  </sheetData>
  <sheetProtection/>
  <printOptions/>
  <pageMargins left="0.75" right="0.75" top="1" bottom="1" header="0.5" footer="0.5"/>
  <pageSetup horizontalDpi="600" verticalDpi="600" orientation="portrait" paperSize="9" scale="70" r:id="rId1"/>
  <headerFooter alignWithMargins="0">
    <oddHeader>&amp;L&amp;"Arial,Bold"&amp;16ROAD TRANSPORT VEHICLES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93"/>
  <sheetViews>
    <sheetView zoomScale="75" zoomScaleNormal="75" zoomScalePageLayoutView="0" workbookViewId="0" topLeftCell="A1">
      <selection activeCell="A1" sqref="A1"/>
    </sheetView>
  </sheetViews>
  <sheetFormatPr defaultColWidth="9.140625" defaultRowHeight="12.75"/>
  <cols>
    <col min="1" max="1" width="11.00390625" style="0" customWidth="1"/>
    <col min="12" max="12" width="10.8515625" style="0" customWidth="1"/>
  </cols>
  <sheetData>
    <row r="1" s="48" customFormat="1" ht="15.75">
      <c r="A1" s="104" t="s">
        <v>469</v>
      </c>
    </row>
    <row r="3" s="220" customFormat="1" ht="15.75">
      <c r="A3" s="307" t="s">
        <v>171</v>
      </c>
    </row>
    <row r="33" s="220" customFormat="1" ht="15.75">
      <c r="A33" s="307" t="s">
        <v>172</v>
      </c>
    </row>
    <row r="66" spans="1:12" ht="12.75">
      <c r="A66" s="1"/>
      <c r="B66" s="1"/>
      <c r="C66" s="1"/>
      <c r="D66" s="1"/>
      <c r="E66" s="1"/>
      <c r="F66" s="1"/>
      <c r="G66" s="1"/>
      <c r="H66" s="1"/>
      <c r="I66" s="1"/>
      <c r="J66" s="1"/>
      <c r="K66" s="1"/>
      <c r="L66" s="1"/>
    </row>
    <row r="67" spans="1:12" ht="15.75">
      <c r="A67" s="1"/>
      <c r="B67" s="101"/>
      <c r="C67" s="101"/>
      <c r="D67" s="109"/>
      <c r="E67" s="109"/>
      <c r="F67" s="109"/>
      <c r="G67" s="101"/>
      <c r="H67" s="101"/>
      <c r="I67" s="101"/>
      <c r="J67" s="101"/>
      <c r="K67" s="192"/>
      <c r="L67" s="192"/>
    </row>
    <row r="68" spans="1:13" ht="15">
      <c r="A68" t="s">
        <v>471</v>
      </c>
      <c r="B68" s="77"/>
      <c r="C68" s="77"/>
      <c r="D68" s="77"/>
      <c r="E68" s="77"/>
      <c r="F68" s="77"/>
      <c r="G68" s="80"/>
      <c r="H68" s="80"/>
      <c r="I68" s="80"/>
      <c r="J68" s="77"/>
      <c r="K68" s="80"/>
      <c r="L68" s="80"/>
      <c r="M68" s="40"/>
    </row>
    <row r="69" spans="1:13" ht="15">
      <c r="A69" s="343" t="s">
        <v>470</v>
      </c>
      <c r="B69" s="77"/>
      <c r="C69" s="77"/>
      <c r="D69" s="77"/>
      <c r="E69" s="77"/>
      <c r="F69" s="77"/>
      <c r="G69" s="80"/>
      <c r="H69" s="80"/>
      <c r="I69" s="80"/>
      <c r="J69" s="49"/>
      <c r="K69" s="191"/>
      <c r="L69" s="80"/>
      <c r="M69" s="40"/>
    </row>
    <row r="70" spans="1:13" ht="15">
      <c r="A70" s="77"/>
      <c r="B70" s="77"/>
      <c r="C70" s="77"/>
      <c r="D70" s="77"/>
      <c r="E70" s="77"/>
      <c r="F70" s="77"/>
      <c r="G70" s="80"/>
      <c r="H70" s="80"/>
      <c r="I70" s="80"/>
      <c r="J70" s="49"/>
      <c r="K70" s="80"/>
      <c r="L70" s="80"/>
      <c r="M70" s="40"/>
    </row>
    <row r="71" spans="1:15" ht="15">
      <c r="A71" s="77"/>
      <c r="B71" s="433">
        <f>'T1.1-T1.2'!I2</f>
        <v>2000</v>
      </c>
      <c r="C71" s="433">
        <f>'T1.1-T1.2'!J2</f>
        <v>2001</v>
      </c>
      <c r="D71" s="433">
        <f>'T1.1-T1.2'!K2</f>
        <v>2002</v>
      </c>
      <c r="E71" s="433">
        <f>'T1.1-T1.2'!L2</f>
        <v>2003</v>
      </c>
      <c r="F71" s="433">
        <f>'T1.1-T1.2'!M2</f>
        <v>2004</v>
      </c>
      <c r="G71" s="433">
        <f>'T1.1-T1.2'!N2</f>
        <v>2005</v>
      </c>
      <c r="H71" s="433">
        <f>'T1.1-T1.2'!O2</f>
        <v>2006</v>
      </c>
      <c r="I71" s="433">
        <f>'T1.1-T1.2'!P2</f>
        <v>2007</v>
      </c>
      <c r="J71" s="433">
        <f>'T1.1-T1.2'!Q2</f>
        <v>2008</v>
      </c>
      <c r="K71" s="433">
        <f>'T1.1-T1.2'!R2</f>
        <v>2009</v>
      </c>
      <c r="L71" s="433">
        <f>'T1.1-T1.2'!S2</f>
        <v>2010</v>
      </c>
      <c r="M71" s="433">
        <f>'T1.1-T1.2'!T2</f>
        <v>2011</v>
      </c>
      <c r="N71" s="433">
        <f>'T1.1-T1.2'!U2</f>
        <v>2012</v>
      </c>
      <c r="O71" s="433">
        <f>'T1.1-T1.2'!V2</f>
        <v>2013</v>
      </c>
    </row>
    <row r="72" spans="1:5" ht="15">
      <c r="A72" s="77" t="str">
        <f>'T1.1-T1.2'!A9</f>
        <v>Crown and exempt 2</v>
      </c>
      <c r="B72" s="434">
        <f>'T1.1-T1.2'!I9</f>
        <v>20.759</v>
      </c>
      <c r="C72" s="434">
        <f>'T1.1-T1.2'!J9</f>
        <v>19</v>
      </c>
      <c r="D72" s="434">
        <f>'T1.1-T1.2'!K9</f>
        <v>19.897</v>
      </c>
      <c r="E72" s="434"/>
    </row>
    <row r="73" spans="1:15" ht="15">
      <c r="A73" s="77" t="s">
        <v>517</v>
      </c>
      <c r="B73" s="434"/>
      <c r="C73" s="434"/>
      <c r="D73" s="434"/>
      <c r="E73" s="434">
        <f>'T1.1-T1.2'!L9</f>
        <v>21.966</v>
      </c>
      <c r="F73" s="434">
        <f>'T1.1-T1.2'!M9</f>
        <v>23.789</v>
      </c>
      <c r="G73" s="434">
        <f>'T1.1-T1.2'!N9</f>
        <v>25.988</v>
      </c>
      <c r="H73" s="434">
        <f>'T1.1-T1.2'!O9</f>
        <v>25.257</v>
      </c>
      <c r="I73" s="434">
        <f>'T1.1-T1.2'!P9</f>
        <v>28.414</v>
      </c>
      <c r="J73" s="434">
        <f>'T1.1-T1.2'!Q9</f>
        <v>31.585</v>
      </c>
      <c r="K73" s="434">
        <f>'T1.1-T1.2'!R9</f>
        <v>30.002</v>
      </c>
      <c r="L73" s="434">
        <f>'T1.1-T1.2'!S9</f>
        <v>32.357</v>
      </c>
      <c r="M73" s="434">
        <f>'T1.1-T1.2'!T9</f>
        <v>34.4</v>
      </c>
      <c r="N73" s="434">
        <f>'T1.1-T1.2'!U9</f>
        <v>31.861</v>
      </c>
      <c r="O73" s="434">
        <f>'T1.1-T1.2'!V9</f>
        <v>31.64</v>
      </c>
    </row>
    <row r="74" spans="1:15" ht="15">
      <c r="A74" s="77" t="str">
        <f>'T1.1-T1.2'!A10</f>
        <v>Other vehicles 2</v>
      </c>
      <c r="B74" s="434">
        <f>'T1.1-T1.2'!I10</f>
        <v>3.4499999999999886</v>
      </c>
      <c r="C74" s="434">
        <f>'T1.1-T1.2'!J10</f>
        <v>3.9</v>
      </c>
      <c r="D74" s="434">
        <f>'T1.1-T1.2'!K10</f>
        <v>4.36</v>
      </c>
      <c r="E74" s="434"/>
      <c r="F74" s="434"/>
      <c r="G74" s="434"/>
      <c r="H74" s="434"/>
      <c r="I74" s="434"/>
      <c r="J74" s="434"/>
      <c r="K74" s="434"/>
      <c r="L74" s="434"/>
      <c r="M74" s="434"/>
      <c r="N74" s="434"/>
      <c r="O74" s="434"/>
    </row>
    <row r="75" spans="1:15" ht="15">
      <c r="A75" s="1" t="s">
        <v>518</v>
      </c>
      <c r="B75" s="1"/>
      <c r="C75" s="1"/>
      <c r="D75" s="1"/>
      <c r="E75" s="434">
        <f>'T1.1-T1.2'!L10</f>
        <v>1.22</v>
      </c>
      <c r="F75" s="434">
        <f>'T1.1-T1.2'!M10</f>
        <v>1.139</v>
      </c>
      <c r="G75" s="434">
        <f>'T1.1-T1.2'!N10</f>
        <v>1.231</v>
      </c>
      <c r="H75" s="434">
        <f>'T1.1-T1.2'!O10</f>
        <v>1.16</v>
      </c>
      <c r="I75" s="434">
        <f>'T1.1-T1.2'!P10</f>
        <v>1.554</v>
      </c>
      <c r="J75" s="434">
        <f>'T1.1-T1.2'!Q10</f>
        <v>1.521</v>
      </c>
      <c r="K75" s="434">
        <f>'T1.1-T1.2'!R10</f>
        <v>0.778</v>
      </c>
      <c r="L75" s="434">
        <f>'T1.1-T1.2'!S10</f>
        <v>0.72</v>
      </c>
      <c r="M75" s="434">
        <f>'T1.1-T1.2'!T10</f>
        <v>0.856</v>
      </c>
      <c r="N75" s="434">
        <f>'T1.1-T1.2'!U10</f>
        <v>1.16</v>
      </c>
      <c r="O75" s="434">
        <f>'T1.1-T1.2'!V10</f>
        <v>1.027</v>
      </c>
    </row>
    <row r="76" spans="1:12" ht="12.75">
      <c r="A76" s="1"/>
      <c r="B76" s="1"/>
      <c r="C76" s="1"/>
      <c r="D76" s="1"/>
      <c r="E76" s="1"/>
      <c r="F76" s="1"/>
      <c r="G76" s="1"/>
      <c r="H76" s="1"/>
      <c r="I76" s="1"/>
      <c r="J76" s="1"/>
      <c r="K76" s="1"/>
      <c r="L76" s="1"/>
    </row>
    <row r="77" spans="1:12" ht="12.75">
      <c r="A77" s="1"/>
      <c r="B77" s="1"/>
      <c r="C77" s="1"/>
      <c r="D77" s="1"/>
      <c r="E77" s="1"/>
      <c r="F77" s="1"/>
      <c r="G77" s="1"/>
      <c r="H77" s="1"/>
      <c r="I77" s="1"/>
      <c r="J77" s="1"/>
      <c r="K77" s="1"/>
      <c r="L77" s="1"/>
    </row>
    <row r="78" spans="1:12" ht="12.75">
      <c r="A78" s="1"/>
      <c r="B78" s="1"/>
      <c r="C78" s="1"/>
      <c r="D78" s="1"/>
      <c r="E78" s="1"/>
      <c r="F78" s="1"/>
      <c r="G78" s="1"/>
      <c r="H78" s="1"/>
      <c r="I78" s="1"/>
      <c r="J78" s="1"/>
      <c r="K78" s="1"/>
      <c r="L78" s="1"/>
    </row>
    <row r="79" spans="1:12" ht="12.75">
      <c r="A79" s="1"/>
      <c r="B79" s="1"/>
      <c r="C79" s="1"/>
      <c r="D79" s="1"/>
      <c r="E79" s="1"/>
      <c r="F79" s="1"/>
      <c r="G79" s="1"/>
      <c r="H79" s="1"/>
      <c r="I79" s="1"/>
      <c r="J79" s="1"/>
      <c r="K79" s="1"/>
      <c r="L79" s="1"/>
    </row>
    <row r="80" spans="1:12" ht="12.75">
      <c r="A80" s="1"/>
      <c r="B80" s="1"/>
      <c r="C80" s="1"/>
      <c r="D80" s="1"/>
      <c r="E80" s="1"/>
      <c r="F80" s="1"/>
      <c r="G80" s="1"/>
      <c r="H80" s="1"/>
      <c r="I80" s="1"/>
      <c r="J80" s="1"/>
      <c r="K80" s="1"/>
      <c r="L80" s="1"/>
    </row>
    <row r="81" spans="1:12" ht="12.75">
      <c r="A81" s="1"/>
      <c r="B81" s="1"/>
      <c r="C81" s="1"/>
      <c r="D81" s="1"/>
      <c r="E81" s="1"/>
      <c r="F81" s="1"/>
      <c r="G81" s="1"/>
      <c r="H81" s="1"/>
      <c r="I81" s="1"/>
      <c r="J81" s="1"/>
      <c r="K81" s="1"/>
      <c r="L81" s="1"/>
    </row>
    <row r="82" spans="1:12" ht="12.75">
      <c r="A82" s="1"/>
      <c r="B82" s="1"/>
      <c r="C82" s="1"/>
      <c r="D82" s="1"/>
      <c r="E82" s="1"/>
      <c r="F82" s="1"/>
      <c r="G82" s="1"/>
      <c r="H82" s="1"/>
      <c r="I82" s="1"/>
      <c r="J82" s="1"/>
      <c r="K82" s="1"/>
      <c r="L82" s="1"/>
    </row>
    <row r="83" spans="1:12" ht="12.75">
      <c r="A83" s="1"/>
      <c r="B83" s="1"/>
      <c r="C83" s="1"/>
      <c r="D83" s="1"/>
      <c r="E83" s="1"/>
      <c r="F83" s="1"/>
      <c r="G83" s="1"/>
      <c r="H83" s="1"/>
      <c r="I83" s="1"/>
      <c r="J83" s="1"/>
      <c r="K83" s="1"/>
      <c r="L83" s="1"/>
    </row>
    <row r="84" spans="1:12" ht="12.75">
      <c r="A84" s="1"/>
      <c r="B84" s="1"/>
      <c r="C84" s="1"/>
      <c r="D84" s="1"/>
      <c r="E84" s="1"/>
      <c r="F84" s="1"/>
      <c r="G84" s="1"/>
      <c r="H84" s="1"/>
      <c r="I84" s="1"/>
      <c r="J84" s="1"/>
      <c r="K84" s="1"/>
      <c r="L84" s="1"/>
    </row>
    <row r="85" spans="1:12" ht="12.75">
      <c r="A85" s="1"/>
      <c r="B85" s="1"/>
      <c r="C85" s="1"/>
      <c r="D85" s="1"/>
      <c r="E85" s="1"/>
      <c r="F85" s="1"/>
      <c r="G85" s="1"/>
      <c r="H85" s="1"/>
      <c r="I85" s="1"/>
      <c r="J85" s="1"/>
      <c r="K85" s="1"/>
      <c r="L85" s="1"/>
    </row>
    <row r="86" spans="1:12" ht="12.75">
      <c r="A86" s="1"/>
      <c r="B86" s="1"/>
      <c r="C86" s="1"/>
      <c r="D86" s="1"/>
      <c r="E86" s="1"/>
      <c r="F86" s="1"/>
      <c r="G86" s="1"/>
      <c r="H86" s="1"/>
      <c r="I86" s="1"/>
      <c r="J86" s="1"/>
      <c r="K86" s="1"/>
      <c r="L86" s="1"/>
    </row>
    <row r="87" spans="1:12" ht="12.75">
      <c r="A87" s="1"/>
      <c r="B87" s="1"/>
      <c r="C87" s="1"/>
      <c r="D87" s="1"/>
      <c r="E87" s="1"/>
      <c r="F87" s="1"/>
      <c r="G87" s="1"/>
      <c r="H87" s="1"/>
      <c r="I87" s="1"/>
      <c r="J87" s="1"/>
      <c r="K87" s="1"/>
      <c r="L87" s="1"/>
    </row>
    <row r="88" spans="1:12" ht="12.75">
      <c r="A88" s="1"/>
      <c r="B88" s="1"/>
      <c r="C88" s="1"/>
      <c r="D88" s="1"/>
      <c r="E88" s="1"/>
      <c r="F88" s="1"/>
      <c r="G88" s="1"/>
      <c r="H88" s="1"/>
      <c r="I88" s="1"/>
      <c r="J88" s="1"/>
      <c r="K88" s="1"/>
      <c r="L88" s="1"/>
    </row>
    <row r="89" spans="1:12" ht="12.75">
      <c r="A89" s="1"/>
      <c r="B89" s="1"/>
      <c r="C89" s="1"/>
      <c r="D89" s="1"/>
      <c r="E89" s="1"/>
      <c r="F89" s="1"/>
      <c r="G89" s="1"/>
      <c r="H89" s="1"/>
      <c r="I89" s="1"/>
      <c r="J89" s="1"/>
      <c r="K89" s="1"/>
      <c r="L89" s="1"/>
    </row>
    <row r="90" spans="1:12" ht="12.75">
      <c r="A90" s="1"/>
      <c r="B90" s="1"/>
      <c r="C90" s="1"/>
      <c r="D90" s="1"/>
      <c r="E90" s="1"/>
      <c r="F90" s="1"/>
      <c r="G90" s="1"/>
      <c r="H90" s="1"/>
      <c r="I90" s="1"/>
      <c r="J90" s="1"/>
      <c r="K90" s="1"/>
      <c r="L90" s="1"/>
    </row>
    <row r="91" spans="1:12" ht="12.75">
      <c r="A91" s="1"/>
      <c r="B91" s="1"/>
      <c r="C91" s="1"/>
      <c r="D91" s="1"/>
      <c r="E91" s="1"/>
      <c r="F91" s="1"/>
      <c r="G91" s="1"/>
      <c r="H91" s="1"/>
      <c r="I91" s="1"/>
      <c r="J91" s="1"/>
      <c r="K91" s="1"/>
      <c r="L91" s="1"/>
    </row>
    <row r="92" spans="1:12" ht="12.75">
      <c r="A92" s="1"/>
      <c r="B92" s="1"/>
      <c r="C92" s="1"/>
      <c r="D92" s="1"/>
      <c r="E92" s="1"/>
      <c r="F92" s="1"/>
      <c r="G92" s="1"/>
      <c r="H92" s="1"/>
      <c r="I92" s="1"/>
      <c r="J92" s="1"/>
      <c r="K92" s="1"/>
      <c r="L92" s="1"/>
    </row>
    <row r="93" spans="1:12" ht="12.75">
      <c r="A93" s="1"/>
      <c r="B93" s="1"/>
      <c r="C93" s="1"/>
      <c r="D93" s="1"/>
      <c r="E93" s="1"/>
      <c r="F93" s="1"/>
      <c r="G93" s="1"/>
      <c r="H93" s="1"/>
      <c r="I93" s="1"/>
      <c r="J93" s="1"/>
      <c r="K93" s="1"/>
      <c r="L93" s="1"/>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77" r:id="rId2"/>
  <headerFooter alignWithMargins="0">
    <oddHeader>&amp;C&amp;14 &amp;R&amp;"Arial,Bold"&amp;12ROAD TRANSPORT VEHICLES</oddHeader>
    <oddFooter xml:space="preserve">&amp;C&amp;14 </oddFooter>
  </headerFooter>
  <drawing r:id="rId1"/>
</worksheet>
</file>

<file path=xl/worksheets/sheet20.xml><?xml version="1.0" encoding="utf-8"?>
<worksheet xmlns="http://schemas.openxmlformats.org/spreadsheetml/2006/main" xmlns:r="http://schemas.openxmlformats.org/officeDocument/2006/relationships">
  <dimension ref="A1:E75"/>
  <sheetViews>
    <sheetView zoomScale="85" zoomScaleNormal="85" zoomScalePageLayoutView="0" workbookViewId="0" topLeftCell="A1">
      <selection activeCell="A1" sqref="A1"/>
    </sheetView>
  </sheetViews>
  <sheetFormatPr defaultColWidth="9.140625" defaultRowHeight="12.75"/>
  <cols>
    <col min="1" max="1" width="105.7109375" style="0" customWidth="1"/>
    <col min="4" max="4" width="15.28125" style="0" customWidth="1"/>
    <col min="5" max="5" width="16.28125" style="0" customWidth="1"/>
  </cols>
  <sheetData>
    <row r="1" spans="1:5" ht="15" customHeight="1">
      <c r="A1" s="101" t="s">
        <v>736</v>
      </c>
      <c r="B1" s="191"/>
      <c r="C1" s="191"/>
      <c r="D1" s="191"/>
      <c r="E1" s="191"/>
    </row>
    <row r="2" spans="1:5" ht="15" customHeight="1">
      <c r="A2" s="123"/>
      <c r="B2" s="191"/>
      <c r="C2" s="191"/>
      <c r="D2" s="191"/>
      <c r="E2" s="52"/>
    </row>
    <row r="3" spans="1:5" ht="15" customHeight="1">
      <c r="A3" s="270"/>
      <c r="B3" s="261"/>
      <c r="C3" s="240"/>
      <c r="D3" s="240"/>
      <c r="E3" s="319" t="s">
        <v>739</v>
      </c>
    </row>
    <row r="4" spans="1:4" ht="15" customHeight="1">
      <c r="A4" s="101"/>
      <c r="B4" s="257"/>
      <c r="C4" s="243"/>
      <c r="D4" s="243"/>
    </row>
    <row r="5" spans="1:5" ht="15" customHeight="1">
      <c r="A5" s="134"/>
      <c r="B5" s="244" t="s">
        <v>147</v>
      </c>
      <c r="C5" s="245">
        <v>1</v>
      </c>
      <c r="D5" s="245" t="s">
        <v>303</v>
      </c>
      <c r="E5" s="321" t="s">
        <v>188</v>
      </c>
    </row>
    <row r="6" spans="1:5" ht="15" customHeight="1">
      <c r="A6" s="48"/>
      <c r="B6" s="107"/>
      <c r="C6" s="178"/>
      <c r="D6" s="498" t="s">
        <v>741</v>
      </c>
      <c r="E6" s="107"/>
    </row>
    <row r="7" spans="1:5" ht="15" customHeight="1">
      <c r="A7" s="48"/>
      <c r="B7" s="107"/>
      <c r="C7" s="178"/>
      <c r="D7" s="223"/>
      <c r="E7" s="107"/>
    </row>
    <row r="8" spans="1:5" ht="15" customHeight="1">
      <c r="A8" s="573" t="s">
        <v>740</v>
      </c>
      <c r="B8" s="576">
        <v>23</v>
      </c>
      <c r="C8" s="576">
        <v>40</v>
      </c>
      <c r="D8" s="576">
        <v>37</v>
      </c>
      <c r="E8" s="625">
        <v>5196386</v>
      </c>
    </row>
    <row r="9" ht="15" customHeight="1"/>
    <row r="10" spans="1:5" ht="15" customHeight="1">
      <c r="A10" s="573" t="s">
        <v>139</v>
      </c>
      <c r="B10" s="626">
        <v>20</v>
      </c>
      <c r="C10" s="626">
        <v>40</v>
      </c>
      <c r="D10" s="626">
        <v>39</v>
      </c>
      <c r="E10" s="625">
        <v>2521307</v>
      </c>
    </row>
    <row r="11" spans="1:5" ht="15" customHeight="1">
      <c r="A11" s="573" t="s">
        <v>140</v>
      </c>
      <c r="B11" s="626">
        <v>25</v>
      </c>
      <c r="C11" s="626">
        <v>40</v>
      </c>
      <c r="D11" s="626">
        <v>35</v>
      </c>
      <c r="E11" s="625">
        <v>2675079</v>
      </c>
    </row>
    <row r="12" ht="15" customHeight="1"/>
    <row r="13" spans="1:5" ht="15" customHeight="1">
      <c r="A13" s="632" t="s">
        <v>712</v>
      </c>
      <c r="B13" s="261"/>
      <c r="C13" s="261"/>
      <c r="D13" s="261"/>
      <c r="E13" s="261"/>
    </row>
    <row r="14" ht="15" customHeight="1"/>
    <row r="15" ht="15" customHeight="1">
      <c r="A15" s="101" t="s">
        <v>737</v>
      </c>
    </row>
    <row r="16" ht="15" customHeight="1"/>
    <row r="17" spans="1:5" ht="15" customHeight="1">
      <c r="A17" s="270"/>
      <c r="B17" s="261"/>
      <c r="C17" s="240"/>
      <c r="D17" s="240"/>
      <c r="E17" s="319" t="s">
        <v>739</v>
      </c>
    </row>
    <row r="18" spans="1:4" ht="15" customHeight="1">
      <c r="A18" s="101"/>
      <c r="B18" s="257"/>
      <c r="C18" s="243"/>
      <c r="D18" s="243"/>
    </row>
    <row r="19" spans="1:5" ht="15" customHeight="1">
      <c r="A19" s="134"/>
      <c r="B19" s="244" t="s">
        <v>147</v>
      </c>
      <c r="C19" s="245">
        <v>1</v>
      </c>
      <c r="D19" s="245" t="s">
        <v>303</v>
      </c>
      <c r="E19" s="321" t="s">
        <v>188</v>
      </c>
    </row>
    <row r="20" spans="1:5" ht="15" customHeight="1">
      <c r="A20" s="48"/>
      <c r="B20" s="107"/>
      <c r="C20" s="178"/>
      <c r="D20" s="498" t="s">
        <v>149</v>
      </c>
      <c r="E20" s="107"/>
    </row>
    <row r="21" spans="1:5" ht="15" customHeight="1">
      <c r="A21" s="48"/>
      <c r="B21" s="107"/>
      <c r="C21" s="178"/>
      <c r="D21" s="223"/>
      <c r="E21" s="107"/>
    </row>
    <row r="22" spans="1:5" ht="15" customHeight="1">
      <c r="A22" s="573" t="s">
        <v>307</v>
      </c>
      <c r="B22" s="576">
        <v>31</v>
      </c>
      <c r="C22" s="576">
        <v>42</v>
      </c>
      <c r="D22" s="576">
        <v>27</v>
      </c>
      <c r="E22" s="625">
        <v>2372777</v>
      </c>
    </row>
    <row r="23" ht="15" customHeight="1"/>
    <row r="24" spans="1:5" ht="15" customHeight="1">
      <c r="A24" s="573" t="s">
        <v>743</v>
      </c>
      <c r="B24" s="626"/>
      <c r="C24" s="626"/>
      <c r="D24" s="626"/>
      <c r="E24" s="625"/>
    </row>
    <row r="25" spans="1:5" ht="15" customHeight="1">
      <c r="A25" s="582" t="s">
        <v>742</v>
      </c>
      <c r="B25" s="626">
        <v>48</v>
      </c>
      <c r="C25" s="626">
        <v>48</v>
      </c>
      <c r="D25" s="626">
        <v>4</v>
      </c>
      <c r="E25" s="625">
        <v>511447</v>
      </c>
    </row>
    <row r="26" spans="1:5" ht="15" customHeight="1">
      <c r="A26" s="582" t="s">
        <v>696</v>
      </c>
      <c r="B26" s="626">
        <v>8</v>
      </c>
      <c r="C26" s="626">
        <v>36</v>
      </c>
      <c r="D26" s="626">
        <v>56</v>
      </c>
      <c r="E26" s="625">
        <v>409369</v>
      </c>
    </row>
    <row r="27" spans="1:5" ht="15" customHeight="1">
      <c r="A27" s="582" t="s">
        <v>697</v>
      </c>
      <c r="B27" s="626">
        <v>11</v>
      </c>
      <c r="C27" s="626">
        <v>44</v>
      </c>
      <c r="D27" s="626">
        <v>44</v>
      </c>
      <c r="E27" s="625">
        <v>413022</v>
      </c>
    </row>
    <row r="28" spans="1:5" ht="15" customHeight="1">
      <c r="A28" s="582" t="s">
        <v>698</v>
      </c>
      <c r="B28" s="626">
        <v>43</v>
      </c>
      <c r="C28" s="626">
        <v>45</v>
      </c>
      <c r="D28" s="626">
        <v>12</v>
      </c>
      <c r="E28" s="625">
        <v>263360</v>
      </c>
    </row>
    <row r="29" spans="1:5" ht="15" customHeight="1">
      <c r="A29" s="582" t="s">
        <v>699</v>
      </c>
      <c r="B29" s="626">
        <v>63</v>
      </c>
      <c r="C29" s="626">
        <v>27</v>
      </c>
      <c r="D29" s="626">
        <v>10</v>
      </c>
      <c r="E29" s="625">
        <v>20928</v>
      </c>
    </row>
    <row r="30" spans="1:5" ht="15" customHeight="1">
      <c r="A30" s="582" t="s">
        <v>700</v>
      </c>
      <c r="B30" s="626">
        <v>64</v>
      </c>
      <c r="C30" s="626">
        <v>35</v>
      </c>
      <c r="D30" s="626">
        <v>1</v>
      </c>
      <c r="E30" s="625">
        <v>311867</v>
      </c>
    </row>
    <row r="31" spans="2:5" ht="15" customHeight="1">
      <c r="B31" s="626"/>
      <c r="C31" s="626"/>
      <c r="D31" s="626"/>
      <c r="E31" s="625"/>
    </row>
    <row r="32" ht="15" customHeight="1">
      <c r="A32" s="573" t="s">
        <v>701</v>
      </c>
    </row>
    <row r="33" spans="1:5" ht="15" customHeight="1">
      <c r="A33" s="582" t="s">
        <v>702</v>
      </c>
      <c r="B33" s="626">
        <v>8</v>
      </c>
      <c r="C33" s="626">
        <v>38</v>
      </c>
      <c r="D33" s="626">
        <v>54</v>
      </c>
      <c r="E33" s="625">
        <v>652675</v>
      </c>
    </row>
    <row r="34" spans="1:5" ht="15" customHeight="1">
      <c r="A34" s="582" t="s">
        <v>703</v>
      </c>
      <c r="B34" s="626">
        <v>6</v>
      </c>
      <c r="C34" s="626">
        <v>38</v>
      </c>
      <c r="D34" s="626">
        <v>56</v>
      </c>
      <c r="E34" s="625">
        <v>1585110</v>
      </c>
    </row>
    <row r="35" spans="1:5" ht="15" customHeight="1">
      <c r="A35" s="582" t="s">
        <v>704</v>
      </c>
      <c r="B35" s="626">
        <v>49</v>
      </c>
      <c r="C35" s="626">
        <v>38</v>
      </c>
      <c r="D35" s="626">
        <v>13</v>
      </c>
      <c r="E35" s="625">
        <v>372920</v>
      </c>
    </row>
    <row r="36" spans="1:5" ht="15" customHeight="1">
      <c r="A36" s="582" t="s">
        <v>705</v>
      </c>
      <c r="B36" s="626">
        <v>53</v>
      </c>
      <c r="C36" s="626">
        <v>37</v>
      </c>
      <c r="D36" s="626">
        <v>10</v>
      </c>
      <c r="E36" s="625">
        <v>317812</v>
      </c>
    </row>
    <row r="37" spans="1:5" ht="15" customHeight="1">
      <c r="A37" s="582" t="s">
        <v>706</v>
      </c>
      <c r="B37" s="626">
        <v>41</v>
      </c>
      <c r="C37" s="626">
        <v>40</v>
      </c>
      <c r="D37" s="626">
        <v>18</v>
      </c>
      <c r="E37" s="625">
        <v>421264</v>
      </c>
    </row>
    <row r="38" ht="15" customHeight="1"/>
    <row r="39" spans="1:5" ht="15" customHeight="1">
      <c r="A39" s="632" t="s">
        <v>712</v>
      </c>
      <c r="B39" s="261"/>
      <c r="C39" s="261"/>
      <c r="D39" s="261"/>
      <c r="E39" s="261"/>
    </row>
    <row r="40" ht="15" customHeight="1"/>
    <row r="41" spans="1:5" ht="17.25" customHeight="1">
      <c r="A41" s="654" t="s">
        <v>738</v>
      </c>
      <c r="B41" s="654"/>
      <c r="C41" s="654"/>
      <c r="D41" s="654"/>
      <c r="E41" s="654"/>
    </row>
    <row r="42" ht="15" customHeight="1"/>
    <row r="43" spans="1:5" ht="15" customHeight="1">
      <c r="A43" s="270"/>
      <c r="B43" s="261"/>
      <c r="C43" s="240"/>
      <c r="D43" s="240"/>
      <c r="E43" s="319" t="s">
        <v>739</v>
      </c>
    </row>
    <row r="44" spans="1:4" ht="15" customHeight="1">
      <c r="A44" s="101"/>
      <c r="B44" s="257"/>
      <c r="C44" s="243"/>
      <c r="D44" s="243"/>
    </row>
    <row r="45" spans="1:5" ht="15" customHeight="1">
      <c r="A45" s="134"/>
      <c r="B45" s="244" t="s">
        <v>147</v>
      </c>
      <c r="C45" s="245">
        <v>1</v>
      </c>
      <c r="D45" s="245" t="s">
        <v>303</v>
      </c>
      <c r="E45" s="321" t="s">
        <v>188</v>
      </c>
    </row>
    <row r="46" spans="1:5" ht="15" customHeight="1">
      <c r="A46" s="48"/>
      <c r="B46" s="107"/>
      <c r="C46" s="178"/>
      <c r="D46" s="498" t="s">
        <v>741</v>
      </c>
      <c r="E46" s="107"/>
    </row>
    <row r="47" spans="1:5" ht="15" customHeight="1">
      <c r="A47" s="635" t="s">
        <v>740</v>
      </c>
      <c r="B47" s="576">
        <v>23</v>
      </c>
      <c r="C47" s="576">
        <v>40</v>
      </c>
      <c r="D47" s="576">
        <v>37</v>
      </c>
      <c r="E47" s="625">
        <v>5196386</v>
      </c>
    </row>
    <row r="48" ht="15" customHeight="1">
      <c r="A48" s="1"/>
    </row>
    <row r="49" ht="15" customHeight="1">
      <c r="A49" s="635" t="s">
        <v>707</v>
      </c>
    </row>
    <row r="50" spans="1:5" ht="15" customHeight="1">
      <c r="A50" s="636" t="s">
        <v>708</v>
      </c>
      <c r="B50" s="626">
        <v>46</v>
      </c>
      <c r="C50" s="626">
        <v>40</v>
      </c>
      <c r="D50" s="626">
        <v>14</v>
      </c>
      <c r="E50" s="625">
        <v>472795</v>
      </c>
    </row>
    <row r="51" spans="1:5" ht="15" customHeight="1">
      <c r="A51" s="636" t="s">
        <v>709</v>
      </c>
      <c r="B51" s="626">
        <v>34</v>
      </c>
      <c r="C51" s="626">
        <v>42</v>
      </c>
      <c r="D51" s="626">
        <v>23</v>
      </c>
      <c r="E51" s="625">
        <v>523272</v>
      </c>
    </row>
    <row r="52" spans="1:5" ht="15" customHeight="1">
      <c r="A52" s="636" t="s">
        <v>710</v>
      </c>
      <c r="B52" s="626">
        <v>19</v>
      </c>
      <c r="C52" s="626">
        <v>40</v>
      </c>
      <c r="D52" s="626">
        <v>42</v>
      </c>
      <c r="E52" s="625">
        <v>4200319</v>
      </c>
    </row>
    <row r="53" ht="15" customHeight="1">
      <c r="A53" s="1"/>
    </row>
    <row r="54" ht="15" customHeight="1">
      <c r="A54" s="635" t="s">
        <v>711</v>
      </c>
    </row>
    <row r="55" spans="1:5" ht="15" customHeight="1">
      <c r="A55" s="637" t="s">
        <v>713</v>
      </c>
      <c r="B55" s="627">
        <v>22</v>
      </c>
      <c r="C55" s="627">
        <v>40</v>
      </c>
      <c r="D55" s="627">
        <v>38</v>
      </c>
      <c r="E55" s="628">
        <v>4995665</v>
      </c>
    </row>
    <row r="56" spans="1:5" ht="15" customHeight="1">
      <c r="A56" s="637" t="s">
        <v>714</v>
      </c>
      <c r="B56" s="627">
        <v>22</v>
      </c>
      <c r="C56" s="627">
        <v>40</v>
      </c>
      <c r="D56" s="627">
        <v>38</v>
      </c>
      <c r="E56" s="628">
        <v>4382131</v>
      </c>
    </row>
    <row r="57" spans="1:5" ht="15" customHeight="1">
      <c r="A57" s="637" t="s">
        <v>715</v>
      </c>
      <c r="B57" s="627">
        <v>16</v>
      </c>
      <c r="C57" s="627">
        <v>41</v>
      </c>
      <c r="D57" s="627">
        <v>43</v>
      </c>
      <c r="E57" s="628">
        <v>403604</v>
      </c>
    </row>
    <row r="58" spans="1:5" ht="15" customHeight="1">
      <c r="A58" s="637" t="s">
        <v>716</v>
      </c>
      <c r="B58" s="627">
        <v>27</v>
      </c>
      <c r="C58" s="627">
        <v>40</v>
      </c>
      <c r="D58" s="627">
        <v>33</v>
      </c>
      <c r="E58" s="628">
        <v>52086</v>
      </c>
    </row>
    <row r="59" spans="1:5" ht="15" customHeight="1">
      <c r="A59" s="637" t="s">
        <v>717</v>
      </c>
      <c r="B59" s="627">
        <v>35</v>
      </c>
      <c r="C59" s="627">
        <v>41</v>
      </c>
      <c r="D59" s="629">
        <v>24</v>
      </c>
      <c r="E59" s="628">
        <v>4029</v>
      </c>
    </row>
    <row r="60" spans="1:5" ht="15" customHeight="1">
      <c r="A60" s="637" t="s">
        <v>718</v>
      </c>
      <c r="B60" s="627">
        <v>31</v>
      </c>
      <c r="C60" s="627">
        <v>52</v>
      </c>
      <c r="D60" s="627">
        <v>17</v>
      </c>
      <c r="E60" s="628">
        <v>60324</v>
      </c>
    </row>
    <row r="61" spans="1:5" ht="15" customHeight="1">
      <c r="A61" s="637" t="s">
        <v>719</v>
      </c>
      <c r="B61" s="627">
        <v>32</v>
      </c>
      <c r="C61" s="627">
        <v>42</v>
      </c>
      <c r="D61" s="627">
        <v>26</v>
      </c>
      <c r="E61" s="628">
        <v>93491</v>
      </c>
    </row>
    <row r="62" spans="1:5" ht="15" customHeight="1">
      <c r="A62" s="637" t="s">
        <v>720</v>
      </c>
      <c r="B62" s="627">
        <v>26</v>
      </c>
      <c r="C62" s="627">
        <v>42</v>
      </c>
      <c r="D62" s="627">
        <v>32</v>
      </c>
      <c r="E62" s="628">
        <v>19068</v>
      </c>
    </row>
    <row r="63" spans="1:5" ht="15" customHeight="1">
      <c r="A63" s="637" t="s">
        <v>721</v>
      </c>
      <c r="B63" s="627">
        <v>27</v>
      </c>
      <c r="C63" s="627">
        <v>38</v>
      </c>
      <c r="D63" s="627">
        <v>35</v>
      </c>
      <c r="E63" s="628">
        <v>133506</v>
      </c>
    </row>
    <row r="64" spans="1:5" ht="15" customHeight="1">
      <c r="A64" s="637" t="s">
        <v>722</v>
      </c>
      <c r="B64" s="627">
        <v>16</v>
      </c>
      <c r="C64" s="627">
        <v>36</v>
      </c>
      <c r="D64" s="627">
        <v>48</v>
      </c>
      <c r="E64" s="628">
        <v>48968</v>
      </c>
    </row>
    <row r="65" spans="1:5" ht="15" customHeight="1">
      <c r="A65" s="637" t="s">
        <v>723</v>
      </c>
      <c r="B65" s="627">
        <v>29</v>
      </c>
      <c r="C65" s="627">
        <v>38</v>
      </c>
      <c r="D65" s="627">
        <v>33</v>
      </c>
      <c r="E65" s="628">
        <v>31442</v>
      </c>
    </row>
    <row r="66" spans="1:5" ht="15" customHeight="1">
      <c r="A66" s="637" t="s">
        <v>724</v>
      </c>
      <c r="B66" s="627">
        <v>32</v>
      </c>
      <c r="C66" s="627">
        <v>41</v>
      </c>
      <c r="D66" s="629">
        <v>27</v>
      </c>
      <c r="E66" s="628">
        <v>3710</v>
      </c>
    </row>
    <row r="67" spans="1:5" ht="15" customHeight="1">
      <c r="A67" s="637" t="s">
        <v>725</v>
      </c>
      <c r="B67" s="627">
        <v>36</v>
      </c>
      <c r="C67" s="627">
        <v>36</v>
      </c>
      <c r="D67" s="627">
        <v>28</v>
      </c>
      <c r="E67" s="628">
        <v>29596</v>
      </c>
    </row>
    <row r="68" spans="1:5" ht="15" customHeight="1">
      <c r="A68" s="637" t="s">
        <v>726</v>
      </c>
      <c r="B68" s="627">
        <v>36</v>
      </c>
      <c r="C68" s="627">
        <v>44</v>
      </c>
      <c r="D68" s="627">
        <v>19</v>
      </c>
      <c r="E68" s="628">
        <v>19790</v>
      </c>
    </row>
    <row r="69" spans="1:5" ht="15" customHeight="1">
      <c r="A69" s="637" t="s">
        <v>727</v>
      </c>
      <c r="B69" s="627">
        <v>51</v>
      </c>
      <c r="C69" s="627">
        <v>36</v>
      </c>
      <c r="D69" s="627">
        <v>13</v>
      </c>
      <c r="E69" s="628">
        <v>28170</v>
      </c>
    </row>
    <row r="70" spans="1:5" ht="15" customHeight="1">
      <c r="A70" s="637" t="s">
        <v>728</v>
      </c>
      <c r="B70" s="627">
        <v>39</v>
      </c>
      <c r="C70" s="627">
        <v>39</v>
      </c>
      <c r="D70" s="627">
        <v>22</v>
      </c>
      <c r="E70" s="628">
        <v>6279</v>
      </c>
    </row>
    <row r="71" spans="1:5" ht="15" customHeight="1">
      <c r="A71" s="637" t="s">
        <v>729</v>
      </c>
      <c r="B71" s="627">
        <v>34</v>
      </c>
      <c r="C71" s="627">
        <v>43</v>
      </c>
      <c r="D71" s="627">
        <v>23</v>
      </c>
      <c r="E71" s="628">
        <v>13698</v>
      </c>
    </row>
    <row r="72" spans="1:5" ht="15" customHeight="1">
      <c r="A72" s="637" t="s">
        <v>730</v>
      </c>
      <c r="B72" s="627">
        <v>36</v>
      </c>
      <c r="C72" s="627">
        <v>42</v>
      </c>
      <c r="D72" s="627">
        <v>21</v>
      </c>
      <c r="E72" s="628">
        <v>8959</v>
      </c>
    </row>
    <row r="73" spans="1:5" ht="15" customHeight="1">
      <c r="A73" s="637" t="s">
        <v>731</v>
      </c>
      <c r="B73" s="630">
        <v>31</v>
      </c>
      <c r="C73" s="630">
        <v>43</v>
      </c>
      <c r="D73" s="630">
        <v>25</v>
      </c>
      <c r="E73" s="631">
        <v>4739</v>
      </c>
    </row>
    <row r="74" spans="2:5" ht="15">
      <c r="B74" s="626"/>
      <c r="C74" s="626"/>
      <c r="D74" s="626"/>
      <c r="E74" s="625"/>
    </row>
    <row r="75" spans="1:5" ht="12.75">
      <c r="A75" s="632" t="s">
        <v>712</v>
      </c>
      <c r="B75" s="261"/>
      <c r="C75" s="261"/>
      <c r="D75" s="261"/>
      <c r="E75" s="261"/>
    </row>
  </sheetData>
  <sheetProtection/>
  <mergeCells count="1">
    <mergeCell ref="A41:E41"/>
  </mergeCells>
  <printOptions/>
  <pageMargins left="0.7" right="0.7" top="0.75" bottom="0.75" header="0.3" footer="0.3"/>
  <pageSetup horizontalDpi="1200" verticalDpi="12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AA134"/>
  <sheetViews>
    <sheetView zoomScale="70" zoomScaleNormal="70" zoomScalePageLayoutView="0" workbookViewId="0" topLeftCell="A1">
      <selection activeCell="A1" sqref="A1"/>
    </sheetView>
  </sheetViews>
  <sheetFormatPr defaultColWidth="9.140625" defaultRowHeight="12.75"/>
  <cols>
    <col min="1" max="1" width="17.7109375" style="0" customWidth="1"/>
    <col min="2" max="2" width="12.28125" style="0" hidden="1" customWidth="1"/>
    <col min="3" max="3" width="0.13671875" style="0" hidden="1" customWidth="1"/>
    <col min="4" max="4" width="12.421875" style="0" customWidth="1"/>
    <col min="5" max="5" width="13.140625" style="0" customWidth="1"/>
    <col min="7" max="7" width="9.7109375" style="0" bestFit="1" customWidth="1"/>
    <col min="8" max="11" width="9.7109375" style="0" customWidth="1"/>
    <col min="12" max="16" width="10.8515625" style="1" customWidth="1"/>
    <col min="17" max="17" width="12.28125" style="1" customWidth="1"/>
    <col min="18" max="18" width="11.28125" style="1" customWidth="1"/>
    <col min="19" max="19" width="17.00390625" style="1" customWidth="1"/>
    <col min="20" max="20" width="10.8515625" style="1" customWidth="1"/>
    <col min="21" max="21" width="11.00390625" style="1" customWidth="1"/>
  </cols>
  <sheetData>
    <row r="1" spans="1:21" s="99" customFormat="1" ht="18.75" thickBot="1">
      <c r="A1" s="98" t="s">
        <v>259</v>
      </c>
      <c r="B1" s="98"/>
      <c r="E1" s="12"/>
      <c r="F1" s="12"/>
      <c r="G1" s="12"/>
      <c r="H1" s="12"/>
      <c r="I1" s="12"/>
      <c r="J1" s="12"/>
      <c r="K1" s="12"/>
      <c r="L1" s="98"/>
      <c r="M1" s="98"/>
      <c r="N1" s="98"/>
      <c r="O1" s="98"/>
      <c r="P1" s="98"/>
      <c r="Q1" s="98"/>
      <c r="R1" s="100"/>
      <c r="S1" s="100"/>
      <c r="T1" s="100"/>
      <c r="U1" s="100"/>
    </row>
    <row r="2" spans="1:27" ht="26.25" customHeight="1">
      <c r="A2" s="1"/>
      <c r="B2" s="1"/>
      <c r="C2" s="1"/>
      <c r="D2" s="119" t="s">
        <v>243</v>
      </c>
      <c r="E2" s="639" t="s">
        <v>201</v>
      </c>
      <c r="F2" s="640"/>
      <c r="Q2" s="151" t="s">
        <v>245</v>
      </c>
      <c r="R2" s="19" t="s">
        <v>284</v>
      </c>
      <c r="S2" s="638"/>
      <c r="T2" s="638"/>
      <c r="U2" s="638"/>
      <c r="Y2" s="1"/>
      <c r="Z2" s="1"/>
      <c r="AA2" s="1"/>
    </row>
    <row r="3" spans="1:21" ht="43.5" customHeight="1" thickBot="1">
      <c r="A3" s="12" t="s">
        <v>200</v>
      </c>
      <c r="B3" s="12"/>
      <c r="C3" s="12"/>
      <c r="D3" s="170" t="s">
        <v>244</v>
      </c>
      <c r="E3" s="12">
        <v>2000</v>
      </c>
      <c r="F3" s="12">
        <v>2001</v>
      </c>
      <c r="G3" s="12">
        <v>2004</v>
      </c>
      <c r="H3" s="12">
        <v>2005</v>
      </c>
      <c r="I3" s="12">
        <v>2006</v>
      </c>
      <c r="J3" s="12">
        <v>2007</v>
      </c>
      <c r="K3" s="12">
        <v>2008</v>
      </c>
      <c r="L3" s="12">
        <v>2009</v>
      </c>
      <c r="M3" s="12">
        <v>2010</v>
      </c>
      <c r="N3" s="12">
        <v>2011</v>
      </c>
      <c r="O3" s="12">
        <v>2012</v>
      </c>
      <c r="P3" s="12">
        <v>2013</v>
      </c>
      <c r="Q3" s="550" t="s">
        <v>618</v>
      </c>
      <c r="R3" s="212"/>
      <c r="S3" s="152"/>
      <c r="T3" s="153"/>
      <c r="U3" s="153"/>
    </row>
    <row r="4" spans="1:20" ht="16.5" customHeight="1">
      <c r="A4" s="1"/>
      <c r="B4" s="1"/>
      <c r="C4" s="1"/>
      <c r="D4" s="38"/>
      <c r="Q4"/>
      <c r="R4"/>
      <c r="S4" s="209"/>
      <c r="T4" s="210"/>
    </row>
    <row r="5" spans="1:21" ht="16.5" customHeight="1">
      <c r="A5" s="51" t="s">
        <v>11</v>
      </c>
      <c r="B5" s="51"/>
      <c r="C5" s="51"/>
      <c r="D5" s="198">
        <f>'T1.3'!L5-'T1.3'!M5</f>
        <v>89.634</v>
      </c>
      <c r="E5" s="169">
        <v>211250</v>
      </c>
      <c r="G5" s="169">
        <v>203450</v>
      </c>
      <c r="H5" s="169">
        <v>202370</v>
      </c>
      <c r="I5" s="169">
        <v>202090</v>
      </c>
      <c r="J5" s="232">
        <v>209260</v>
      </c>
      <c r="K5" s="232">
        <v>210400</v>
      </c>
      <c r="L5" s="232">
        <v>213810</v>
      </c>
      <c r="M5" s="232">
        <v>217120</v>
      </c>
      <c r="N5" s="232">
        <v>220420</v>
      </c>
      <c r="O5" s="232">
        <v>224970</v>
      </c>
      <c r="P5" s="232">
        <v>191965</v>
      </c>
      <c r="Q5" s="549">
        <f>'T1.3'!P5</f>
        <v>496.1529445471831</v>
      </c>
      <c r="R5" s="310">
        <f>'T1.3'!K5</f>
        <v>110.45200000000001</v>
      </c>
      <c r="S5" s="309"/>
      <c r="T5" s="356"/>
      <c r="U5" s="357"/>
    </row>
    <row r="6" spans="1:21" ht="16.5" customHeight="1">
      <c r="A6" s="51" t="s">
        <v>12</v>
      </c>
      <c r="B6" s="51"/>
      <c r="C6" s="51"/>
      <c r="D6" s="198">
        <f>'T1.3'!L6-'T1.3'!M6</f>
        <v>135.615</v>
      </c>
      <c r="E6" s="169">
        <v>227200</v>
      </c>
      <c r="G6" s="169">
        <v>232850</v>
      </c>
      <c r="H6" s="169">
        <v>235440</v>
      </c>
      <c r="I6" s="169">
        <v>238770</v>
      </c>
      <c r="J6" s="232">
        <v>239160</v>
      </c>
      <c r="K6" s="232">
        <v>241460</v>
      </c>
      <c r="L6" s="232">
        <v>243510</v>
      </c>
      <c r="M6" s="232">
        <v>245780</v>
      </c>
      <c r="N6" s="232">
        <v>247600</v>
      </c>
      <c r="O6" s="232">
        <v>255540</v>
      </c>
      <c r="P6" s="232">
        <v>206498</v>
      </c>
      <c r="Q6" s="549">
        <f>'T1.3'!P6</f>
        <v>685.3625700975313</v>
      </c>
      <c r="R6" s="310">
        <f>'T1.3'!K6</f>
        <v>180.93800000000002</v>
      </c>
      <c r="S6" s="309"/>
      <c r="T6" s="356"/>
      <c r="U6" s="357"/>
    </row>
    <row r="7" spans="1:21" ht="16.5" customHeight="1">
      <c r="A7" s="51" t="s">
        <v>13</v>
      </c>
      <c r="B7" s="51"/>
      <c r="C7" s="51"/>
      <c r="D7" s="198">
        <f>'T1.3'!L7-'T1.3'!M7</f>
        <v>53.742999999999995</v>
      </c>
      <c r="E7" s="169">
        <v>109180</v>
      </c>
      <c r="G7" s="169">
        <v>108560</v>
      </c>
      <c r="H7" s="169">
        <v>109170</v>
      </c>
      <c r="I7" s="169">
        <v>109930</v>
      </c>
      <c r="J7" s="232">
        <v>109870</v>
      </c>
      <c r="K7" s="232">
        <v>110310</v>
      </c>
      <c r="L7" s="232">
        <v>110250</v>
      </c>
      <c r="M7" s="232">
        <v>110570</v>
      </c>
      <c r="N7" s="232">
        <v>110630</v>
      </c>
      <c r="O7" s="232">
        <v>116210</v>
      </c>
      <c r="P7" s="232">
        <v>95016</v>
      </c>
      <c r="Q7" s="549">
        <f>'T1.3'!P7</f>
        <v>594.6787909404732</v>
      </c>
      <c r="R7" s="310">
        <f>'T1.3'!K7</f>
        <v>69.742</v>
      </c>
      <c r="S7" s="309"/>
      <c r="T7" s="356"/>
      <c r="U7" s="357"/>
    </row>
    <row r="8" spans="1:21" ht="16.5" customHeight="1">
      <c r="A8" s="51" t="s">
        <v>14</v>
      </c>
      <c r="B8" s="51"/>
      <c r="C8" s="51"/>
      <c r="D8" s="198">
        <f>'T1.3'!L8-'T1.3'!M8</f>
        <v>39.422</v>
      </c>
      <c r="E8" s="169">
        <v>88790</v>
      </c>
      <c r="G8" s="169">
        <v>91190</v>
      </c>
      <c r="H8" s="169">
        <v>90870</v>
      </c>
      <c r="I8" s="169">
        <v>91390</v>
      </c>
      <c r="J8" s="232">
        <v>91350</v>
      </c>
      <c r="K8" s="232">
        <v>90500</v>
      </c>
      <c r="L8" s="232">
        <v>90040</v>
      </c>
      <c r="M8" s="232">
        <v>89200</v>
      </c>
      <c r="N8" s="232">
        <v>89590</v>
      </c>
      <c r="O8" s="232">
        <v>86900</v>
      </c>
      <c r="P8" s="232">
        <v>73153</v>
      </c>
      <c r="Q8" s="549">
        <f>'T1.3'!P8</f>
        <v>563.6542588820691</v>
      </c>
      <c r="R8" s="310">
        <f>'T1.3'!K8</f>
        <v>51.931999999999995</v>
      </c>
      <c r="S8" s="309"/>
      <c r="T8" s="356"/>
      <c r="U8" s="357"/>
    </row>
    <row r="9" spans="1:21" ht="16.5" customHeight="1">
      <c r="A9" s="51" t="s">
        <v>15</v>
      </c>
      <c r="B9" s="51"/>
      <c r="C9" s="51"/>
      <c r="D9" s="198">
        <f>'T1.3'!L9-'T1.3'!M9</f>
        <v>23.127</v>
      </c>
      <c r="E9" s="169">
        <v>48460</v>
      </c>
      <c r="G9" s="169">
        <v>48240</v>
      </c>
      <c r="H9" s="169">
        <v>48630</v>
      </c>
      <c r="I9" s="169">
        <v>48900</v>
      </c>
      <c r="J9" s="232">
        <v>49900</v>
      </c>
      <c r="K9" s="232">
        <v>50480</v>
      </c>
      <c r="L9" s="232">
        <v>50540</v>
      </c>
      <c r="M9" s="232">
        <v>50630</v>
      </c>
      <c r="N9" s="232">
        <v>50770</v>
      </c>
      <c r="O9" s="232">
        <v>51280</v>
      </c>
      <c r="P9" s="232">
        <v>41485</v>
      </c>
      <c r="Q9" s="549">
        <f>'T1.3'!P9</f>
        <v>584.331686151621</v>
      </c>
      <c r="R9" s="310">
        <f>'T1.3'!K9</f>
        <v>27.653999999999996</v>
      </c>
      <c r="S9" s="309"/>
      <c r="T9" s="356"/>
      <c r="U9" s="357"/>
    </row>
    <row r="10" spans="1:21" ht="16.5" customHeight="1">
      <c r="A10" s="51" t="s">
        <v>16</v>
      </c>
      <c r="B10" s="51"/>
      <c r="C10" s="51"/>
      <c r="D10" s="198">
        <f>'T1.3'!L10-'T1.3'!M10</f>
        <v>68.659</v>
      </c>
      <c r="E10" s="169">
        <v>145800</v>
      </c>
      <c r="G10" s="169">
        <v>147930</v>
      </c>
      <c r="H10" s="169">
        <v>148340</v>
      </c>
      <c r="I10" s="169">
        <v>148030</v>
      </c>
      <c r="J10" s="232">
        <v>148300</v>
      </c>
      <c r="K10" s="232">
        <v>148580</v>
      </c>
      <c r="L10" s="232">
        <v>148510</v>
      </c>
      <c r="M10" s="232">
        <v>148190</v>
      </c>
      <c r="N10" s="232">
        <v>148060</v>
      </c>
      <c r="O10" s="232">
        <v>150830</v>
      </c>
      <c r="P10" s="232">
        <v>124275</v>
      </c>
      <c r="Q10" s="549">
        <f>'T1.3'!P10</f>
        <v>589.4749547374773</v>
      </c>
      <c r="R10" s="310">
        <f>'T1.3'!K10</f>
        <v>95.97300000000001</v>
      </c>
      <c r="S10" s="309"/>
      <c r="T10" s="356"/>
      <c r="U10" s="357"/>
    </row>
    <row r="11" spans="1:21" ht="16.5" customHeight="1">
      <c r="A11" s="51" t="s">
        <v>17</v>
      </c>
      <c r="B11" s="51"/>
      <c r="C11" s="51"/>
      <c r="D11" s="198">
        <f>'T1.3'!L11-'T1.3'!M11</f>
        <v>48.138</v>
      </c>
      <c r="E11" s="169">
        <v>142700</v>
      </c>
      <c r="G11" s="169">
        <v>141870</v>
      </c>
      <c r="H11" s="169">
        <v>142170</v>
      </c>
      <c r="I11" s="169">
        <v>142160</v>
      </c>
      <c r="J11" s="232">
        <v>142150</v>
      </c>
      <c r="K11" s="232">
        <v>142470</v>
      </c>
      <c r="L11" s="232">
        <v>143390</v>
      </c>
      <c r="M11" s="232">
        <v>144290</v>
      </c>
      <c r="N11" s="232">
        <v>145570</v>
      </c>
      <c r="O11" s="232">
        <v>147800</v>
      </c>
      <c r="P11" s="232">
        <v>122780</v>
      </c>
      <c r="Q11" s="549">
        <f>'T1.3'!P11</f>
        <v>423.1796709561818</v>
      </c>
      <c r="R11" s="310">
        <f>'T1.3'!K11</f>
        <v>58.92899999999999</v>
      </c>
      <c r="S11" s="309"/>
      <c r="T11" s="356"/>
      <c r="U11" s="357"/>
    </row>
    <row r="12" spans="1:21" ht="16.5" customHeight="1">
      <c r="A12" s="51" t="s">
        <v>18</v>
      </c>
      <c r="B12" s="51"/>
      <c r="C12" s="51"/>
      <c r="D12" s="198">
        <f>'T1.3'!L12-'T1.3'!M12</f>
        <v>50.473000000000006</v>
      </c>
      <c r="E12" s="169">
        <v>120630</v>
      </c>
      <c r="G12" s="169">
        <v>119720</v>
      </c>
      <c r="H12" s="169">
        <v>119400</v>
      </c>
      <c r="I12" s="169">
        <v>119290</v>
      </c>
      <c r="J12" s="232">
        <v>119570</v>
      </c>
      <c r="K12" s="232">
        <v>119920</v>
      </c>
      <c r="L12" s="232">
        <v>120210</v>
      </c>
      <c r="M12" s="232">
        <v>120240</v>
      </c>
      <c r="N12" s="232">
        <v>120200</v>
      </c>
      <c r="O12" s="232">
        <v>122720</v>
      </c>
      <c r="P12" s="232">
        <v>99570</v>
      </c>
      <c r="Q12" s="549">
        <f>'T1.3'!P12</f>
        <v>537.5414281410063</v>
      </c>
      <c r="R12" s="310">
        <f>'T1.3'!K12</f>
        <v>63.556999999999995</v>
      </c>
      <c r="S12" s="309"/>
      <c r="T12" s="356"/>
      <c r="U12" s="357"/>
    </row>
    <row r="13" spans="1:21" ht="16.5" customHeight="1">
      <c r="A13" s="51" t="s">
        <v>19</v>
      </c>
      <c r="B13" s="51"/>
      <c r="C13" s="51"/>
      <c r="D13" s="198">
        <f>'T1.3'!L13-'T1.3'!M13</f>
        <v>50.332</v>
      </c>
      <c r="E13" s="169">
        <v>110760</v>
      </c>
      <c r="G13" s="169">
        <v>106550</v>
      </c>
      <c r="H13" s="169">
        <v>105960</v>
      </c>
      <c r="I13" s="169">
        <v>105460</v>
      </c>
      <c r="J13" s="232">
        <v>104850</v>
      </c>
      <c r="K13" s="232">
        <v>104720</v>
      </c>
      <c r="L13" s="232">
        <v>104680</v>
      </c>
      <c r="M13" s="232">
        <v>104580</v>
      </c>
      <c r="N13" s="232">
        <v>104570</v>
      </c>
      <c r="O13" s="232">
        <v>105880</v>
      </c>
      <c r="P13" s="232">
        <v>86236</v>
      </c>
      <c r="Q13" s="549">
        <f>'T1.3'!P13</f>
        <v>609.1771417969294</v>
      </c>
      <c r="R13" s="310">
        <f>'T1.3'!K13</f>
        <v>57.50000000000001</v>
      </c>
      <c r="S13" s="309"/>
      <c r="T13" s="356"/>
      <c r="U13" s="357"/>
    </row>
    <row r="14" spans="1:21" ht="16.5" customHeight="1">
      <c r="A14" s="51" t="s">
        <v>20</v>
      </c>
      <c r="B14" s="51"/>
      <c r="C14" s="51"/>
      <c r="D14" s="198">
        <f>'T1.3'!L14-'T1.3'!M14</f>
        <v>44.758</v>
      </c>
      <c r="E14" s="169">
        <v>91280</v>
      </c>
      <c r="G14" s="169">
        <v>91580</v>
      </c>
      <c r="H14" s="169">
        <v>91800</v>
      </c>
      <c r="I14" s="169">
        <v>92830</v>
      </c>
      <c r="J14" s="232">
        <v>94440</v>
      </c>
      <c r="K14" s="232">
        <v>96100</v>
      </c>
      <c r="L14" s="232">
        <v>96830</v>
      </c>
      <c r="M14" s="232">
        <v>97500</v>
      </c>
      <c r="N14" s="232">
        <v>98170</v>
      </c>
      <c r="O14" s="232">
        <v>100850</v>
      </c>
      <c r="P14" s="232">
        <v>81374</v>
      </c>
      <c r="Q14" s="549">
        <f>'T1.3'!P14</f>
        <v>578.9932902401258</v>
      </c>
      <c r="R14" s="310">
        <f>'T1.3'!K14</f>
        <v>56.080999999999996</v>
      </c>
      <c r="S14" s="309"/>
      <c r="T14" s="356"/>
      <c r="U14" s="357"/>
    </row>
    <row r="15" spans="1:21" ht="16.5" customHeight="1">
      <c r="A15" s="51" t="s">
        <v>21</v>
      </c>
      <c r="B15" s="51"/>
      <c r="C15" s="51"/>
      <c r="D15" s="198">
        <f>'T1.3'!L15-'T1.3'!M15</f>
        <v>43.239999999999995</v>
      </c>
      <c r="E15" s="169">
        <v>89790</v>
      </c>
      <c r="G15" s="169">
        <v>89610</v>
      </c>
      <c r="H15" s="169">
        <v>89600</v>
      </c>
      <c r="I15" s="169">
        <v>89290</v>
      </c>
      <c r="J15" s="232">
        <v>89260</v>
      </c>
      <c r="K15" s="232">
        <v>89220</v>
      </c>
      <c r="L15" s="232">
        <v>89240</v>
      </c>
      <c r="M15" s="232">
        <v>89540</v>
      </c>
      <c r="N15" s="232">
        <v>89850</v>
      </c>
      <c r="O15" s="232">
        <v>91030</v>
      </c>
      <c r="P15" s="232">
        <v>72223</v>
      </c>
      <c r="Q15" s="549">
        <f>'T1.3'!P15</f>
        <v>620.7579302992121</v>
      </c>
      <c r="R15" s="310">
        <f>'T1.3'!K15</f>
        <v>48.78600000000001</v>
      </c>
      <c r="S15" s="309"/>
      <c r="T15" s="356"/>
      <c r="U15" s="357"/>
    </row>
    <row r="16" spans="1:21" ht="16.5" customHeight="1">
      <c r="A16" s="51" t="s">
        <v>22</v>
      </c>
      <c r="B16" s="51"/>
      <c r="C16" s="51"/>
      <c r="D16" s="198">
        <f>'T1.3'!L16-'T1.3'!M16</f>
        <v>156.227</v>
      </c>
      <c r="E16" s="169">
        <v>453430</v>
      </c>
      <c r="G16" s="169">
        <v>453670</v>
      </c>
      <c r="H16" s="169">
        <v>457830</v>
      </c>
      <c r="I16" s="169">
        <v>463510</v>
      </c>
      <c r="J16" s="232">
        <v>468070</v>
      </c>
      <c r="K16" s="232">
        <v>471650</v>
      </c>
      <c r="L16" s="232">
        <v>477660</v>
      </c>
      <c r="M16" s="232">
        <v>486120</v>
      </c>
      <c r="N16" s="232">
        <v>495360</v>
      </c>
      <c r="O16" s="232">
        <v>482640</v>
      </c>
      <c r="P16" s="232">
        <v>408626</v>
      </c>
      <c r="Q16" s="549">
        <f>'T1.3'!P16</f>
        <v>403.53281484780706</v>
      </c>
      <c r="R16" s="310">
        <f>'T1.3'!K16</f>
        <v>186.697</v>
      </c>
      <c r="S16" s="309"/>
      <c r="T16" s="356"/>
      <c r="U16" s="357"/>
    </row>
    <row r="17" spans="1:21" ht="16.5" customHeight="1">
      <c r="A17" s="51" t="s">
        <v>23</v>
      </c>
      <c r="B17" s="51"/>
      <c r="C17" s="51"/>
      <c r="D17" s="198">
        <f>'T1.3'!L17-'T1.3'!M17</f>
        <v>12.213999999999999</v>
      </c>
      <c r="E17" s="169">
        <v>27180</v>
      </c>
      <c r="G17" s="169">
        <v>26260</v>
      </c>
      <c r="H17" s="169">
        <v>26370</v>
      </c>
      <c r="I17" s="169">
        <v>26350</v>
      </c>
      <c r="J17" s="232">
        <v>26300</v>
      </c>
      <c r="K17" s="232">
        <v>26200</v>
      </c>
      <c r="L17" s="232">
        <v>26180</v>
      </c>
      <c r="M17" s="232">
        <v>26190</v>
      </c>
      <c r="N17" s="232">
        <v>26080</v>
      </c>
      <c r="O17" s="232">
        <v>27560</v>
      </c>
      <c r="P17" s="232">
        <v>22606</v>
      </c>
      <c r="Q17" s="549">
        <f>'T1.3'!P17</f>
        <v>563.4787224630629</v>
      </c>
      <c r="R17" s="310">
        <f>'T1.3'!K17</f>
        <v>17.482</v>
      </c>
      <c r="S17" s="309"/>
      <c r="T17" s="356"/>
      <c r="U17" s="357"/>
    </row>
    <row r="18" spans="1:21" ht="16.5" customHeight="1">
      <c r="A18" s="51" t="s">
        <v>24</v>
      </c>
      <c r="B18" s="51"/>
      <c r="C18" s="51"/>
      <c r="D18" s="198">
        <f>'T1.3'!L18-'T1.3'!M18</f>
        <v>69.638</v>
      </c>
      <c r="E18" s="169">
        <v>144320</v>
      </c>
      <c r="G18" s="169">
        <v>147460</v>
      </c>
      <c r="H18" s="169">
        <v>149150</v>
      </c>
      <c r="I18" s="169">
        <v>149680</v>
      </c>
      <c r="J18" s="232">
        <v>150720</v>
      </c>
      <c r="K18" s="232">
        <v>151570</v>
      </c>
      <c r="L18" s="232">
        <v>152480</v>
      </c>
      <c r="M18" s="232">
        <v>153280</v>
      </c>
      <c r="N18" s="232">
        <v>154380</v>
      </c>
      <c r="O18" s="232">
        <v>156800</v>
      </c>
      <c r="P18" s="232">
        <v>126984</v>
      </c>
      <c r="Q18" s="549">
        <f>'T1.3'!P18</f>
        <v>578.025578025578</v>
      </c>
      <c r="R18" s="310">
        <f>'T1.3'!K18</f>
        <v>84.526</v>
      </c>
      <c r="S18" s="309"/>
      <c r="T18" s="356"/>
      <c r="U18" s="357"/>
    </row>
    <row r="19" spans="1:21" ht="16.5" customHeight="1">
      <c r="A19" s="51" t="s">
        <v>25</v>
      </c>
      <c r="B19" s="51"/>
      <c r="C19" s="51"/>
      <c r="D19" s="198">
        <f>'T1.3'!L19-'T1.3'!M19</f>
        <v>160.439</v>
      </c>
      <c r="E19" s="169">
        <v>350400</v>
      </c>
      <c r="G19" s="169">
        <v>354600</v>
      </c>
      <c r="H19" s="169">
        <v>356740</v>
      </c>
      <c r="I19" s="169">
        <v>358930</v>
      </c>
      <c r="J19" s="232">
        <v>360500</v>
      </c>
      <c r="K19" s="232">
        <v>361890</v>
      </c>
      <c r="L19" s="232">
        <v>363460</v>
      </c>
      <c r="M19" s="232">
        <v>365020</v>
      </c>
      <c r="N19" s="232">
        <v>367370</v>
      </c>
      <c r="O19" s="232">
        <v>366220</v>
      </c>
      <c r="P19" s="232">
        <v>298487</v>
      </c>
      <c r="Q19" s="549">
        <f>'T1.3'!P19</f>
        <v>564.7448632603765</v>
      </c>
      <c r="R19" s="310">
        <f>'T1.3'!K19</f>
        <v>195.47299999999998</v>
      </c>
      <c r="S19" s="309"/>
      <c r="T19" s="356"/>
      <c r="U19" s="357"/>
    </row>
    <row r="20" spans="1:21" ht="16.5" customHeight="1">
      <c r="A20" s="51" t="s">
        <v>26</v>
      </c>
      <c r="B20" s="51"/>
      <c r="C20" s="51"/>
      <c r="D20" s="198">
        <f>'T1.3'!L20-'T1.3'!M20</f>
        <v>157.603</v>
      </c>
      <c r="E20" s="169">
        <v>609370</v>
      </c>
      <c r="G20" s="169">
        <v>577670</v>
      </c>
      <c r="H20" s="169">
        <v>578790</v>
      </c>
      <c r="I20" s="169">
        <v>580690</v>
      </c>
      <c r="J20" s="232">
        <v>581940</v>
      </c>
      <c r="K20" s="232">
        <v>584240</v>
      </c>
      <c r="L20" s="232">
        <v>588470</v>
      </c>
      <c r="M20" s="232">
        <v>592820</v>
      </c>
      <c r="N20" s="232">
        <v>598830</v>
      </c>
      <c r="O20" s="232">
        <v>595080</v>
      </c>
      <c r="P20" s="232">
        <v>493827</v>
      </c>
      <c r="Q20" s="549">
        <f>'T1.3'!P20</f>
        <v>429.62413962784535</v>
      </c>
      <c r="R20" s="310">
        <f>'T1.3'!K20</f>
        <v>247.26300000000003</v>
      </c>
      <c r="S20" s="309"/>
      <c r="T20" s="356"/>
      <c r="U20" s="357"/>
    </row>
    <row r="21" spans="1:21" ht="16.5" customHeight="1">
      <c r="A21" s="51" t="s">
        <v>27</v>
      </c>
      <c r="B21" s="51"/>
      <c r="C21" s="51"/>
      <c r="D21" s="198">
        <f>'T1.3'!L21-'T1.3'!M21</f>
        <v>103.89200000000001</v>
      </c>
      <c r="E21" s="169">
        <v>208600</v>
      </c>
      <c r="G21" s="169">
        <v>211340</v>
      </c>
      <c r="H21" s="169">
        <v>213590</v>
      </c>
      <c r="I21" s="169">
        <v>215310</v>
      </c>
      <c r="J21" s="232">
        <v>217440</v>
      </c>
      <c r="K21" s="232">
        <v>219400</v>
      </c>
      <c r="L21" s="232">
        <v>220490</v>
      </c>
      <c r="M21" s="232">
        <v>221630</v>
      </c>
      <c r="N21" s="232">
        <v>222370</v>
      </c>
      <c r="O21" s="232">
        <v>232910</v>
      </c>
      <c r="P21" s="232">
        <v>189671</v>
      </c>
      <c r="Q21" s="549">
        <f>'T1.3'!P21</f>
        <v>579.1396681622389</v>
      </c>
      <c r="R21" s="310">
        <f>'T1.3'!K21</f>
        <v>142.65499999999997</v>
      </c>
      <c r="S21" s="309"/>
      <c r="T21" s="356"/>
      <c r="U21" s="357"/>
    </row>
    <row r="22" spans="1:21" ht="16.5" customHeight="1">
      <c r="A22" s="51" t="s">
        <v>28</v>
      </c>
      <c r="B22" s="51"/>
      <c r="C22" s="51"/>
      <c r="D22" s="198">
        <f>'T1.3'!L22-'T1.3'!M22</f>
        <v>30.855</v>
      </c>
      <c r="E22" s="169">
        <v>84600</v>
      </c>
      <c r="G22" s="169">
        <v>82430</v>
      </c>
      <c r="H22" s="169">
        <v>82130</v>
      </c>
      <c r="I22" s="169">
        <v>81540</v>
      </c>
      <c r="J22" s="232">
        <v>81080</v>
      </c>
      <c r="K22" s="232">
        <v>80780</v>
      </c>
      <c r="L22" s="232">
        <v>80210</v>
      </c>
      <c r="M22" s="232">
        <v>79770</v>
      </c>
      <c r="N22" s="232">
        <v>79220</v>
      </c>
      <c r="O22" s="232">
        <v>80680</v>
      </c>
      <c r="P22" s="232">
        <v>66084</v>
      </c>
      <c r="Q22" s="549">
        <f>'T1.3'!P22</f>
        <v>491.4805399188911</v>
      </c>
      <c r="R22" s="310">
        <f>'T1.3'!K22</f>
        <v>35.782</v>
      </c>
      <c r="S22" s="309"/>
      <c r="T22" s="356"/>
      <c r="U22" s="357"/>
    </row>
    <row r="23" spans="1:21" ht="16.5" customHeight="1">
      <c r="A23" s="51" t="s">
        <v>29</v>
      </c>
      <c r="B23" s="51"/>
      <c r="C23" s="51"/>
      <c r="D23" s="198">
        <f>'T1.3'!L23-'T1.3'!M23</f>
        <v>36.01</v>
      </c>
      <c r="E23" s="169">
        <v>82200</v>
      </c>
      <c r="G23" s="169">
        <v>79610</v>
      </c>
      <c r="H23" s="169">
        <v>79190</v>
      </c>
      <c r="I23" s="169">
        <v>79290</v>
      </c>
      <c r="J23" s="232">
        <v>79510</v>
      </c>
      <c r="K23" s="232">
        <v>80560</v>
      </c>
      <c r="L23" s="232">
        <v>80810</v>
      </c>
      <c r="M23" s="232">
        <v>81140</v>
      </c>
      <c r="N23" s="232">
        <v>82370</v>
      </c>
      <c r="O23" s="232">
        <v>84240</v>
      </c>
      <c r="P23" s="232">
        <v>67596</v>
      </c>
      <c r="Q23" s="549">
        <f>'T1.3'!P23</f>
        <v>564.0274572459908</v>
      </c>
      <c r="R23" s="310">
        <f>'T1.3'!K23</f>
        <v>45.066</v>
      </c>
      <c r="S23" s="309"/>
      <c r="T23" s="356"/>
      <c r="U23" s="357"/>
    </row>
    <row r="24" spans="1:21" ht="16.5" customHeight="1">
      <c r="A24" s="51" t="s">
        <v>30</v>
      </c>
      <c r="B24" s="51"/>
      <c r="C24" s="51"/>
      <c r="D24" s="198">
        <f>'T1.3'!L24-'T1.3'!M24</f>
        <v>42.263999999999996</v>
      </c>
      <c r="E24" s="169">
        <v>84950</v>
      </c>
      <c r="G24" s="169">
        <v>87720</v>
      </c>
      <c r="H24" s="169">
        <v>88120</v>
      </c>
      <c r="I24" s="169">
        <v>89030</v>
      </c>
      <c r="J24" s="232">
        <v>86870</v>
      </c>
      <c r="K24" s="232">
        <v>87770</v>
      </c>
      <c r="L24" s="232">
        <v>87660</v>
      </c>
      <c r="M24" s="232">
        <v>87720</v>
      </c>
      <c r="N24" s="232">
        <v>87260</v>
      </c>
      <c r="O24" s="232">
        <v>92910</v>
      </c>
      <c r="P24" s="232">
        <v>76478</v>
      </c>
      <c r="Q24" s="549">
        <f>'T1.3'!P24</f>
        <v>580.0099374983655</v>
      </c>
      <c r="R24" s="310">
        <f>'T1.3'!K24</f>
        <v>55.85499999999999</v>
      </c>
      <c r="S24" s="309"/>
      <c r="T24" s="356"/>
      <c r="U24" s="357"/>
    </row>
    <row r="25" spans="1:21" ht="16.5" customHeight="1">
      <c r="A25" s="51" t="s">
        <v>31</v>
      </c>
      <c r="B25" s="51"/>
      <c r="C25" s="51"/>
      <c r="D25" s="198">
        <f>'T1.3'!L25-'T1.3'!M25</f>
        <v>54.222</v>
      </c>
      <c r="E25" s="169">
        <v>138850</v>
      </c>
      <c r="G25" s="169">
        <v>136020</v>
      </c>
      <c r="H25" s="169">
        <v>135830</v>
      </c>
      <c r="I25" s="169">
        <v>135490</v>
      </c>
      <c r="J25" s="232">
        <v>135760</v>
      </c>
      <c r="K25" s="232">
        <v>135920</v>
      </c>
      <c r="L25" s="232">
        <v>135510</v>
      </c>
      <c r="M25" s="232">
        <v>135180</v>
      </c>
      <c r="N25" s="232">
        <v>135130</v>
      </c>
      <c r="O25" s="232">
        <v>137560</v>
      </c>
      <c r="P25" s="232">
        <v>111490</v>
      </c>
      <c r="Q25" s="549">
        <f>'T1.3'!P25</f>
        <v>525.9305767333393</v>
      </c>
      <c r="R25" s="310">
        <f>'T1.3'!K25</f>
        <v>67.763</v>
      </c>
      <c r="S25" s="309"/>
      <c r="T25" s="356"/>
      <c r="U25" s="357"/>
    </row>
    <row r="26" spans="1:21" ht="16.5" customHeight="1">
      <c r="A26" s="51" t="s">
        <v>32</v>
      </c>
      <c r="B26" s="51"/>
      <c r="C26" s="51"/>
      <c r="D26" s="198">
        <f>'T1.3'!L26-'T1.3'!M26</f>
        <v>126.80799999999999</v>
      </c>
      <c r="E26" s="169">
        <v>327620</v>
      </c>
      <c r="G26" s="169">
        <v>322790</v>
      </c>
      <c r="H26" s="169">
        <v>323420</v>
      </c>
      <c r="I26" s="169">
        <v>323780</v>
      </c>
      <c r="J26" s="232">
        <v>324680</v>
      </c>
      <c r="K26" s="232">
        <v>325520</v>
      </c>
      <c r="L26" s="232">
        <v>326320</v>
      </c>
      <c r="M26" s="232">
        <v>326360</v>
      </c>
      <c r="N26" s="232">
        <v>326680</v>
      </c>
      <c r="O26" s="232">
        <v>337870</v>
      </c>
      <c r="P26" s="232">
        <v>269444</v>
      </c>
      <c r="Q26" s="549">
        <f>'T1.3'!P26</f>
        <v>507.4115586170039</v>
      </c>
      <c r="R26" s="310">
        <f>'T1.3'!K26</f>
        <v>160.788</v>
      </c>
      <c r="S26" s="309"/>
      <c r="T26" s="356"/>
      <c r="U26" s="357"/>
    </row>
    <row r="27" spans="1:21" ht="16.5" customHeight="1">
      <c r="A27" s="51" t="s">
        <v>33</v>
      </c>
      <c r="B27" s="51"/>
      <c r="C27" s="51"/>
      <c r="D27" s="198">
        <f>'T1.3'!L27-'T1.3'!M27</f>
        <v>9.874</v>
      </c>
      <c r="E27" s="169">
        <v>19480</v>
      </c>
      <c r="G27" s="169">
        <v>19500</v>
      </c>
      <c r="H27" s="169">
        <v>19590</v>
      </c>
      <c r="I27" s="169">
        <v>19770</v>
      </c>
      <c r="J27" s="232">
        <v>19860</v>
      </c>
      <c r="K27" s="232">
        <v>19890</v>
      </c>
      <c r="L27" s="232">
        <v>19960</v>
      </c>
      <c r="M27" s="232">
        <v>20110</v>
      </c>
      <c r="N27" s="232">
        <v>20160</v>
      </c>
      <c r="O27" s="232">
        <v>21530</v>
      </c>
      <c r="P27" s="232">
        <v>17766</v>
      </c>
      <c r="Q27" s="549">
        <f>'T1.3'!P27</f>
        <v>583.5303388494877</v>
      </c>
      <c r="R27" s="310">
        <f>'T1.3'!K27</f>
        <v>15.808</v>
      </c>
      <c r="S27" s="309"/>
      <c r="T27" s="356"/>
      <c r="U27" s="357"/>
    </row>
    <row r="28" spans="1:21" ht="16.5" customHeight="1">
      <c r="A28" s="51" t="s">
        <v>34</v>
      </c>
      <c r="B28" s="51"/>
      <c r="C28" s="51"/>
      <c r="D28" s="198">
        <f>'T1.3'!L28-'T1.3'!M28</f>
        <v>68.634</v>
      </c>
      <c r="E28" s="169">
        <v>133620</v>
      </c>
      <c r="G28" s="169">
        <v>137520</v>
      </c>
      <c r="H28" s="169">
        <v>138400</v>
      </c>
      <c r="I28" s="169">
        <v>139590</v>
      </c>
      <c r="J28" s="232">
        <v>142140</v>
      </c>
      <c r="K28" s="232">
        <v>144180</v>
      </c>
      <c r="L28" s="232">
        <v>145910</v>
      </c>
      <c r="M28" s="232">
        <v>147780</v>
      </c>
      <c r="N28" s="232">
        <v>149520</v>
      </c>
      <c r="O28" s="232">
        <v>147740</v>
      </c>
      <c r="P28" s="232">
        <v>121222</v>
      </c>
      <c r="Q28" s="549">
        <f>'T1.3'!P28</f>
        <v>597.4823051921269</v>
      </c>
      <c r="R28" s="310">
        <f>'T1.3'!K28</f>
        <v>89.71400000000001</v>
      </c>
      <c r="S28" s="309"/>
      <c r="T28" s="356"/>
      <c r="U28" s="357"/>
    </row>
    <row r="29" spans="1:21" ht="16.5" customHeight="1">
      <c r="A29" s="51" t="s">
        <v>35</v>
      </c>
      <c r="B29" s="51"/>
      <c r="C29" s="51"/>
      <c r="D29" s="198">
        <f>'T1.3'!L29-'T1.3'!M29</f>
        <v>68.98</v>
      </c>
      <c r="E29" s="169">
        <v>176970</v>
      </c>
      <c r="G29" s="169">
        <v>170610</v>
      </c>
      <c r="H29" s="169">
        <v>170000</v>
      </c>
      <c r="I29" s="169">
        <v>169590</v>
      </c>
      <c r="J29" s="232">
        <v>169600</v>
      </c>
      <c r="K29" s="232">
        <v>169800</v>
      </c>
      <c r="L29" s="232">
        <v>169910</v>
      </c>
      <c r="M29" s="232">
        <v>170250</v>
      </c>
      <c r="N29" s="232">
        <v>170650</v>
      </c>
      <c r="O29" s="232">
        <v>174310</v>
      </c>
      <c r="P29" s="232">
        <v>141639</v>
      </c>
      <c r="Q29" s="549">
        <f>'T1.3'!P29</f>
        <v>519.8073976800175</v>
      </c>
      <c r="R29" s="310">
        <f>'T1.3'!K29</f>
        <v>83.74999999999999</v>
      </c>
      <c r="S29" s="309"/>
      <c r="T29" s="356"/>
      <c r="U29" s="357"/>
    </row>
    <row r="30" spans="1:21" ht="16.5" customHeight="1">
      <c r="A30" s="51" t="s">
        <v>36</v>
      </c>
      <c r="B30" s="51"/>
      <c r="C30" s="51"/>
      <c r="D30" s="198">
        <f>'T1.3'!L30-'T1.3'!M30</f>
        <v>54.199</v>
      </c>
      <c r="E30" s="169">
        <v>106900</v>
      </c>
      <c r="G30" s="169">
        <v>109270</v>
      </c>
      <c r="H30" s="169">
        <v>109730</v>
      </c>
      <c r="I30" s="169">
        <v>110240</v>
      </c>
      <c r="J30" s="232">
        <v>111430</v>
      </c>
      <c r="K30" s="232">
        <v>112430</v>
      </c>
      <c r="L30" s="232">
        <v>112680</v>
      </c>
      <c r="M30" s="232">
        <v>112870</v>
      </c>
      <c r="N30" s="232">
        <v>113150</v>
      </c>
      <c r="O30" s="232">
        <v>113710</v>
      </c>
      <c r="P30" s="232">
        <v>93491</v>
      </c>
      <c r="Q30" s="549">
        <f>'T1.3'!P30</f>
        <v>613.8665753922837</v>
      </c>
      <c r="R30" s="310">
        <f>'T1.3'!K30</f>
        <v>73.69200000000001</v>
      </c>
      <c r="S30" s="309"/>
      <c r="T30" s="356"/>
      <c r="U30" s="357"/>
    </row>
    <row r="31" spans="1:21" ht="16.5" customHeight="1">
      <c r="A31" s="51" t="s">
        <v>37</v>
      </c>
      <c r="B31" s="51"/>
      <c r="C31" s="51"/>
      <c r="D31" s="198">
        <f>'T1.3'!L31-'T1.3'!M31</f>
        <v>10.513</v>
      </c>
      <c r="E31" s="169">
        <v>22440</v>
      </c>
      <c r="G31" s="169">
        <v>21940</v>
      </c>
      <c r="H31" s="169">
        <v>22000</v>
      </c>
      <c r="I31" s="169">
        <v>21880</v>
      </c>
      <c r="J31" s="232">
        <v>21950</v>
      </c>
      <c r="K31" s="232">
        <v>21980</v>
      </c>
      <c r="L31" s="232">
        <v>22210</v>
      </c>
      <c r="M31" s="232">
        <v>22400</v>
      </c>
      <c r="N31" s="232">
        <v>22500</v>
      </c>
      <c r="O31" s="232">
        <v>23210</v>
      </c>
      <c r="P31" s="232">
        <v>18556</v>
      </c>
      <c r="Q31" s="549">
        <f>'T1.3'!P31</f>
        <v>611.8236688941582</v>
      </c>
      <c r="R31" s="310">
        <f>'T1.3'!K31</f>
        <v>16.375</v>
      </c>
      <c r="S31" s="309"/>
      <c r="T31" s="356"/>
      <c r="U31" s="357"/>
    </row>
    <row r="32" spans="1:21" ht="16.5" customHeight="1">
      <c r="A32" s="51" t="s">
        <v>38</v>
      </c>
      <c r="B32" s="51"/>
      <c r="C32" s="51"/>
      <c r="D32" s="198">
        <f>'T1.3'!L32-'T1.3'!M32</f>
        <v>50.355000000000004</v>
      </c>
      <c r="E32" s="169">
        <v>113920</v>
      </c>
      <c r="G32" s="169">
        <v>111850</v>
      </c>
      <c r="H32" s="169">
        <v>111780</v>
      </c>
      <c r="I32" s="169">
        <v>111670</v>
      </c>
      <c r="J32" s="232">
        <v>111690</v>
      </c>
      <c r="K32" s="232">
        <v>111670</v>
      </c>
      <c r="L32" s="232">
        <v>111440</v>
      </c>
      <c r="M32" s="232">
        <v>111440</v>
      </c>
      <c r="N32" s="232">
        <v>111560</v>
      </c>
      <c r="O32" s="232">
        <v>112910</v>
      </c>
      <c r="P32" s="232">
        <v>93456</v>
      </c>
      <c r="Q32" s="549">
        <f>'T1.3'!P32</f>
        <v>567.3900017120357</v>
      </c>
      <c r="R32" s="310">
        <f>'T1.3'!K32</f>
        <v>61.90400000000001</v>
      </c>
      <c r="S32" s="309"/>
      <c r="T32" s="356"/>
      <c r="U32" s="357"/>
    </row>
    <row r="33" spans="1:21" ht="16.5" customHeight="1">
      <c r="A33" s="51" t="s">
        <v>39</v>
      </c>
      <c r="B33" s="51"/>
      <c r="C33" s="51"/>
      <c r="D33" s="198">
        <f>'T1.3'!L33-'T1.3'!M33</f>
        <v>131.27100000000002</v>
      </c>
      <c r="E33" s="169">
        <v>307400</v>
      </c>
      <c r="G33" s="169">
        <v>305410</v>
      </c>
      <c r="H33" s="169">
        <v>306280</v>
      </c>
      <c r="I33" s="169">
        <v>307670</v>
      </c>
      <c r="J33" s="232">
        <v>309500</v>
      </c>
      <c r="K33" s="232">
        <v>310090</v>
      </c>
      <c r="L33" s="232">
        <v>310930</v>
      </c>
      <c r="M33" s="232">
        <v>311880</v>
      </c>
      <c r="N33" s="232">
        <v>312660</v>
      </c>
      <c r="O33" s="232">
        <v>314360</v>
      </c>
      <c r="P33" s="232">
        <v>255975</v>
      </c>
      <c r="Q33" s="549">
        <f>'T1.3'!P33</f>
        <v>547.1667154995605</v>
      </c>
      <c r="R33" s="310">
        <f>'T1.3'!K33</f>
        <v>161.563</v>
      </c>
      <c r="S33" s="309"/>
      <c r="T33" s="356"/>
      <c r="U33" s="357"/>
    </row>
    <row r="34" spans="1:21" ht="16.5" customHeight="1">
      <c r="A34" s="51" t="s">
        <v>40</v>
      </c>
      <c r="B34" s="51"/>
      <c r="C34" s="51"/>
      <c r="D34" s="198">
        <f>'T1.3'!L34-'T1.3'!M34</f>
        <v>40.434</v>
      </c>
      <c r="E34" s="169">
        <v>85220</v>
      </c>
      <c r="G34" s="169">
        <v>86370</v>
      </c>
      <c r="H34" s="169">
        <v>86930</v>
      </c>
      <c r="I34" s="169">
        <v>87810</v>
      </c>
      <c r="J34" s="232">
        <v>88190</v>
      </c>
      <c r="K34" s="232">
        <v>88350</v>
      </c>
      <c r="L34" s="232">
        <v>88740</v>
      </c>
      <c r="M34" s="232">
        <v>89850</v>
      </c>
      <c r="N34" s="232">
        <v>90770</v>
      </c>
      <c r="O34" s="232">
        <v>91020</v>
      </c>
      <c r="P34" s="232">
        <v>74397</v>
      </c>
      <c r="Q34" s="549">
        <f>'T1.3'!P34</f>
        <v>690.2832103445031</v>
      </c>
      <c r="R34" s="310">
        <f>'T1.3'!K34</f>
        <v>60.844</v>
      </c>
      <c r="S34" s="309"/>
      <c r="T34" s="356"/>
      <c r="U34" s="357"/>
    </row>
    <row r="35" spans="1:21" ht="16.5" customHeight="1">
      <c r="A35" s="51" t="s">
        <v>41</v>
      </c>
      <c r="B35" s="51"/>
      <c r="C35" s="51"/>
      <c r="D35" s="198">
        <f>'T1.3'!L35-'T1.3'!M35</f>
        <v>32.977</v>
      </c>
      <c r="E35" s="169">
        <v>94600</v>
      </c>
      <c r="G35" s="169">
        <v>91970</v>
      </c>
      <c r="H35" s="169">
        <v>91400</v>
      </c>
      <c r="I35" s="169">
        <v>91240</v>
      </c>
      <c r="J35" s="232">
        <v>91090</v>
      </c>
      <c r="K35" s="232">
        <v>90940</v>
      </c>
      <c r="L35" s="232">
        <v>90920</v>
      </c>
      <c r="M35" s="232">
        <v>90570</v>
      </c>
      <c r="N35" s="232">
        <v>90360</v>
      </c>
      <c r="O35" s="232">
        <v>90340</v>
      </c>
      <c r="P35" s="232">
        <v>72977</v>
      </c>
      <c r="Q35" s="549">
        <f>'T1.3'!P35</f>
        <v>480.5349630705565</v>
      </c>
      <c r="R35" s="310">
        <f>'T1.3'!K35</f>
        <v>39.373</v>
      </c>
      <c r="S35" s="309"/>
      <c r="T35" s="356"/>
      <c r="U35" s="357"/>
    </row>
    <row r="36" spans="1:21" ht="16.5" customHeight="1">
      <c r="A36" s="51" t="s">
        <v>42</v>
      </c>
      <c r="B36" s="51"/>
      <c r="C36" s="51"/>
      <c r="D36" s="198">
        <f>'T1.3'!L36-'T1.3'!M36</f>
        <v>75.39999999999999</v>
      </c>
      <c r="E36" s="169">
        <v>156690</v>
      </c>
      <c r="G36" s="169">
        <v>162840</v>
      </c>
      <c r="H36" s="169">
        <v>163780</v>
      </c>
      <c r="I36" s="169">
        <v>165700</v>
      </c>
      <c r="J36" s="232">
        <v>167770</v>
      </c>
      <c r="K36" s="232">
        <v>169510</v>
      </c>
      <c r="L36" s="232">
        <v>171040</v>
      </c>
      <c r="M36" s="232">
        <v>172080</v>
      </c>
      <c r="N36" s="232">
        <v>172990</v>
      </c>
      <c r="O36" s="232">
        <v>175990</v>
      </c>
      <c r="P36" s="232">
        <v>138851</v>
      </c>
      <c r="Q36" s="549">
        <f>'T1.3'!P36</f>
        <v>575.638634219415</v>
      </c>
      <c r="R36" s="310">
        <f>'T1.3'!K36</f>
        <v>94.104</v>
      </c>
      <c r="S36" s="309"/>
      <c r="T36" s="356"/>
      <c r="U36" s="358"/>
    </row>
    <row r="37" spans="1:21" ht="16.5" customHeight="1">
      <c r="A37" s="51"/>
      <c r="B37" s="51"/>
      <c r="C37" s="51"/>
      <c r="D37" s="49"/>
      <c r="G37" s="197"/>
      <c r="H37" s="197"/>
      <c r="I37" s="197"/>
      <c r="J37" s="197"/>
      <c r="K37" s="197"/>
      <c r="L37" s="49"/>
      <c r="M37" s="49"/>
      <c r="N37" s="49"/>
      <c r="O37" s="49"/>
      <c r="P37" s="49"/>
      <c r="Q37" s="49"/>
      <c r="R37" s="49"/>
      <c r="S37" s="49"/>
      <c r="T37" s="49"/>
      <c r="U37" s="49"/>
    </row>
    <row r="38" spans="1:21" s="48" customFormat="1" ht="20.25" customHeight="1">
      <c r="A38" s="606" t="s">
        <v>654</v>
      </c>
      <c r="L38" s="49"/>
      <c r="M38" s="49"/>
      <c r="N38" s="49"/>
      <c r="O38" s="49"/>
      <c r="P38" s="49"/>
      <c r="Q38" s="49"/>
      <c r="R38" s="49"/>
      <c r="S38" s="49"/>
      <c r="T38" s="49"/>
      <c r="U38" s="49"/>
    </row>
    <row r="76" ht="37.5" customHeight="1"/>
    <row r="77" ht="37.5" customHeight="1"/>
    <row r="78" ht="37.5" customHeight="1"/>
    <row r="79" ht="37.5" customHeight="1"/>
    <row r="80" ht="37.5" customHeight="1"/>
    <row r="81" ht="37.5" customHeight="1">
      <c r="A81" s="99" t="s">
        <v>358</v>
      </c>
    </row>
    <row r="83" spans="1:21" s="48" customFormat="1" ht="23.25">
      <c r="A83" s="606" t="s">
        <v>655</v>
      </c>
      <c r="L83" s="49"/>
      <c r="M83" s="49"/>
      <c r="N83" s="49"/>
      <c r="O83" s="49"/>
      <c r="P83" s="49"/>
      <c r="Q83" s="49"/>
      <c r="R83" s="49"/>
      <c r="S83" s="49"/>
      <c r="T83" s="49"/>
      <c r="U83" s="49"/>
    </row>
    <row r="84" ht="21" customHeight="1">
      <c r="A84" s="128"/>
    </row>
    <row r="120" ht="12.75">
      <c r="A120" t="s">
        <v>250</v>
      </c>
    </row>
    <row r="121" ht="12.75">
      <c r="A121" t="s">
        <v>44</v>
      </c>
    </row>
    <row r="134" ht="18">
      <c r="A134" s="99" t="s">
        <v>363</v>
      </c>
    </row>
  </sheetData>
  <sheetProtection/>
  <mergeCells count="2">
    <mergeCell ref="S2:U2"/>
    <mergeCell ref="E2:F2"/>
  </mergeCells>
  <printOptions/>
  <pageMargins left="0.7480314960629921" right="0.7480314960629921" top="0.984251968503937" bottom="0.984251968503937" header="0.5118110236220472" footer="0.5118110236220472"/>
  <pageSetup fitToHeight="1" fitToWidth="1" horizontalDpi="600" verticalDpi="600" orientation="portrait" paperSize="9" scale="38" r:id="rId2"/>
  <headerFooter alignWithMargins="0">
    <oddHeader>&amp;R&amp;"Arial,Bold"&amp;20ROAD TRANSPORT VEHICLES</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J77"/>
  <sheetViews>
    <sheetView tabSelected="1" zoomScale="75" zoomScaleNormal="75" zoomScalePageLayoutView="0" workbookViewId="0" topLeftCell="A1">
      <selection activeCell="A1" sqref="A1"/>
    </sheetView>
  </sheetViews>
  <sheetFormatPr defaultColWidth="9.140625" defaultRowHeight="12.75"/>
  <cols>
    <col min="1" max="1" width="22.57421875" style="0" customWidth="1"/>
    <col min="2" max="8" width="10.28125" style="0" hidden="1" customWidth="1"/>
    <col min="9" max="11" width="9.7109375" style="0" hidden="1" customWidth="1"/>
    <col min="12" max="12" width="11.421875" style="0" customWidth="1"/>
    <col min="13" max="13" width="10.8515625" style="0" customWidth="1"/>
    <col min="14" max="16" width="9.7109375" style="0" customWidth="1"/>
    <col min="17" max="17" width="9.7109375" style="107" customWidth="1"/>
    <col min="18" max="18" width="12.00390625" style="107" customWidth="1"/>
    <col min="19" max="19" width="9.7109375" style="107" customWidth="1"/>
    <col min="20" max="20" width="9.421875" style="0" customWidth="1"/>
    <col min="21" max="21" width="11.421875" style="0" customWidth="1"/>
  </cols>
  <sheetData>
    <row r="1" spans="1:19" s="48" customFormat="1" ht="15.75">
      <c r="A1" s="101" t="s">
        <v>354</v>
      </c>
      <c r="B1" s="101"/>
      <c r="C1" s="101"/>
      <c r="D1" s="101"/>
      <c r="E1" s="101"/>
      <c r="F1" s="101"/>
      <c r="G1" s="101"/>
      <c r="H1" s="101"/>
      <c r="N1" s="49"/>
      <c r="Q1" s="178"/>
      <c r="R1" s="178"/>
      <c r="S1" s="178"/>
    </row>
    <row r="2" spans="1:22" ht="15.75">
      <c r="A2" s="253"/>
      <c r="B2" s="253">
        <v>1993</v>
      </c>
      <c r="C2" s="253">
        <v>1994</v>
      </c>
      <c r="D2" s="253">
        <v>1995</v>
      </c>
      <c r="E2" s="253">
        <v>1996</v>
      </c>
      <c r="F2" s="253">
        <v>1997</v>
      </c>
      <c r="G2" s="253">
        <v>1998</v>
      </c>
      <c r="H2" s="253">
        <v>1999</v>
      </c>
      <c r="I2" s="253">
        <v>2000</v>
      </c>
      <c r="J2" s="253">
        <v>2001</v>
      </c>
      <c r="K2" s="254">
        <v>2002</v>
      </c>
      <c r="L2" s="254">
        <v>2003</v>
      </c>
      <c r="M2" s="254">
        <v>2004</v>
      </c>
      <c r="N2" s="254">
        <v>2005</v>
      </c>
      <c r="O2" s="254">
        <v>2006</v>
      </c>
      <c r="P2" s="254">
        <v>2007</v>
      </c>
      <c r="Q2" s="254">
        <v>2008</v>
      </c>
      <c r="R2" s="254">
        <v>2009</v>
      </c>
      <c r="S2" s="254">
        <v>2010</v>
      </c>
      <c r="T2" s="254">
        <v>2011</v>
      </c>
      <c r="U2" s="254">
        <v>2012</v>
      </c>
      <c r="V2" s="254">
        <v>2013</v>
      </c>
    </row>
    <row r="3" spans="1:22" ht="12.75">
      <c r="A3" s="1"/>
      <c r="B3" s="1"/>
      <c r="C3" s="1"/>
      <c r="D3" s="1"/>
      <c r="E3" s="1"/>
      <c r="F3" s="1"/>
      <c r="G3" s="1"/>
      <c r="H3" s="1"/>
      <c r="K3" s="38"/>
      <c r="L3" s="183"/>
      <c r="M3" s="183"/>
      <c r="N3" s="107"/>
      <c r="O3" s="183" t="s">
        <v>208</v>
      </c>
      <c r="P3" s="183"/>
      <c r="Q3" s="183"/>
      <c r="R3" s="183"/>
      <c r="S3" s="183"/>
      <c r="T3" s="183"/>
      <c r="U3" s="183"/>
      <c r="V3" s="183" t="s">
        <v>0</v>
      </c>
    </row>
    <row r="4" spans="1:19" ht="15">
      <c r="A4" s="203" t="s">
        <v>316</v>
      </c>
      <c r="B4" s="203"/>
      <c r="C4" s="203"/>
      <c r="D4" s="203"/>
      <c r="E4" s="203"/>
      <c r="F4" s="203"/>
      <c r="G4" s="203"/>
      <c r="H4" s="203"/>
      <c r="J4" s="38"/>
      <c r="L4" s="107"/>
      <c r="M4" s="107"/>
      <c r="N4" s="107"/>
      <c r="Q4"/>
      <c r="R4"/>
      <c r="S4"/>
    </row>
    <row r="5" spans="1:22" ht="15">
      <c r="A5" s="130" t="s">
        <v>7</v>
      </c>
      <c r="B5" s="359">
        <v>147.873</v>
      </c>
      <c r="C5" s="359">
        <v>145.531</v>
      </c>
      <c r="D5" s="360">
        <v>145.6</v>
      </c>
      <c r="E5" s="359">
        <v>153.4</v>
      </c>
      <c r="F5" s="359">
        <v>173.1</v>
      </c>
      <c r="G5" s="361">
        <v>177.796</v>
      </c>
      <c r="H5" s="361">
        <v>179.048</v>
      </c>
      <c r="I5" s="78">
        <v>183.335</v>
      </c>
      <c r="J5" s="48">
        <v>206.6</v>
      </c>
      <c r="K5" s="78">
        <v>224.097</v>
      </c>
      <c r="L5" s="78">
        <v>228.384</v>
      </c>
      <c r="M5" s="78">
        <v>228.063</v>
      </c>
      <c r="N5" s="78">
        <v>212.529</v>
      </c>
      <c r="O5" s="78">
        <v>204.903</v>
      </c>
      <c r="P5" s="78">
        <v>209.279</v>
      </c>
      <c r="Q5" s="78">
        <v>170.048</v>
      </c>
      <c r="R5" s="78">
        <v>176.771</v>
      </c>
      <c r="S5" s="78">
        <v>168.251</v>
      </c>
      <c r="T5" s="78">
        <v>159.178</v>
      </c>
      <c r="U5" s="78">
        <v>174.859</v>
      </c>
      <c r="V5" s="78">
        <v>199.343</v>
      </c>
    </row>
    <row r="6" spans="1:25" ht="15">
      <c r="A6" s="130" t="s">
        <v>1</v>
      </c>
      <c r="B6" s="359">
        <v>3.073</v>
      </c>
      <c r="C6" s="359">
        <v>2.948</v>
      </c>
      <c r="D6" s="360">
        <v>2.9</v>
      </c>
      <c r="E6" s="359">
        <v>3.8</v>
      </c>
      <c r="F6" s="359">
        <v>5.6</v>
      </c>
      <c r="G6" s="361">
        <v>7.241</v>
      </c>
      <c r="H6" s="361">
        <v>8.679</v>
      </c>
      <c r="I6" s="78">
        <v>8.58</v>
      </c>
      <c r="J6" s="79">
        <v>8</v>
      </c>
      <c r="K6" s="78">
        <v>7.654</v>
      </c>
      <c r="L6" s="78">
        <v>6.934</v>
      </c>
      <c r="M6" s="78">
        <v>5.91</v>
      </c>
      <c r="N6" s="78">
        <v>6.552</v>
      </c>
      <c r="O6" s="78">
        <v>7.122</v>
      </c>
      <c r="P6" s="78">
        <v>7.609</v>
      </c>
      <c r="Q6" s="78">
        <v>7.491</v>
      </c>
      <c r="R6" s="78">
        <v>5.976</v>
      </c>
      <c r="S6" s="78">
        <v>4.886</v>
      </c>
      <c r="T6" s="78">
        <v>4.758</v>
      </c>
      <c r="U6" s="78">
        <v>5.139</v>
      </c>
      <c r="V6" s="78">
        <v>5.206</v>
      </c>
      <c r="Y6" s="107"/>
    </row>
    <row r="7" spans="1:23" ht="15">
      <c r="A7" s="130" t="s">
        <v>278</v>
      </c>
      <c r="B7" s="359">
        <v>0.765</v>
      </c>
      <c r="C7" s="359">
        <v>0.848</v>
      </c>
      <c r="D7" s="360">
        <v>0.8</v>
      </c>
      <c r="E7" s="362">
        <v>0.7</v>
      </c>
      <c r="F7" s="359">
        <v>0.9</v>
      </c>
      <c r="G7" s="361">
        <v>0.811</v>
      </c>
      <c r="H7" s="361">
        <v>0.84</v>
      </c>
      <c r="I7" s="78">
        <v>0.754</v>
      </c>
      <c r="J7" s="48">
        <v>0.8</v>
      </c>
      <c r="K7" s="78">
        <v>0.678</v>
      </c>
      <c r="L7" s="78">
        <v>0.821</v>
      </c>
      <c r="M7" s="78">
        <v>0.859</v>
      </c>
      <c r="N7" s="78">
        <v>1.273</v>
      </c>
      <c r="O7" s="78">
        <v>1.056</v>
      </c>
      <c r="P7" s="78">
        <v>1.035</v>
      </c>
      <c r="Q7" s="78">
        <v>0.897</v>
      </c>
      <c r="R7" s="78">
        <v>0.691</v>
      </c>
      <c r="S7" s="78">
        <v>0.654</v>
      </c>
      <c r="T7" s="78">
        <v>0.628</v>
      </c>
      <c r="U7" s="78">
        <v>0.704</v>
      </c>
      <c r="V7" s="78">
        <v>0.916</v>
      </c>
      <c r="W7" s="78"/>
    </row>
    <row r="8" spans="1:22" ht="15">
      <c r="A8" s="130" t="s">
        <v>2</v>
      </c>
      <c r="B8" s="359">
        <v>2.999</v>
      </c>
      <c r="C8" s="359">
        <v>3.16</v>
      </c>
      <c r="D8" s="360">
        <v>3.5</v>
      </c>
      <c r="E8" s="359">
        <v>3.6</v>
      </c>
      <c r="F8" s="359">
        <v>3.1</v>
      </c>
      <c r="G8" s="361">
        <v>3.282</v>
      </c>
      <c r="H8" s="361">
        <v>3.28</v>
      </c>
      <c r="I8" s="78">
        <v>3.463</v>
      </c>
      <c r="J8" s="48">
        <v>2.9</v>
      </c>
      <c r="K8" s="78">
        <v>3.039</v>
      </c>
      <c r="L8" s="78">
        <v>3.39</v>
      </c>
      <c r="M8" s="78">
        <v>3.386</v>
      </c>
      <c r="N8" s="78">
        <v>3.748</v>
      </c>
      <c r="O8" s="78">
        <v>3.742</v>
      </c>
      <c r="P8" s="78">
        <v>3.348</v>
      </c>
      <c r="Q8" s="78">
        <v>3.743</v>
      </c>
      <c r="R8" s="78">
        <v>2.219</v>
      </c>
      <c r="S8" s="78">
        <v>1.962</v>
      </c>
      <c r="T8" s="78">
        <v>2.485</v>
      </c>
      <c r="U8" s="78">
        <v>2.72</v>
      </c>
      <c r="V8" s="78">
        <v>3.263</v>
      </c>
    </row>
    <row r="9" spans="1:22" ht="15">
      <c r="A9" s="130" t="s">
        <v>336</v>
      </c>
      <c r="B9" s="359">
        <v>11.278</v>
      </c>
      <c r="C9" s="359">
        <v>12.73</v>
      </c>
      <c r="D9" s="360">
        <v>15.2</v>
      </c>
      <c r="E9" s="359">
        <v>16.8</v>
      </c>
      <c r="F9" s="359">
        <v>18.4</v>
      </c>
      <c r="G9" s="361">
        <v>17.793</v>
      </c>
      <c r="H9" s="361">
        <v>20.945</v>
      </c>
      <c r="I9" s="78">
        <v>20.759</v>
      </c>
      <c r="J9" s="79">
        <v>19</v>
      </c>
      <c r="K9" s="204">
        <v>19.897</v>
      </c>
      <c r="L9" s="78">
        <v>21.966</v>
      </c>
      <c r="M9" s="78">
        <v>23.789</v>
      </c>
      <c r="N9" s="78">
        <v>25.988</v>
      </c>
      <c r="O9" s="78">
        <v>25.257</v>
      </c>
      <c r="P9" s="78">
        <v>28.414</v>
      </c>
      <c r="Q9" s="78">
        <v>31.585</v>
      </c>
      <c r="R9" s="78">
        <v>30.002</v>
      </c>
      <c r="S9" s="78">
        <v>32.357</v>
      </c>
      <c r="T9" s="78">
        <v>34.4</v>
      </c>
      <c r="U9" s="78">
        <v>31.861</v>
      </c>
      <c r="V9" s="78">
        <v>31.64</v>
      </c>
    </row>
    <row r="10" spans="1:22" ht="15">
      <c r="A10" s="130" t="s">
        <v>332</v>
      </c>
      <c r="B10" s="359">
        <v>4.32</v>
      </c>
      <c r="C10" s="359">
        <v>4.42</v>
      </c>
      <c r="D10" s="360">
        <v>4.8</v>
      </c>
      <c r="E10" s="362">
        <v>4.7</v>
      </c>
      <c r="F10" s="359">
        <v>4.4</v>
      </c>
      <c r="G10" s="361">
        <v>2.978</v>
      </c>
      <c r="H10" s="361">
        <v>3.335000000000008</v>
      </c>
      <c r="I10" s="78">
        <v>3.4499999999999886</v>
      </c>
      <c r="J10" s="48">
        <v>3.9</v>
      </c>
      <c r="K10" s="204">
        <v>4.36</v>
      </c>
      <c r="L10" s="78">
        <v>1.22</v>
      </c>
      <c r="M10" s="78">
        <v>1.139</v>
      </c>
      <c r="N10" s="78">
        <v>1.231</v>
      </c>
      <c r="O10" s="78">
        <v>1.16</v>
      </c>
      <c r="P10" s="78">
        <v>1.554</v>
      </c>
      <c r="Q10" s="78">
        <v>1.521</v>
      </c>
      <c r="R10" s="78">
        <v>0.778</v>
      </c>
      <c r="S10" s="78">
        <v>0.72</v>
      </c>
      <c r="T10" s="78">
        <v>0.856</v>
      </c>
      <c r="U10" s="78">
        <v>1.16</v>
      </c>
      <c r="V10" s="78">
        <v>1.027</v>
      </c>
    </row>
    <row r="11" spans="1:22" ht="15.75">
      <c r="A11" s="171" t="s">
        <v>5</v>
      </c>
      <c r="B11" s="363">
        <v>170.308</v>
      </c>
      <c r="C11" s="363">
        <v>169.637</v>
      </c>
      <c r="D11" s="364">
        <v>172.7</v>
      </c>
      <c r="E11" s="363">
        <v>183</v>
      </c>
      <c r="F11" s="363">
        <v>205.6</v>
      </c>
      <c r="G11" s="365">
        <v>209.901</v>
      </c>
      <c r="H11" s="366">
        <v>216.127</v>
      </c>
      <c r="I11" s="172">
        <v>220.341</v>
      </c>
      <c r="J11" s="104">
        <v>241.2</v>
      </c>
      <c r="K11" s="506">
        <f>SUM(K5:K10)</f>
        <v>259.72499999999997</v>
      </c>
      <c r="L11" s="506">
        <f aca="true" t="shared" si="0" ref="L11:U11">SUM(L5:L10)</f>
        <v>262.715</v>
      </c>
      <c r="M11" s="506">
        <f t="shared" si="0"/>
        <v>263.146</v>
      </c>
      <c r="N11" s="506">
        <f t="shared" si="0"/>
        <v>251.32099999999997</v>
      </c>
      <c r="O11" s="506">
        <f t="shared" si="0"/>
        <v>243.23999999999998</v>
      </c>
      <c r="P11" s="506">
        <f t="shared" si="0"/>
        <v>251.239</v>
      </c>
      <c r="Q11" s="506">
        <f t="shared" si="0"/>
        <v>215.28499999999997</v>
      </c>
      <c r="R11" s="537">
        <f t="shared" si="0"/>
        <v>216.43699999999998</v>
      </c>
      <c r="S11" s="506">
        <f t="shared" si="0"/>
        <v>208.82999999999998</v>
      </c>
      <c r="T11" s="506">
        <f t="shared" si="0"/>
        <v>202.305</v>
      </c>
      <c r="U11" s="506">
        <f t="shared" si="0"/>
        <v>216.443</v>
      </c>
      <c r="V11" s="506">
        <f>SUM(V5:V10)</f>
        <v>241.39499999999998</v>
      </c>
    </row>
    <row r="12" spans="1:22" ht="15.75">
      <c r="A12" s="144" t="s">
        <v>260</v>
      </c>
      <c r="B12" s="359"/>
      <c r="C12" s="359"/>
      <c r="D12" s="360"/>
      <c r="E12" s="359"/>
      <c r="F12" s="359"/>
      <c r="G12" s="367"/>
      <c r="H12" s="361"/>
      <c r="I12" s="78"/>
      <c r="J12" s="78"/>
      <c r="K12" s="40"/>
      <c r="L12" s="60"/>
      <c r="M12" s="60"/>
      <c r="N12" s="107"/>
      <c r="O12" s="107"/>
      <c r="P12" s="107"/>
      <c r="T12" s="107"/>
      <c r="V12" s="107"/>
    </row>
    <row r="13" spans="1:23" ht="15">
      <c r="A13" s="193" t="s">
        <v>276</v>
      </c>
      <c r="B13" s="367">
        <v>146</v>
      </c>
      <c r="C13" s="367">
        <v>144.4</v>
      </c>
      <c r="D13" s="367">
        <v>146.9</v>
      </c>
      <c r="E13" s="367">
        <v>155.2</v>
      </c>
      <c r="F13" s="367">
        <v>173.9</v>
      </c>
      <c r="G13" s="367">
        <v>177.6</v>
      </c>
      <c r="H13" s="367">
        <v>181.9</v>
      </c>
      <c r="I13" s="78">
        <v>187.2</v>
      </c>
      <c r="J13" s="178">
        <v>205.5</v>
      </c>
      <c r="K13" s="78">
        <v>220.506</v>
      </c>
      <c r="L13" s="85">
        <v>219.332</v>
      </c>
      <c r="M13" s="85">
        <v>217.861</v>
      </c>
      <c r="N13" s="85">
        <v>203.167</v>
      </c>
      <c r="O13" s="85">
        <v>196.518</v>
      </c>
      <c r="P13" s="85">
        <v>202.544</v>
      </c>
      <c r="Q13" s="85">
        <v>172.668</v>
      </c>
      <c r="R13" s="85">
        <v>186.212</v>
      </c>
      <c r="S13" s="85">
        <v>177.247</v>
      </c>
      <c r="T13" s="85">
        <v>167.764</v>
      </c>
      <c r="U13" s="85">
        <v>182.525</v>
      </c>
      <c r="V13" s="78">
        <v>205.216</v>
      </c>
      <c r="W13" s="538"/>
    </row>
    <row r="14" spans="1:22" ht="15">
      <c r="A14" s="193" t="s">
        <v>261</v>
      </c>
      <c r="B14" s="367">
        <v>0.2</v>
      </c>
      <c r="C14" s="367">
        <v>0.3</v>
      </c>
      <c r="D14" s="367">
        <v>0.2</v>
      </c>
      <c r="E14" s="367">
        <v>0.3</v>
      </c>
      <c r="F14" s="367">
        <v>0.2</v>
      </c>
      <c r="G14" s="367">
        <v>0.4</v>
      </c>
      <c r="H14" s="367">
        <v>0.4</v>
      </c>
      <c r="I14" s="78">
        <v>0.5</v>
      </c>
      <c r="J14" s="178">
        <v>0.5</v>
      </c>
      <c r="K14" s="78">
        <v>0.413</v>
      </c>
      <c r="L14" s="78">
        <v>0.465</v>
      </c>
      <c r="M14" s="78">
        <v>0.518</v>
      </c>
      <c r="N14" s="78">
        <v>0.49</v>
      </c>
      <c r="O14" s="78">
        <v>0.604</v>
      </c>
      <c r="P14" s="78">
        <v>0.638</v>
      </c>
      <c r="Q14" s="78">
        <v>0.301</v>
      </c>
      <c r="R14" s="78">
        <v>0.215</v>
      </c>
      <c r="S14" s="78">
        <v>0.354</v>
      </c>
      <c r="T14" s="78">
        <v>0.429</v>
      </c>
      <c r="U14" s="78">
        <v>0.405</v>
      </c>
      <c r="V14" s="78">
        <v>0.345</v>
      </c>
    </row>
    <row r="15" spans="1:22" ht="15">
      <c r="A15" s="193" t="s">
        <v>1</v>
      </c>
      <c r="B15" s="367">
        <v>3.5</v>
      </c>
      <c r="C15" s="367">
        <v>3.2</v>
      </c>
      <c r="D15" s="367">
        <v>3.2</v>
      </c>
      <c r="E15" s="367">
        <v>4.4</v>
      </c>
      <c r="F15" s="367">
        <v>6.4</v>
      </c>
      <c r="G15" s="367">
        <v>7.4</v>
      </c>
      <c r="H15" s="367">
        <v>8.9</v>
      </c>
      <c r="I15" s="78">
        <v>8.2</v>
      </c>
      <c r="J15" s="178">
        <v>8.1</v>
      </c>
      <c r="K15" s="78">
        <v>7.766</v>
      </c>
      <c r="L15" s="85">
        <v>7.075</v>
      </c>
      <c r="M15" s="85">
        <v>6.01</v>
      </c>
      <c r="N15" s="85">
        <v>6.643</v>
      </c>
      <c r="O15" s="85">
        <v>7.221</v>
      </c>
      <c r="P15" s="85">
        <v>7.763</v>
      </c>
      <c r="Q15" s="85">
        <v>7.67</v>
      </c>
      <c r="R15" s="85">
        <v>6.132</v>
      </c>
      <c r="S15" s="85">
        <v>5.008</v>
      </c>
      <c r="T15" s="85">
        <v>4.845</v>
      </c>
      <c r="U15" s="85">
        <v>5.246</v>
      </c>
      <c r="V15" s="78">
        <v>5.349</v>
      </c>
    </row>
    <row r="16" spans="1:22" ht="15">
      <c r="A16" s="193" t="s">
        <v>262</v>
      </c>
      <c r="B16" s="85">
        <v>0</v>
      </c>
      <c r="C16" s="367">
        <v>0.1</v>
      </c>
      <c r="D16" s="85">
        <v>0</v>
      </c>
      <c r="E16" s="85">
        <v>0</v>
      </c>
      <c r="F16" s="367">
        <v>0.1</v>
      </c>
      <c r="G16" s="367">
        <v>0.1</v>
      </c>
      <c r="H16" s="367">
        <v>0.1</v>
      </c>
      <c r="I16" s="85">
        <v>0</v>
      </c>
      <c r="J16" s="85">
        <v>0</v>
      </c>
      <c r="K16" s="85">
        <v>0.017</v>
      </c>
      <c r="L16" s="85">
        <v>0.033</v>
      </c>
      <c r="M16" s="85">
        <v>0.016</v>
      </c>
      <c r="N16" s="85">
        <v>0.02</v>
      </c>
      <c r="O16" s="85">
        <v>0.028</v>
      </c>
      <c r="P16" s="85">
        <v>0.023</v>
      </c>
      <c r="Q16" s="85">
        <v>0.017</v>
      </c>
      <c r="R16" s="85">
        <v>0.039</v>
      </c>
      <c r="S16" s="85">
        <v>0.037</v>
      </c>
      <c r="T16" s="85">
        <v>0.036</v>
      </c>
      <c r="U16" s="85">
        <v>0.049</v>
      </c>
      <c r="V16" s="78">
        <v>0.033</v>
      </c>
    </row>
    <row r="17" spans="1:22" ht="15">
      <c r="A17" s="193" t="s">
        <v>413</v>
      </c>
      <c r="B17" s="367">
        <v>11.1</v>
      </c>
      <c r="C17" s="367">
        <v>11.4</v>
      </c>
      <c r="D17" s="367">
        <v>11.6</v>
      </c>
      <c r="E17" s="367">
        <v>12.5</v>
      </c>
      <c r="F17" s="367">
        <v>13.9</v>
      </c>
      <c r="G17" s="367">
        <v>15.2</v>
      </c>
      <c r="H17" s="367">
        <v>14.6</v>
      </c>
      <c r="I17" s="204">
        <v>14.5</v>
      </c>
      <c r="J17" s="78">
        <v>18.288</v>
      </c>
      <c r="K17" s="78">
        <v>21.448</v>
      </c>
      <c r="L17" s="78">
        <v>25.232</v>
      </c>
      <c r="M17" s="78">
        <v>28.202</v>
      </c>
      <c r="N17" s="78">
        <v>29.648</v>
      </c>
      <c r="O17" s="78">
        <v>28.218</v>
      </c>
      <c r="P17" s="78">
        <v>28.846</v>
      </c>
      <c r="Q17" s="78">
        <v>22.841</v>
      </c>
      <c r="R17" s="78">
        <v>14.446</v>
      </c>
      <c r="S17" s="78">
        <v>17.831</v>
      </c>
      <c r="T17" s="78">
        <v>19.577</v>
      </c>
      <c r="U17" s="78">
        <v>17.707</v>
      </c>
      <c r="V17" s="78">
        <v>20.151</v>
      </c>
    </row>
    <row r="18" spans="1:22" ht="15">
      <c r="A18" s="193" t="s">
        <v>412</v>
      </c>
      <c r="B18" s="367">
        <v>3</v>
      </c>
      <c r="C18" s="367">
        <v>3.4</v>
      </c>
      <c r="D18" s="367">
        <v>3.5</v>
      </c>
      <c r="E18" s="367">
        <v>3.6</v>
      </c>
      <c r="F18" s="367">
        <v>4</v>
      </c>
      <c r="G18" s="367">
        <v>3.8</v>
      </c>
      <c r="H18" s="367">
        <v>4</v>
      </c>
      <c r="I18" s="204">
        <v>4.6</v>
      </c>
      <c r="J18" s="78">
        <v>3.11</v>
      </c>
      <c r="K18" s="78">
        <v>3.433</v>
      </c>
      <c r="L18" s="78">
        <v>3.792</v>
      </c>
      <c r="M18" s="78">
        <v>3.826</v>
      </c>
      <c r="N18" s="78">
        <v>4.399</v>
      </c>
      <c r="O18" s="78">
        <v>4.182</v>
      </c>
      <c r="P18" s="78">
        <v>3.84</v>
      </c>
      <c r="Q18" s="78">
        <v>4.23</v>
      </c>
      <c r="R18" s="78">
        <v>2.976</v>
      </c>
      <c r="S18" s="78">
        <v>2.267</v>
      </c>
      <c r="T18" s="78">
        <v>2.774</v>
      </c>
      <c r="U18" s="78">
        <v>3.168</v>
      </c>
      <c r="V18" s="78">
        <v>3.821</v>
      </c>
    </row>
    <row r="19" spans="1:22" ht="17.25" customHeight="1">
      <c r="A19" s="193" t="s">
        <v>263</v>
      </c>
      <c r="B19" s="367">
        <v>1.1</v>
      </c>
      <c r="C19" s="367">
        <v>1.2</v>
      </c>
      <c r="D19" s="367">
        <v>1.4</v>
      </c>
      <c r="E19" s="367">
        <v>1.3</v>
      </c>
      <c r="F19" s="367">
        <v>1.5</v>
      </c>
      <c r="G19" s="367">
        <v>1.3</v>
      </c>
      <c r="H19" s="367">
        <v>1.3</v>
      </c>
      <c r="I19" s="78">
        <v>1.2</v>
      </c>
      <c r="J19" s="178">
        <v>1.2</v>
      </c>
      <c r="K19" s="78">
        <v>1.27</v>
      </c>
      <c r="L19" s="78">
        <v>1.455</v>
      </c>
      <c r="M19" s="78">
        <v>1.244</v>
      </c>
      <c r="N19" s="78">
        <v>1.647</v>
      </c>
      <c r="O19" s="78">
        <v>1.452</v>
      </c>
      <c r="P19" s="78">
        <v>1.326</v>
      </c>
      <c r="Q19" s="78">
        <v>1.148</v>
      </c>
      <c r="R19" s="78">
        <v>0.823</v>
      </c>
      <c r="S19" s="78">
        <v>0.814</v>
      </c>
      <c r="T19" s="78">
        <v>0.796</v>
      </c>
      <c r="U19" s="78">
        <v>0.822</v>
      </c>
      <c r="V19" s="78">
        <v>0.999</v>
      </c>
    </row>
    <row r="20" spans="1:22" ht="18" customHeight="1">
      <c r="A20" s="504" t="s">
        <v>277</v>
      </c>
      <c r="B20" s="367">
        <v>3.1</v>
      </c>
      <c r="C20" s="367">
        <v>2.8</v>
      </c>
      <c r="D20" s="367">
        <v>2.9</v>
      </c>
      <c r="E20" s="367">
        <v>3.2</v>
      </c>
      <c r="F20" s="367">
        <v>3.2</v>
      </c>
      <c r="G20" s="367">
        <v>2</v>
      </c>
      <c r="H20" s="367">
        <v>2.6</v>
      </c>
      <c r="I20" s="78">
        <v>2.4</v>
      </c>
      <c r="J20" s="178">
        <v>2.8</v>
      </c>
      <c r="K20" s="78">
        <v>3.253</v>
      </c>
      <c r="L20" s="78">
        <v>3.296</v>
      </c>
      <c r="M20" s="78">
        <v>3.364</v>
      </c>
      <c r="N20" s="78">
        <v>2.888</v>
      </c>
      <c r="O20" s="78">
        <v>2.94</v>
      </c>
      <c r="P20" s="78">
        <v>3.298</v>
      </c>
      <c r="Q20" s="78">
        <v>3.5</v>
      </c>
      <c r="R20" s="78">
        <v>3.109</v>
      </c>
      <c r="S20" s="78">
        <v>2.95</v>
      </c>
      <c r="T20" s="78">
        <v>3.18</v>
      </c>
      <c r="U20" s="78">
        <v>2.95</v>
      </c>
      <c r="V20" s="78">
        <v>2.609</v>
      </c>
    </row>
    <row r="21" spans="1:22" ht="15">
      <c r="A21" s="193" t="s">
        <v>4</v>
      </c>
      <c r="B21" s="367">
        <v>2.2</v>
      </c>
      <c r="C21" s="367">
        <v>2.8</v>
      </c>
      <c r="D21" s="367">
        <v>3</v>
      </c>
      <c r="E21" s="367">
        <v>2.5</v>
      </c>
      <c r="F21" s="367">
        <v>2.5</v>
      </c>
      <c r="G21" s="367">
        <v>2.1</v>
      </c>
      <c r="H21" s="367">
        <v>2.4</v>
      </c>
      <c r="I21" s="78">
        <v>1.8</v>
      </c>
      <c r="J21" s="178">
        <v>2.3</v>
      </c>
      <c r="K21" s="78">
        <v>1.619</v>
      </c>
      <c r="L21" s="78">
        <v>2.035</v>
      </c>
      <c r="M21" s="78">
        <v>2.105</v>
      </c>
      <c r="N21" s="78">
        <v>2.419</v>
      </c>
      <c r="O21" s="78">
        <v>2.077</v>
      </c>
      <c r="P21" s="78">
        <v>2.961</v>
      </c>
      <c r="Q21" s="78">
        <v>2.91</v>
      </c>
      <c r="R21" s="78">
        <v>2.485</v>
      </c>
      <c r="S21" s="78">
        <v>2.322</v>
      </c>
      <c r="T21" s="78">
        <v>2.904</v>
      </c>
      <c r="U21" s="78">
        <v>3.571</v>
      </c>
      <c r="V21" s="78">
        <v>2.872</v>
      </c>
    </row>
    <row r="22" spans="1:36" s="143" customFormat="1" ht="15.75">
      <c r="A22" s="199" t="s">
        <v>6</v>
      </c>
      <c r="B22" s="365">
        <v>170.3</v>
      </c>
      <c r="C22" s="365">
        <v>169.6</v>
      </c>
      <c r="D22" s="365">
        <v>172.7</v>
      </c>
      <c r="E22" s="365">
        <v>183</v>
      </c>
      <c r="F22" s="365">
        <v>205.6</v>
      </c>
      <c r="G22" s="365">
        <v>209.9</v>
      </c>
      <c r="H22" s="365">
        <v>216.1</v>
      </c>
      <c r="I22" s="172">
        <v>220.3</v>
      </c>
      <c r="J22" s="184">
        <v>241.2</v>
      </c>
      <c r="K22" s="506">
        <f>SUM(K13:K21)</f>
        <v>259.725</v>
      </c>
      <c r="L22" s="506">
        <f aca="true" t="shared" si="1" ref="L22:U22">SUM(L13:L21)</f>
        <v>262.715</v>
      </c>
      <c r="M22" s="506">
        <f t="shared" si="1"/>
        <v>263.146</v>
      </c>
      <c r="N22" s="506">
        <f t="shared" si="1"/>
        <v>251.32100000000003</v>
      </c>
      <c r="O22" s="506">
        <f t="shared" si="1"/>
        <v>243.23999999999998</v>
      </c>
      <c r="P22" s="506">
        <f t="shared" si="1"/>
        <v>251.23900000000003</v>
      </c>
      <c r="Q22" s="506">
        <f t="shared" si="1"/>
        <v>215.28499999999997</v>
      </c>
      <c r="R22" s="506">
        <f t="shared" si="1"/>
        <v>216.437</v>
      </c>
      <c r="S22" s="506">
        <f t="shared" si="1"/>
        <v>208.83</v>
      </c>
      <c r="T22" s="506">
        <f t="shared" si="1"/>
        <v>202.305</v>
      </c>
      <c r="U22" s="506">
        <f t="shared" si="1"/>
        <v>216.443</v>
      </c>
      <c r="V22" s="506">
        <f>SUM(V13:V21)</f>
        <v>241.39499999999998</v>
      </c>
      <c r="Y22"/>
      <c r="Z22"/>
      <c r="AA22"/>
      <c r="AB22"/>
      <c r="AC22"/>
      <c r="AD22"/>
      <c r="AE22"/>
      <c r="AF22"/>
      <c r="AG22"/>
      <c r="AH22"/>
      <c r="AI22"/>
      <c r="AJ22"/>
    </row>
    <row r="23" spans="1:22" ht="15" customHeight="1">
      <c r="A23" s="145" t="s">
        <v>382</v>
      </c>
      <c r="B23" s="145"/>
      <c r="C23" s="145"/>
      <c r="D23" s="145"/>
      <c r="E23" s="145"/>
      <c r="F23" s="145"/>
      <c r="G23" s="145"/>
      <c r="H23" s="145"/>
      <c r="K23" s="79"/>
      <c r="L23" s="78"/>
      <c r="M23" s="78"/>
      <c r="N23" s="178"/>
      <c r="O23" s="178"/>
      <c r="P23" s="178"/>
      <c r="Q23" s="178"/>
      <c r="R23" s="178"/>
      <c r="S23" s="178"/>
      <c r="T23" s="178"/>
      <c r="V23" s="107"/>
    </row>
    <row r="24" spans="1:22" ht="15" customHeight="1">
      <c r="A24" s="146" t="s">
        <v>190</v>
      </c>
      <c r="B24" s="86" t="s">
        <v>53</v>
      </c>
      <c r="C24" s="86" t="s">
        <v>53</v>
      </c>
      <c r="D24" s="86" t="s">
        <v>53</v>
      </c>
      <c r="E24" s="86" t="s">
        <v>53</v>
      </c>
      <c r="F24" s="86" t="s">
        <v>53</v>
      </c>
      <c r="G24" s="86" t="s">
        <v>53</v>
      </c>
      <c r="H24" s="361">
        <v>166.271</v>
      </c>
      <c r="I24" s="78">
        <v>168.686</v>
      </c>
      <c r="J24" s="48">
        <v>176.6</v>
      </c>
      <c r="K24" s="78">
        <v>177.951</v>
      </c>
      <c r="L24" s="78">
        <v>167.765</v>
      </c>
      <c r="M24" s="78">
        <v>157.718</v>
      </c>
      <c r="N24" s="78">
        <v>142.171</v>
      </c>
      <c r="O24" s="78">
        <v>137.427</v>
      </c>
      <c r="P24" s="78">
        <v>143.316</v>
      </c>
      <c r="Q24" s="78">
        <v>117.311</v>
      </c>
      <c r="R24" s="78">
        <v>123.892</v>
      </c>
      <c r="S24" s="78">
        <v>107.84</v>
      </c>
      <c r="T24" s="78">
        <v>98.441</v>
      </c>
      <c r="U24" s="78">
        <v>109.99</v>
      </c>
      <c r="V24" s="78">
        <v>118.76</v>
      </c>
    </row>
    <row r="25" spans="1:22" ht="15" customHeight="1">
      <c r="A25" s="146" t="s">
        <v>191</v>
      </c>
      <c r="B25" s="86" t="s">
        <v>53</v>
      </c>
      <c r="C25" s="86" t="s">
        <v>53</v>
      </c>
      <c r="D25" s="86" t="s">
        <v>53</v>
      </c>
      <c r="E25" s="86" t="s">
        <v>53</v>
      </c>
      <c r="F25" s="86" t="s">
        <v>53</v>
      </c>
      <c r="G25" s="86" t="s">
        <v>53</v>
      </c>
      <c r="H25" s="361">
        <v>49.522</v>
      </c>
      <c r="I25" s="78">
        <v>51.342</v>
      </c>
      <c r="J25" s="48">
        <v>64.4</v>
      </c>
      <c r="K25" s="78">
        <v>81.485</v>
      </c>
      <c r="L25" s="78">
        <v>94.652</v>
      </c>
      <c r="M25" s="78">
        <v>105.09</v>
      </c>
      <c r="N25" s="78">
        <v>108.773</v>
      </c>
      <c r="O25" s="78">
        <v>105.33</v>
      </c>
      <c r="P25" s="78">
        <v>106.864</v>
      </c>
      <c r="Q25" s="78">
        <v>96.717</v>
      </c>
      <c r="R25" s="78">
        <v>91.165</v>
      </c>
      <c r="S25" s="78">
        <v>99.012</v>
      </c>
      <c r="T25" s="78">
        <v>101.886</v>
      </c>
      <c r="U25" s="78">
        <v>104.389</v>
      </c>
      <c r="V25" s="78">
        <v>120.209</v>
      </c>
    </row>
    <row r="26" spans="1:22" ht="15" customHeight="1">
      <c r="A26" s="146" t="s">
        <v>551</v>
      </c>
      <c r="B26" s="86" t="s">
        <v>53</v>
      </c>
      <c r="C26" s="86" t="s">
        <v>53</v>
      </c>
      <c r="D26" s="86" t="s">
        <v>53</v>
      </c>
      <c r="E26" s="86" t="s">
        <v>53</v>
      </c>
      <c r="F26" s="86" t="s">
        <v>53</v>
      </c>
      <c r="G26" s="86" t="s">
        <v>53</v>
      </c>
      <c r="H26" s="361">
        <v>0.031</v>
      </c>
      <c r="I26" s="78">
        <v>0.019</v>
      </c>
      <c r="J26" s="79">
        <v>0</v>
      </c>
      <c r="K26" s="86">
        <v>0.009</v>
      </c>
      <c r="L26" s="86">
        <v>0.018</v>
      </c>
      <c r="M26" s="86">
        <v>0.072</v>
      </c>
      <c r="N26" s="86">
        <v>0.245</v>
      </c>
      <c r="O26" s="86">
        <v>0.429</v>
      </c>
      <c r="P26" s="86">
        <v>0.642</v>
      </c>
      <c r="Q26" s="86">
        <v>0.719</v>
      </c>
      <c r="R26" s="86">
        <v>0.778</v>
      </c>
      <c r="S26" s="86">
        <v>1.337</v>
      </c>
      <c r="T26" s="86">
        <v>1.135</v>
      </c>
      <c r="U26" s="86">
        <v>1.146</v>
      </c>
      <c r="V26" s="78">
        <v>1.409</v>
      </c>
    </row>
    <row r="27" spans="1:22" ht="15" customHeight="1">
      <c r="A27" s="146" t="s">
        <v>552</v>
      </c>
      <c r="B27" s="86" t="s">
        <v>53</v>
      </c>
      <c r="C27" s="86" t="s">
        <v>53</v>
      </c>
      <c r="D27" s="86" t="s">
        <v>53</v>
      </c>
      <c r="E27" s="86" t="s">
        <v>53</v>
      </c>
      <c r="F27" s="86" t="s">
        <v>53</v>
      </c>
      <c r="G27" s="86" t="s">
        <v>53</v>
      </c>
      <c r="H27" s="361">
        <v>0.263</v>
      </c>
      <c r="I27" s="78">
        <v>0.294</v>
      </c>
      <c r="J27" s="48">
        <v>0.1</v>
      </c>
      <c r="K27" s="86">
        <v>0.021</v>
      </c>
      <c r="L27" s="86">
        <v>0.02</v>
      </c>
      <c r="M27" s="86">
        <v>0.009</v>
      </c>
      <c r="N27" s="86">
        <v>0.021</v>
      </c>
      <c r="O27" s="86">
        <v>0.011</v>
      </c>
      <c r="P27" s="86">
        <v>0.363</v>
      </c>
      <c r="Q27" s="86">
        <v>0.495</v>
      </c>
      <c r="R27" s="86">
        <v>0.564</v>
      </c>
      <c r="S27" s="86">
        <v>0.593</v>
      </c>
      <c r="T27" s="86">
        <v>0.818</v>
      </c>
      <c r="U27" s="86">
        <v>0.897</v>
      </c>
      <c r="V27" s="78">
        <v>0.98</v>
      </c>
    </row>
    <row r="28" spans="1:22" ht="15" customHeight="1">
      <c r="A28" s="146" t="s">
        <v>256</v>
      </c>
      <c r="B28" s="86" t="s">
        <v>53</v>
      </c>
      <c r="C28" s="86" t="s">
        <v>53</v>
      </c>
      <c r="D28" s="86" t="s">
        <v>53</v>
      </c>
      <c r="E28" s="86" t="s">
        <v>53</v>
      </c>
      <c r="F28" s="86" t="s">
        <v>53</v>
      </c>
      <c r="G28" s="86" t="s">
        <v>53</v>
      </c>
      <c r="H28" s="86" t="s">
        <v>53</v>
      </c>
      <c r="I28" s="86" t="s">
        <v>53</v>
      </c>
      <c r="J28" s="48">
        <v>0.1</v>
      </c>
      <c r="K28" s="78">
        <v>0.231</v>
      </c>
      <c r="L28" s="78">
        <v>0.221</v>
      </c>
      <c r="M28" s="78">
        <v>0.215</v>
      </c>
      <c r="N28" s="78">
        <v>0.092</v>
      </c>
      <c r="O28" s="78">
        <v>0.031</v>
      </c>
      <c r="P28" s="78">
        <v>0.012</v>
      </c>
      <c r="Q28" s="78">
        <v>0.011</v>
      </c>
      <c r="R28" s="78">
        <v>0.027</v>
      </c>
      <c r="S28" s="78">
        <v>0.018</v>
      </c>
      <c r="T28" s="78">
        <v>0.015</v>
      </c>
      <c r="U28" s="78">
        <v>0.006</v>
      </c>
      <c r="V28" s="78">
        <v>0.013</v>
      </c>
    </row>
    <row r="29" spans="1:22" ht="15" customHeight="1">
      <c r="A29" s="130" t="s">
        <v>553</v>
      </c>
      <c r="B29" s="86" t="s">
        <v>53</v>
      </c>
      <c r="C29" s="86" t="s">
        <v>53</v>
      </c>
      <c r="D29" s="86" t="s">
        <v>53</v>
      </c>
      <c r="E29" s="86" t="s">
        <v>53</v>
      </c>
      <c r="F29" s="86" t="s">
        <v>53</v>
      </c>
      <c r="G29" s="86" t="s">
        <v>53</v>
      </c>
      <c r="H29" s="86" t="s">
        <v>53</v>
      </c>
      <c r="I29" s="80">
        <v>0</v>
      </c>
      <c r="J29" s="77">
        <v>0</v>
      </c>
      <c r="K29" s="85">
        <v>0.02</v>
      </c>
      <c r="L29" s="80">
        <v>0.038</v>
      </c>
      <c r="M29" s="80">
        <v>0.038</v>
      </c>
      <c r="N29" s="80">
        <v>0.015</v>
      </c>
      <c r="O29" s="80">
        <v>0.007</v>
      </c>
      <c r="P29" s="80">
        <v>0.03</v>
      </c>
      <c r="Q29" s="80">
        <v>0.019</v>
      </c>
      <c r="R29" s="80">
        <v>0.005</v>
      </c>
      <c r="S29" s="80">
        <v>0.02</v>
      </c>
      <c r="T29" s="80">
        <v>0.007</v>
      </c>
      <c r="U29" s="80">
        <v>0.007</v>
      </c>
      <c r="V29" s="78">
        <v>0.02</v>
      </c>
    </row>
    <row r="30" spans="1:22" ht="15" customHeight="1">
      <c r="A30" s="505" t="s">
        <v>555</v>
      </c>
      <c r="B30" s="86"/>
      <c r="C30" s="86"/>
      <c r="D30" s="86"/>
      <c r="E30" s="86"/>
      <c r="F30" s="86"/>
      <c r="G30" s="86"/>
      <c r="H30" s="86"/>
      <c r="I30" s="80"/>
      <c r="J30" s="77"/>
      <c r="K30" s="85">
        <v>0.008</v>
      </c>
      <c r="L30" s="80">
        <v>0.001</v>
      </c>
      <c r="M30" s="80">
        <v>0.004</v>
      </c>
      <c r="N30" s="80">
        <v>0.004</v>
      </c>
      <c r="O30" s="80">
        <v>0.005</v>
      </c>
      <c r="P30" s="80">
        <v>0.012</v>
      </c>
      <c r="Q30" s="80">
        <v>0.013</v>
      </c>
      <c r="R30" s="80">
        <v>0.006</v>
      </c>
      <c r="S30" s="80">
        <v>0.01</v>
      </c>
      <c r="T30" s="80">
        <v>0.003</v>
      </c>
      <c r="U30" s="80">
        <v>0.008</v>
      </c>
      <c r="V30" s="78">
        <v>0.001</v>
      </c>
    </row>
    <row r="31" spans="1:22" s="143" customFormat="1" ht="18" customHeight="1">
      <c r="A31" s="255" t="s">
        <v>5</v>
      </c>
      <c r="B31" s="330" t="s">
        <v>53</v>
      </c>
      <c r="C31" s="330" t="s">
        <v>53</v>
      </c>
      <c r="D31" s="330" t="s">
        <v>53</v>
      </c>
      <c r="E31" s="330" t="s">
        <v>53</v>
      </c>
      <c r="F31" s="330" t="s">
        <v>53</v>
      </c>
      <c r="G31" s="330" t="s">
        <v>53</v>
      </c>
      <c r="H31" s="369">
        <v>216.087</v>
      </c>
      <c r="I31" s="256">
        <v>220.34100000000004</v>
      </c>
      <c r="J31" s="133">
        <v>241.2</v>
      </c>
      <c r="K31" s="507">
        <f>SUM(K24:K30)</f>
        <v>259.72499999999997</v>
      </c>
      <c r="L31" s="507">
        <f aca="true" t="shared" si="2" ref="L31:U31">SUM(L24:L30)</f>
        <v>262.7149999999999</v>
      </c>
      <c r="M31" s="507">
        <f t="shared" si="2"/>
        <v>263.146</v>
      </c>
      <c r="N31" s="507">
        <f t="shared" si="2"/>
        <v>251.32099999999997</v>
      </c>
      <c r="O31" s="507">
        <f t="shared" si="2"/>
        <v>243.24</v>
      </c>
      <c r="P31" s="507">
        <f t="shared" si="2"/>
        <v>251.239</v>
      </c>
      <c r="Q31" s="507">
        <f t="shared" si="2"/>
        <v>215.28500000000003</v>
      </c>
      <c r="R31" s="507">
        <f t="shared" si="2"/>
        <v>216.43699999999998</v>
      </c>
      <c r="S31" s="507">
        <f t="shared" si="2"/>
        <v>208.82999999999998</v>
      </c>
      <c r="T31" s="507">
        <f t="shared" si="2"/>
        <v>202.30499999999998</v>
      </c>
      <c r="U31" s="507">
        <f t="shared" si="2"/>
        <v>216.44299999999998</v>
      </c>
      <c r="V31" s="507">
        <f>SUM(V24:V30)</f>
        <v>241.392</v>
      </c>
    </row>
    <row r="32" spans="13:20" ht="4.5" customHeight="1">
      <c r="M32" s="1"/>
      <c r="O32" s="40"/>
      <c r="T32" s="107"/>
    </row>
    <row r="33" spans="1:20" ht="13.5" customHeight="1">
      <c r="A33" t="s">
        <v>317</v>
      </c>
      <c r="M33" s="1"/>
      <c r="T33" s="107"/>
    </row>
    <row r="34" spans="1:20" ht="12.75">
      <c r="A34" t="s">
        <v>356</v>
      </c>
      <c r="T34" s="107"/>
    </row>
    <row r="35" spans="1:20" ht="12.75">
      <c r="A35" s="508" t="s">
        <v>556</v>
      </c>
      <c r="T35" s="107"/>
    </row>
    <row r="36" spans="1:20" ht="12.75">
      <c r="A36" s="11" t="s">
        <v>554</v>
      </c>
      <c r="T36" s="107"/>
    </row>
    <row r="37" ht="12.75">
      <c r="T37" s="107"/>
    </row>
    <row r="38" spans="1:20" ht="15">
      <c r="A38" s="48" t="s">
        <v>620</v>
      </c>
      <c r="T38" s="107"/>
    </row>
    <row r="39" ht="12.75">
      <c r="T39" s="107"/>
    </row>
    <row r="40" spans="1:20" s="48" customFormat="1" ht="21.75" customHeight="1">
      <c r="A40" s="101" t="s">
        <v>355</v>
      </c>
      <c r="B40" s="101"/>
      <c r="C40" s="101"/>
      <c r="D40" s="101"/>
      <c r="E40" s="101"/>
      <c r="F40" s="101"/>
      <c r="G40" s="101"/>
      <c r="H40" s="101"/>
      <c r="L40" s="49"/>
      <c r="Q40" s="178"/>
      <c r="R40" s="178"/>
      <c r="S40" s="178"/>
      <c r="T40" s="178"/>
    </row>
    <row r="41" spans="1:22" ht="18.75">
      <c r="A41" s="253"/>
      <c r="B41" s="253">
        <v>1993</v>
      </c>
      <c r="C41" s="253">
        <v>1994</v>
      </c>
      <c r="D41" s="253">
        <v>1995</v>
      </c>
      <c r="E41" s="253">
        <v>1996</v>
      </c>
      <c r="F41" s="253">
        <v>1997</v>
      </c>
      <c r="G41" s="253">
        <v>1998</v>
      </c>
      <c r="H41" s="253">
        <v>1999</v>
      </c>
      <c r="I41" s="253">
        <v>2000</v>
      </c>
      <c r="J41" s="253">
        <v>2001</v>
      </c>
      <c r="K41" s="254">
        <v>2002</v>
      </c>
      <c r="L41" s="254">
        <v>2003</v>
      </c>
      <c r="M41" s="254">
        <v>2004</v>
      </c>
      <c r="N41" s="254">
        <v>2005</v>
      </c>
      <c r="O41" s="276" t="s">
        <v>525</v>
      </c>
      <c r="P41" s="276" t="s">
        <v>526</v>
      </c>
      <c r="Q41" s="276" t="s">
        <v>527</v>
      </c>
      <c r="R41" s="276" t="s">
        <v>528</v>
      </c>
      <c r="S41" s="254">
        <v>2010</v>
      </c>
      <c r="T41" s="254">
        <v>2011</v>
      </c>
      <c r="U41" s="254">
        <v>2012</v>
      </c>
      <c r="V41" s="254">
        <v>2013</v>
      </c>
    </row>
    <row r="42" spans="1:22" ht="14.25" customHeight="1">
      <c r="A42" s="101"/>
      <c r="B42" s="101"/>
      <c r="C42" s="101"/>
      <c r="D42" s="101"/>
      <c r="E42" s="101"/>
      <c r="F42" s="101"/>
      <c r="G42" s="101"/>
      <c r="H42" s="101"/>
      <c r="I42" s="101"/>
      <c r="K42" s="61"/>
      <c r="L42" s="185"/>
      <c r="M42" s="185"/>
      <c r="N42" s="107"/>
      <c r="O42" s="185" t="s">
        <v>208</v>
      </c>
      <c r="P42" s="185"/>
      <c r="Q42" s="185"/>
      <c r="R42" s="185"/>
      <c r="S42" s="185"/>
      <c r="T42" s="185"/>
      <c r="U42" s="185"/>
      <c r="V42" s="185" t="s">
        <v>0</v>
      </c>
    </row>
    <row r="43" spans="1:20" ht="15.75" customHeight="1">
      <c r="A43" s="144" t="s">
        <v>202</v>
      </c>
      <c r="B43" s="144"/>
      <c r="C43" s="144"/>
      <c r="D43" s="144"/>
      <c r="E43" s="144"/>
      <c r="F43" s="144"/>
      <c r="G43" s="144"/>
      <c r="H43" s="144"/>
      <c r="L43" s="107"/>
      <c r="M43" s="107"/>
      <c r="N43" s="107"/>
      <c r="T43" s="107"/>
    </row>
    <row r="44" spans="1:22" ht="15">
      <c r="A44" s="130" t="s">
        <v>7</v>
      </c>
      <c r="B44" s="90">
        <v>1660.8</v>
      </c>
      <c r="C44" s="371">
        <v>1682.1</v>
      </c>
      <c r="D44" s="371">
        <v>1687.5</v>
      </c>
      <c r="E44" s="371">
        <v>1733.6</v>
      </c>
      <c r="F44" s="371">
        <v>1779.4</v>
      </c>
      <c r="G44" s="371">
        <v>1825.1</v>
      </c>
      <c r="H44" s="371">
        <v>1878.178</v>
      </c>
      <c r="I44" s="81">
        <v>1926.957</v>
      </c>
      <c r="J44" s="174">
        <v>1996652</v>
      </c>
      <c r="K44" s="186">
        <v>2058</v>
      </c>
      <c r="L44" s="186">
        <v>2103.89</v>
      </c>
      <c r="M44" s="186">
        <v>2158.381</v>
      </c>
      <c r="N44" s="186">
        <v>2231.214</v>
      </c>
      <c r="O44" s="186">
        <v>2258.652</v>
      </c>
      <c r="P44" s="186">
        <v>2313.385</v>
      </c>
      <c r="Q44" s="186">
        <v>2347.38</v>
      </c>
      <c r="R44" s="186">
        <v>2361.892</v>
      </c>
      <c r="S44" s="186">
        <v>2364.265</v>
      </c>
      <c r="T44" s="186">
        <v>2369.189</v>
      </c>
      <c r="U44" s="186">
        <v>2394.575</v>
      </c>
      <c r="V44" s="186">
        <v>2436.21</v>
      </c>
    </row>
    <row r="45" spans="1:22" ht="15">
      <c r="A45" s="130" t="s">
        <v>1</v>
      </c>
      <c r="B45" s="371">
        <v>25.9</v>
      </c>
      <c r="C45" s="371">
        <v>24.8</v>
      </c>
      <c r="D45" s="371">
        <v>23.8</v>
      </c>
      <c r="E45" s="371">
        <v>25.2</v>
      </c>
      <c r="F45" s="371">
        <v>27</v>
      </c>
      <c r="G45" s="371">
        <v>30.5</v>
      </c>
      <c r="H45" s="371">
        <v>35.562</v>
      </c>
      <c r="I45" s="81">
        <v>38.822</v>
      </c>
      <c r="J45" s="174">
        <v>41647</v>
      </c>
      <c r="K45" s="186">
        <v>46</v>
      </c>
      <c r="L45" s="186">
        <v>50.032</v>
      </c>
      <c r="M45" s="186">
        <v>53.995</v>
      </c>
      <c r="N45" s="186">
        <v>56.352</v>
      </c>
      <c r="O45" s="186">
        <v>58.815</v>
      </c>
      <c r="P45" s="186">
        <v>63.123</v>
      </c>
      <c r="Q45" s="186">
        <v>65.56</v>
      </c>
      <c r="R45" s="186">
        <v>66.163</v>
      </c>
      <c r="S45" s="186">
        <v>62.694</v>
      </c>
      <c r="T45" s="186">
        <v>60.317</v>
      </c>
      <c r="U45" s="186">
        <v>59.657</v>
      </c>
      <c r="V45" s="186">
        <v>59.488</v>
      </c>
    </row>
    <row r="46" spans="1:22" ht="15">
      <c r="A46" s="130" t="s">
        <v>278</v>
      </c>
      <c r="B46" s="371">
        <v>11.9</v>
      </c>
      <c r="C46" s="371">
        <v>12.1</v>
      </c>
      <c r="D46" s="371">
        <v>9.4</v>
      </c>
      <c r="E46" s="371">
        <v>8.7</v>
      </c>
      <c r="F46" s="371">
        <v>9.2</v>
      </c>
      <c r="G46" s="371">
        <v>9.1</v>
      </c>
      <c r="H46" s="371">
        <v>9.534</v>
      </c>
      <c r="I46" s="81">
        <v>9.77</v>
      </c>
      <c r="J46" s="174">
        <v>10065</v>
      </c>
      <c r="K46" s="186">
        <v>10</v>
      </c>
      <c r="L46" s="186">
        <v>10.832</v>
      </c>
      <c r="M46" s="186">
        <v>11.469</v>
      </c>
      <c r="N46" s="186">
        <v>12.001</v>
      </c>
      <c r="O46" s="186">
        <v>12.104</v>
      </c>
      <c r="P46" s="186">
        <v>12.407</v>
      </c>
      <c r="Q46" s="186">
        <v>12.349</v>
      </c>
      <c r="R46" s="186">
        <v>12.218</v>
      </c>
      <c r="S46" s="186">
        <v>12.111</v>
      </c>
      <c r="T46" s="186">
        <v>11.929</v>
      </c>
      <c r="U46" s="186">
        <v>11.834</v>
      </c>
      <c r="V46" s="186">
        <v>11.756</v>
      </c>
    </row>
    <row r="47" spans="1:22" ht="15">
      <c r="A47" s="130" t="s">
        <v>2</v>
      </c>
      <c r="B47" s="371">
        <v>35.3</v>
      </c>
      <c r="C47" s="371">
        <v>35.4</v>
      </c>
      <c r="D47" s="371">
        <v>34</v>
      </c>
      <c r="E47" s="371">
        <v>32.1</v>
      </c>
      <c r="F47" s="371">
        <v>30.6</v>
      </c>
      <c r="G47" s="371">
        <v>30</v>
      </c>
      <c r="H47" s="371">
        <v>29.32</v>
      </c>
      <c r="I47" s="81">
        <v>30.234</v>
      </c>
      <c r="J47" s="174">
        <v>29930</v>
      </c>
      <c r="K47" s="186">
        <v>30</v>
      </c>
      <c r="L47" s="186">
        <v>30.496</v>
      </c>
      <c r="M47" s="186">
        <v>31.367</v>
      </c>
      <c r="N47" s="186">
        <v>32.190999999999995</v>
      </c>
      <c r="O47" s="186">
        <v>32.965</v>
      </c>
      <c r="P47" s="186">
        <v>32.682</v>
      </c>
      <c r="Q47" s="186">
        <v>32.245</v>
      </c>
      <c r="R47" s="186">
        <v>31.24</v>
      </c>
      <c r="S47" s="186">
        <v>30.359</v>
      </c>
      <c r="T47" s="186">
        <v>29.408</v>
      </c>
      <c r="U47" s="186">
        <v>28.862</v>
      </c>
      <c r="V47" s="186">
        <v>28.861</v>
      </c>
    </row>
    <row r="48" spans="1:22" ht="15">
      <c r="A48" s="130" t="s">
        <v>336</v>
      </c>
      <c r="B48" s="371">
        <v>95.1</v>
      </c>
      <c r="C48" s="371">
        <v>102.1</v>
      </c>
      <c r="D48" s="371">
        <v>110.7</v>
      </c>
      <c r="E48" s="371">
        <v>126.4</v>
      </c>
      <c r="F48" s="371">
        <v>136</v>
      </c>
      <c r="G48" s="371">
        <v>138.4</v>
      </c>
      <c r="H48" s="371">
        <v>138.924</v>
      </c>
      <c r="I48" s="81">
        <v>142.622</v>
      </c>
      <c r="J48" s="174">
        <v>143792</v>
      </c>
      <c r="K48" s="205">
        <v>144</v>
      </c>
      <c r="L48" s="186">
        <v>178.156</v>
      </c>
      <c r="M48" s="186">
        <v>182.684</v>
      </c>
      <c r="N48" s="186">
        <v>188.971</v>
      </c>
      <c r="O48" s="186">
        <v>191.178</v>
      </c>
      <c r="P48" s="186">
        <v>194.585</v>
      </c>
      <c r="Q48" s="186">
        <v>198.208</v>
      </c>
      <c r="R48" s="186">
        <v>203.049</v>
      </c>
      <c r="S48" s="186">
        <v>205.998</v>
      </c>
      <c r="T48" s="186">
        <v>210.71900000000002</v>
      </c>
      <c r="U48" s="186">
        <v>212.449</v>
      </c>
      <c r="V48" s="186">
        <v>212.758</v>
      </c>
    </row>
    <row r="49" spans="1:22" ht="15">
      <c r="A49" s="130" t="s">
        <v>332</v>
      </c>
      <c r="B49" s="371">
        <v>44.9</v>
      </c>
      <c r="C49" s="371">
        <v>43.5</v>
      </c>
      <c r="D49" s="371">
        <v>44.5</v>
      </c>
      <c r="E49" s="371">
        <v>40.4</v>
      </c>
      <c r="F49" s="371">
        <v>40.4</v>
      </c>
      <c r="G49" s="371">
        <v>39.9</v>
      </c>
      <c r="H49" s="371">
        <v>39.67599999999993</v>
      </c>
      <c r="I49" s="81">
        <v>39.952</v>
      </c>
      <c r="J49" s="174">
        <v>40162</v>
      </c>
      <c r="K49" s="205">
        <v>42</v>
      </c>
      <c r="L49" s="186">
        <f>L50-SUM(L44:L48)</f>
        <v>9.583999999999833</v>
      </c>
      <c r="M49" s="186">
        <v>10.288000000000011</v>
      </c>
      <c r="N49" s="186">
        <v>10.605</v>
      </c>
      <c r="O49" s="186">
        <v>10.579</v>
      </c>
      <c r="P49" s="186">
        <v>10.801</v>
      </c>
      <c r="Q49" s="186">
        <v>9.444</v>
      </c>
      <c r="R49" s="186">
        <v>9.335</v>
      </c>
      <c r="S49" s="186">
        <v>9.255</v>
      </c>
      <c r="T49" s="186">
        <v>9.345</v>
      </c>
      <c r="U49" s="186">
        <v>9.736</v>
      </c>
      <c r="V49" s="186">
        <v>10.169</v>
      </c>
    </row>
    <row r="50" spans="1:22" ht="15.75">
      <c r="A50" s="76" t="s">
        <v>6</v>
      </c>
      <c r="B50" s="372">
        <v>1873.8</v>
      </c>
      <c r="C50" s="372">
        <v>1900</v>
      </c>
      <c r="D50" s="372">
        <v>1909.9</v>
      </c>
      <c r="E50" s="372">
        <v>1966.4</v>
      </c>
      <c r="F50" s="372">
        <v>2022.6</v>
      </c>
      <c r="G50" s="372">
        <v>2073</v>
      </c>
      <c r="H50" s="372">
        <v>2131.194</v>
      </c>
      <c r="I50" s="173">
        <v>2188.357</v>
      </c>
      <c r="J50" s="175">
        <v>2262248</v>
      </c>
      <c r="K50" s="187">
        <v>2330</v>
      </c>
      <c r="L50" s="187">
        <v>2382.99</v>
      </c>
      <c r="M50" s="187">
        <v>2448.184</v>
      </c>
      <c r="N50" s="187">
        <v>2531.334</v>
      </c>
      <c r="O50" s="187">
        <v>2564.293</v>
      </c>
      <c r="P50" s="187">
        <v>2626.983</v>
      </c>
      <c r="Q50" s="187">
        <v>2665.186</v>
      </c>
      <c r="R50" s="187">
        <v>2683.8969999999995</v>
      </c>
      <c r="S50" s="187">
        <v>2684.682</v>
      </c>
      <c r="T50" s="187">
        <v>2690.9069999999997</v>
      </c>
      <c r="U50" s="187">
        <v>2717.113</v>
      </c>
      <c r="V50" s="187">
        <v>2759.2419999999993</v>
      </c>
    </row>
    <row r="51" spans="1:22" ht="15.75">
      <c r="A51" s="144" t="s">
        <v>260</v>
      </c>
      <c r="B51" s="372"/>
      <c r="C51" s="372"/>
      <c r="D51" s="372"/>
      <c r="E51" s="372"/>
      <c r="F51" s="372"/>
      <c r="G51" s="372"/>
      <c r="H51" s="372"/>
      <c r="I51" s="173"/>
      <c r="J51" s="175"/>
      <c r="K51" s="187"/>
      <c r="L51" s="187"/>
      <c r="M51" s="187"/>
      <c r="N51" s="187"/>
      <c r="O51" s="187"/>
      <c r="P51" s="187" t="s">
        <v>208</v>
      </c>
      <c r="Q51" s="187"/>
      <c r="R51" s="187"/>
      <c r="S51" s="187"/>
      <c r="T51" s="187"/>
      <c r="U51" s="187"/>
      <c r="V51" s="187"/>
    </row>
    <row r="52" spans="1:22" ht="15">
      <c r="A52" s="193" t="s">
        <v>276</v>
      </c>
      <c r="B52" s="186">
        <v>1579.7</v>
      </c>
      <c r="C52" s="186">
        <v>1605.7</v>
      </c>
      <c r="D52" s="186">
        <v>1619.4</v>
      </c>
      <c r="E52" s="186">
        <v>1673.9</v>
      </c>
      <c r="F52" s="186">
        <v>1726.3</v>
      </c>
      <c r="G52" s="186">
        <v>1773</v>
      </c>
      <c r="H52" s="186">
        <v>1824.1</v>
      </c>
      <c r="I52" s="200">
        <v>1875.6</v>
      </c>
      <c r="J52" s="200">
        <v>1938.5</v>
      </c>
      <c r="K52" s="200">
        <v>1993.4</v>
      </c>
      <c r="L52" s="200">
        <v>2030.955</v>
      </c>
      <c r="M52" s="200">
        <v>2076.489</v>
      </c>
      <c r="N52" s="200">
        <v>2138.822</v>
      </c>
      <c r="O52" s="200">
        <v>2156.808</v>
      </c>
      <c r="P52" s="200">
        <v>2200.824</v>
      </c>
      <c r="Q52" s="200">
        <v>2233.187</v>
      </c>
      <c r="R52" s="200">
        <v>2248.539</v>
      </c>
      <c r="S52" s="200">
        <v>2254.517</v>
      </c>
      <c r="T52" s="200">
        <v>2264.384</v>
      </c>
      <c r="U52" s="200">
        <v>2285.13</v>
      </c>
      <c r="V52" s="200">
        <v>2319.17</v>
      </c>
    </row>
    <row r="53" spans="1:22" ht="15">
      <c r="A53" s="193" t="s">
        <v>261</v>
      </c>
      <c r="B53" s="186">
        <v>3.1</v>
      </c>
      <c r="C53" s="186">
        <v>3.2</v>
      </c>
      <c r="D53" s="186">
        <v>3.3</v>
      </c>
      <c r="E53" s="186">
        <v>3.3</v>
      </c>
      <c r="F53" s="186">
        <v>3.3</v>
      </c>
      <c r="G53" s="186">
        <v>3.3</v>
      </c>
      <c r="H53" s="186">
        <v>3.3</v>
      </c>
      <c r="I53" s="200">
        <v>3.4</v>
      </c>
      <c r="J53" s="200">
        <v>3.5</v>
      </c>
      <c r="K53" s="200">
        <v>3.4</v>
      </c>
      <c r="L53" s="200">
        <v>3.443</v>
      </c>
      <c r="M53" s="200">
        <v>3.646</v>
      </c>
      <c r="N53" s="200">
        <v>3.767</v>
      </c>
      <c r="O53" s="200">
        <v>3.832</v>
      </c>
      <c r="P53" s="200">
        <v>3.916</v>
      </c>
      <c r="Q53" s="200">
        <v>3.737</v>
      </c>
      <c r="R53" s="200">
        <v>3.584</v>
      </c>
      <c r="S53" s="200">
        <v>3.49</v>
      </c>
      <c r="T53" s="200">
        <v>3.523</v>
      </c>
      <c r="U53" s="200">
        <v>3.583</v>
      </c>
      <c r="V53" s="200">
        <v>3.552</v>
      </c>
    </row>
    <row r="54" spans="1:22" ht="15">
      <c r="A54" s="193" t="s">
        <v>1</v>
      </c>
      <c r="B54" s="186">
        <v>29.8</v>
      </c>
      <c r="C54" s="186">
        <v>28.7</v>
      </c>
      <c r="D54" s="186">
        <v>28.6</v>
      </c>
      <c r="E54" s="186">
        <v>31.1</v>
      </c>
      <c r="F54" s="186">
        <v>32.6</v>
      </c>
      <c r="G54" s="186">
        <v>36.2</v>
      </c>
      <c r="H54" s="186">
        <v>41.4</v>
      </c>
      <c r="I54" s="200">
        <v>44.7</v>
      </c>
      <c r="J54" s="200">
        <v>47.4</v>
      </c>
      <c r="K54" s="200">
        <v>51.9</v>
      </c>
      <c r="L54" s="200">
        <v>55.81</v>
      </c>
      <c r="M54" s="200">
        <v>59.722</v>
      </c>
      <c r="N54" s="200">
        <v>62.112</v>
      </c>
      <c r="O54" s="200">
        <v>64.517</v>
      </c>
      <c r="P54" s="200">
        <v>68.791</v>
      </c>
      <c r="Q54" s="200">
        <v>71.282</v>
      </c>
      <c r="R54" s="200">
        <v>71.979</v>
      </c>
      <c r="S54" s="200">
        <v>68.624</v>
      </c>
      <c r="T54" s="200">
        <v>66.222</v>
      </c>
      <c r="U54" s="200">
        <v>65.684</v>
      </c>
      <c r="V54" s="200">
        <v>65.966</v>
      </c>
    </row>
    <row r="55" spans="1:22" ht="15">
      <c r="A55" s="193" t="s">
        <v>262</v>
      </c>
      <c r="B55" s="186">
        <v>1.2</v>
      </c>
      <c r="C55" s="186">
        <v>1.1</v>
      </c>
      <c r="D55" s="186">
        <v>1</v>
      </c>
      <c r="E55" s="186">
        <v>1</v>
      </c>
      <c r="F55" s="186">
        <v>0.9</v>
      </c>
      <c r="G55" s="186">
        <v>0.9</v>
      </c>
      <c r="H55" s="186">
        <v>0.9</v>
      </c>
      <c r="I55" s="200">
        <v>0.8</v>
      </c>
      <c r="J55" s="200">
        <v>0.8</v>
      </c>
      <c r="K55" s="200">
        <v>0.7</v>
      </c>
      <c r="L55" s="200">
        <v>0.653</v>
      </c>
      <c r="M55" s="200">
        <v>0.612</v>
      </c>
      <c r="N55" s="200">
        <v>0.619</v>
      </c>
      <c r="O55" s="200">
        <v>0.622</v>
      </c>
      <c r="P55" s="200">
        <v>0.64</v>
      </c>
      <c r="Q55" s="200">
        <v>0.666</v>
      </c>
      <c r="R55" s="200">
        <v>0.734</v>
      </c>
      <c r="S55" s="200">
        <v>0.732</v>
      </c>
      <c r="T55" s="200">
        <v>0.73</v>
      </c>
      <c r="U55" s="200">
        <v>0.769</v>
      </c>
      <c r="V55" s="200">
        <v>0.829</v>
      </c>
    </row>
    <row r="56" spans="1:22" ht="15">
      <c r="A56" s="193" t="s">
        <v>333</v>
      </c>
      <c r="B56" s="186">
        <v>132.5</v>
      </c>
      <c r="C56" s="186">
        <v>134.1</v>
      </c>
      <c r="D56" s="186">
        <v>132.7</v>
      </c>
      <c r="E56" s="186">
        <v>136</v>
      </c>
      <c r="F56" s="186">
        <v>137.8</v>
      </c>
      <c r="G56" s="186">
        <v>137.8</v>
      </c>
      <c r="H56" s="186">
        <v>142.3</v>
      </c>
      <c r="I56" s="200">
        <v>162.185</v>
      </c>
      <c r="J56" s="200">
        <v>167.311</v>
      </c>
      <c r="K56" s="200">
        <v>174.412</v>
      </c>
      <c r="L56" s="200">
        <v>182.947</v>
      </c>
      <c r="M56" s="200">
        <v>193.838</v>
      </c>
      <c r="N56" s="200">
        <v>209.141</v>
      </c>
      <c r="O56" s="200">
        <v>221.21</v>
      </c>
      <c r="P56" s="200">
        <v>234.022</v>
      </c>
      <c r="Q56" s="200">
        <v>239.715</v>
      </c>
      <c r="R56" s="200">
        <v>241.964</v>
      </c>
      <c r="S56" s="200">
        <v>240.227</v>
      </c>
      <c r="T56" s="200">
        <v>237.57</v>
      </c>
      <c r="U56" s="200">
        <v>241.488</v>
      </c>
      <c r="V56" s="200">
        <v>247.429</v>
      </c>
    </row>
    <row r="57" spans="1:22" ht="15">
      <c r="A57" s="193" t="s">
        <v>334</v>
      </c>
      <c r="B57" s="186">
        <v>45.4</v>
      </c>
      <c r="C57" s="186">
        <v>45</v>
      </c>
      <c r="D57" s="186">
        <v>43.9</v>
      </c>
      <c r="E57" s="186">
        <v>47.9</v>
      </c>
      <c r="F57" s="186">
        <v>42.8</v>
      </c>
      <c r="G57" s="186">
        <v>47.4</v>
      </c>
      <c r="H57" s="186">
        <v>43.4</v>
      </c>
      <c r="I57" s="200">
        <v>29.76</v>
      </c>
      <c r="J57" s="200">
        <v>29.963</v>
      </c>
      <c r="K57" s="200">
        <v>30.444</v>
      </c>
      <c r="L57" s="200">
        <v>30.696</v>
      </c>
      <c r="M57" s="200">
        <v>31.435</v>
      </c>
      <c r="N57" s="200">
        <v>31.924</v>
      </c>
      <c r="O57" s="200">
        <v>38.496</v>
      </c>
      <c r="P57" s="200">
        <v>38.381</v>
      </c>
      <c r="Q57" s="200">
        <v>37.59</v>
      </c>
      <c r="R57" s="200">
        <v>37.209</v>
      </c>
      <c r="S57" s="200">
        <v>36.371</v>
      </c>
      <c r="T57" s="200">
        <v>35.624</v>
      </c>
      <c r="U57" s="200">
        <v>35.441</v>
      </c>
      <c r="V57" s="200">
        <v>35.714</v>
      </c>
    </row>
    <row r="58" spans="1:22" ht="17.25" customHeight="1">
      <c r="A58" s="193" t="s">
        <v>263</v>
      </c>
      <c r="B58" s="186">
        <v>15.1</v>
      </c>
      <c r="C58" s="186">
        <v>15.6</v>
      </c>
      <c r="D58" s="186">
        <v>15.2</v>
      </c>
      <c r="E58" s="186">
        <v>11.3</v>
      </c>
      <c r="F58" s="186">
        <v>16.3</v>
      </c>
      <c r="G58" s="186">
        <v>11</v>
      </c>
      <c r="H58" s="186">
        <v>16.5</v>
      </c>
      <c r="I58" s="200">
        <v>16.8</v>
      </c>
      <c r="J58" s="200">
        <v>16.8</v>
      </c>
      <c r="K58" s="200">
        <v>16.9</v>
      </c>
      <c r="L58" s="200">
        <v>17.13</v>
      </c>
      <c r="M58" s="200">
        <v>17.528</v>
      </c>
      <c r="N58" s="200">
        <v>17.807</v>
      </c>
      <c r="O58" s="200">
        <v>17.507</v>
      </c>
      <c r="P58" s="200">
        <v>17.534</v>
      </c>
      <c r="Q58" s="200">
        <v>17.194</v>
      </c>
      <c r="R58" s="200">
        <v>16.716</v>
      </c>
      <c r="S58" s="200">
        <v>16.286</v>
      </c>
      <c r="T58" s="200">
        <v>15.9</v>
      </c>
      <c r="U58" s="200">
        <v>15.567</v>
      </c>
      <c r="V58" s="200">
        <v>15.268</v>
      </c>
    </row>
    <row r="59" spans="1:22" ht="16.5" customHeight="1">
      <c r="A59" s="504" t="s">
        <v>277</v>
      </c>
      <c r="B59" s="186">
        <v>34.9</v>
      </c>
      <c r="C59" s="186">
        <v>34.7</v>
      </c>
      <c r="D59" s="186">
        <v>34.1</v>
      </c>
      <c r="E59" s="186">
        <v>34.4</v>
      </c>
      <c r="F59" s="186">
        <v>35</v>
      </c>
      <c r="G59" s="186">
        <v>35.2</v>
      </c>
      <c r="H59" s="186">
        <v>35.8</v>
      </c>
      <c r="I59" s="200">
        <v>36.6</v>
      </c>
      <c r="J59" s="200">
        <v>36.2</v>
      </c>
      <c r="K59" s="200">
        <v>37.5</v>
      </c>
      <c r="L59" s="200">
        <v>39.099</v>
      </c>
      <c r="M59" s="200">
        <v>41.03</v>
      </c>
      <c r="N59" s="200">
        <v>41.848</v>
      </c>
      <c r="O59" s="200">
        <v>42.481</v>
      </c>
      <c r="P59" s="200">
        <v>43.38</v>
      </c>
      <c r="Q59" s="200">
        <v>44.087</v>
      </c>
      <c r="R59" s="200">
        <v>44.859</v>
      </c>
      <c r="S59" s="200">
        <v>45.456</v>
      </c>
      <c r="T59" s="200">
        <v>46.766</v>
      </c>
      <c r="U59" s="200">
        <v>47.559</v>
      </c>
      <c r="V59" s="200">
        <v>48.197</v>
      </c>
    </row>
    <row r="60" spans="1:22" ht="15">
      <c r="A60" s="193" t="s">
        <v>4</v>
      </c>
      <c r="B60" s="186">
        <v>32.1</v>
      </c>
      <c r="C60" s="186">
        <v>31.9</v>
      </c>
      <c r="D60" s="186">
        <v>31.7</v>
      </c>
      <c r="E60" s="186">
        <v>27.4</v>
      </c>
      <c r="F60" s="186">
        <v>27.1</v>
      </c>
      <c r="G60" s="186">
        <v>28.1</v>
      </c>
      <c r="H60" s="186">
        <v>23.5</v>
      </c>
      <c r="I60" s="200">
        <v>18.5</v>
      </c>
      <c r="J60" s="200">
        <v>21.9</v>
      </c>
      <c r="K60" s="200">
        <v>21.5</v>
      </c>
      <c r="L60" s="186">
        <f>L61-SUM(L52:L59)</f>
        <v>22.256999999999607</v>
      </c>
      <c r="M60" s="186">
        <v>23.885999999999513</v>
      </c>
      <c r="N60" s="186">
        <v>25.29399999999987</v>
      </c>
      <c r="O60" s="186">
        <v>18.82</v>
      </c>
      <c r="P60" s="186">
        <v>19.495</v>
      </c>
      <c r="Q60" s="186">
        <v>17.728</v>
      </c>
      <c r="R60" s="186">
        <v>18.313</v>
      </c>
      <c r="S60" s="186">
        <v>18.979</v>
      </c>
      <c r="T60" s="186">
        <v>20.188000000000002</v>
      </c>
      <c r="U60" s="186">
        <v>21.892</v>
      </c>
      <c r="V60" s="186">
        <v>23.113</v>
      </c>
    </row>
    <row r="61" spans="1:22" s="143" customFormat="1" ht="15.75">
      <c r="A61" s="199" t="s">
        <v>6</v>
      </c>
      <c r="B61" s="187">
        <v>1873.8</v>
      </c>
      <c r="C61" s="187">
        <v>1900</v>
      </c>
      <c r="D61" s="187">
        <v>1909.9</v>
      </c>
      <c r="E61" s="187">
        <v>1966.4</v>
      </c>
      <c r="F61" s="187">
        <v>2022.6</v>
      </c>
      <c r="G61" s="187">
        <v>2073</v>
      </c>
      <c r="H61" s="187">
        <v>2131.2</v>
      </c>
      <c r="I61" s="201">
        <v>2188.4</v>
      </c>
      <c r="J61" s="201">
        <v>2262.2</v>
      </c>
      <c r="K61" s="201">
        <v>2330</v>
      </c>
      <c r="L61" s="201">
        <f>L50</f>
        <v>2382.99</v>
      </c>
      <c r="M61" s="201">
        <v>2448.184</v>
      </c>
      <c r="N61" s="201">
        <v>2531.334</v>
      </c>
      <c r="O61" s="201">
        <v>2564.293</v>
      </c>
      <c r="P61" s="201">
        <v>2626.983</v>
      </c>
      <c r="Q61" s="201">
        <v>2665.1860000000006</v>
      </c>
      <c r="R61" s="201">
        <v>2683.8969999999995</v>
      </c>
      <c r="S61" s="201">
        <v>2684.6819999999993</v>
      </c>
      <c r="T61" s="201">
        <v>2690.9070000000006</v>
      </c>
      <c r="U61" s="201">
        <v>2717.113</v>
      </c>
      <c r="V61" s="201">
        <v>2759.2380000000003</v>
      </c>
    </row>
    <row r="62" spans="1:20" ht="17.25">
      <c r="A62" s="154" t="s">
        <v>335</v>
      </c>
      <c r="B62" s="371"/>
      <c r="C62" s="371"/>
      <c r="D62" s="371"/>
      <c r="E62" s="371"/>
      <c r="F62" s="371"/>
      <c r="G62" s="371"/>
      <c r="H62" s="371"/>
      <c r="I62" s="81"/>
      <c r="K62" s="174"/>
      <c r="L62" s="186"/>
      <c r="M62" s="186"/>
      <c r="N62" s="186"/>
      <c r="O62" s="186"/>
      <c r="P62" s="186"/>
      <c r="Q62" s="186"/>
      <c r="R62" s="186"/>
      <c r="S62" s="186"/>
      <c r="T62" s="186"/>
    </row>
    <row r="63" spans="1:22" ht="15">
      <c r="A63" s="146" t="s">
        <v>190</v>
      </c>
      <c r="B63" s="373" t="s">
        <v>53</v>
      </c>
      <c r="C63" s="373" t="s">
        <v>53</v>
      </c>
      <c r="D63" s="373" t="s">
        <v>53</v>
      </c>
      <c r="E63" s="371">
        <v>1565.714</v>
      </c>
      <c r="F63" s="371">
        <v>1591.528</v>
      </c>
      <c r="G63" s="371">
        <v>1616.012</v>
      </c>
      <c r="H63" s="371">
        <v>1647.352</v>
      </c>
      <c r="I63" s="81">
        <v>1676.996</v>
      </c>
      <c r="J63" s="174">
        <v>1719288</v>
      </c>
      <c r="K63" s="202">
        <v>1742.474</v>
      </c>
      <c r="L63" s="202">
        <v>1745.975</v>
      </c>
      <c r="M63" s="202">
        <v>1756.36</v>
      </c>
      <c r="N63" s="202">
        <v>1771.211</v>
      </c>
      <c r="O63" s="202">
        <v>1747.715</v>
      </c>
      <c r="P63" s="202">
        <v>1747.201</v>
      </c>
      <c r="Q63" s="202">
        <v>1735.381</v>
      </c>
      <c r="R63" s="202">
        <v>1701.328</v>
      </c>
      <c r="S63" s="202">
        <v>1656.471</v>
      </c>
      <c r="T63" s="202">
        <v>1619.015</v>
      </c>
      <c r="U63" s="186">
        <v>1591.63</v>
      </c>
      <c r="V63" s="186">
        <v>1566.9</v>
      </c>
    </row>
    <row r="64" spans="1:22" ht="15">
      <c r="A64" s="146" t="s">
        <v>191</v>
      </c>
      <c r="B64" s="373" t="s">
        <v>53</v>
      </c>
      <c r="C64" s="373" t="s">
        <v>53</v>
      </c>
      <c r="D64" s="373" t="s">
        <v>53</v>
      </c>
      <c r="E64" s="371">
        <v>399.687</v>
      </c>
      <c r="F64" s="371">
        <v>430.046</v>
      </c>
      <c r="G64" s="371">
        <v>455.796</v>
      </c>
      <c r="H64" s="371">
        <v>482.433</v>
      </c>
      <c r="I64" s="81">
        <v>509.681</v>
      </c>
      <c r="J64" s="174">
        <v>540907</v>
      </c>
      <c r="K64" s="202">
        <v>585.464</v>
      </c>
      <c r="L64" s="202">
        <v>634.225</v>
      </c>
      <c r="M64" s="202">
        <v>688.57</v>
      </c>
      <c r="N64" s="202">
        <v>756.392</v>
      </c>
      <c r="O64" s="202">
        <v>812.119</v>
      </c>
      <c r="P64" s="202">
        <v>874.094</v>
      </c>
      <c r="Q64" s="202">
        <v>922.721</v>
      </c>
      <c r="R64" s="202">
        <v>974.295</v>
      </c>
      <c r="S64" s="202">
        <v>1018.301</v>
      </c>
      <c r="T64" s="202">
        <v>1060.793</v>
      </c>
      <c r="U64" s="186">
        <v>1112.96</v>
      </c>
      <c r="V64" s="186">
        <v>1177.82</v>
      </c>
    </row>
    <row r="65" spans="1:22" ht="15">
      <c r="A65" s="146" t="s">
        <v>551</v>
      </c>
      <c r="B65" s="373" t="s">
        <v>53</v>
      </c>
      <c r="C65" s="373" t="s">
        <v>53</v>
      </c>
      <c r="D65" s="373" t="s">
        <v>53</v>
      </c>
      <c r="E65" s="371">
        <v>0.404</v>
      </c>
      <c r="F65" s="371">
        <v>0.398</v>
      </c>
      <c r="G65" s="371">
        <v>0.37</v>
      </c>
      <c r="H65" s="371">
        <v>0.371</v>
      </c>
      <c r="I65" s="81">
        <v>0.336</v>
      </c>
      <c r="J65" s="174">
        <v>333</v>
      </c>
      <c r="K65" s="324">
        <v>0.025</v>
      </c>
      <c r="L65" s="202">
        <v>0.043</v>
      </c>
      <c r="M65" s="202">
        <v>0.108</v>
      </c>
      <c r="N65" s="202">
        <v>0.347</v>
      </c>
      <c r="O65" s="202">
        <v>0.766</v>
      </c>
      <c r="P65" s="202">
        <v>1.423</v>
      </c>
      <c r="Q65" s="202">
        <v>2.182</v>
      </c>
      <c r="R65" s="202">
        <v>2.954</v>
      </c>
      <c r="S65" s="202">
        <v>4.28</v>
      </c>
      <c r="T65" s="202">
        <v>5.168</v>
      </c>
      <c r="U65" s="186">
        <v>6.197</v>
      </c>
      <c r="V65" s="186">
        <v>7.645</v>
      </c>
    </row>
    <row r="66" spans="1:22" ht="15">
      <c r="A66" s="146" t="s">
        <v>552</v>
      </c>
      <c r="B66" s="373"/>
      <c r="C66" s="373"/>
      <c r="D66" s="373"/>
      <c r="E66" s="371"/>
      <c r="F66" s="371"/>
      <c r="G66" s="371"/>
      <c r="H66" s="371"/>
      <c r="I66" s="81"/>
      <c r="J66" s="174"/>
      <c r="K66" s="324">
        <v>0.342</v>
      </c>
      <c r="L66" s="202">
        <v>0.319</v>
      </c>
      <c r="M66" s="202">
        <v>0.32</v>
      </c>
      <c r="N66" s="202">
        <v>0.315</v>
      </c>
      <c r="O66" s="202">
        <v>0.341</v>
      </c>
      <c r="P66" s="202">
        <v>0.704</v>
      </c>
      <c r="Q66" s="202">
        <v>1.123</v>
      </c>
      <c r="R66" s="202">
        <v>1.555</v>
      </c>
      <c r="S66" s="202">
        <v>1.997</v>
      </c>
      <c r="T66" s="202">
        <v>2.461</v>
      </c>
      <c r="U66" s="186">
        <v>3.061</v>
      </c>
      <c r="V66" s="186">
        <v>3.826</v>
      </c>
    </row>
    <row r="67" spans="1:22" ht="15">
      <c r="A67" s="146" t="s">
        <v>256</v>
      </c>
      <c r="B67" s="90" t="s">
        <v>53</v>
      </c>
      <c r="C67" s="90" t="s">
        <v>53</v>
      </c>
      <c r="D67" s="90" t="s">
        <v>53</v>
      </c>
      <c r="E67" s="90" t="s">
        <v>53</v>
      </c>
      <c r="F67" s="90" t="s">
        <v>53</v>
      </c>
      <c r="G67" s="90" t="s">
        <v>53</v>
      </c>
      <c r="H67" s="90" t="s">
        <v>53</v>
      </c>
      <c r="I67" s="90" t="s">
        <v>53</v>
      </c>
      <c r="J67" s="81">
        <v>0.1</v>
      </c>
      <c r="K67" s="324">
        <v>0.451</v>
      </c>
      <c r="L67" s="202">
        <v>0.756</v>
      </c>
      <c r="M67" s="202">
        <v>1.086</v>
      </c>
      <c r="N67" s="202">
        <v>1.292</v>
      </c>
      <c r="O67" s="202">
        <v>1.506</v>
      </c>
      <c r="P67" s="202">
        <v>1.629</v>
      </c>
      <c r="Q67" s="202">
        <v>1.881</v>
      </c>
      <c r="R67" s="202">
        <v>1.95</v>
      </c>
      <c r="S67" s="202">
        <v>1.969</v>
      </c>
      <c r="T67" s="202">
        <v>1.941</v>
      </c>
      <c r="U67" s="186">
        <v>1.861</v>
      </c>
      <c r="V67" s="186">
        <v>1.75</v>
      </c>
    </row>
    <row r="68" spans="1:22" ht="15">
      <c r="A68" s="146" t="s">
        <v>192</v>
      </c>
      <c r="B68" s="373" t="s">
        <v>53</v>
      </c>
      <c r="C68" s="373" t="s">
        <v>53</v>
      </c>
      <c r="D68" s="373" t="s">
        <v>53</v>
      </c>
      <c r="E68" s="371">
        <v>0.53</v>
      </c>
      <c r="F68" s="371">
        <v>0.568</v>
      </c>
      <c r="G68" s="371">
        <v>0.763</v>
      </c>
      <c r="H68" s="371">
        <v>0.981</v>
      </c>
      <c r="I68" s="81">
        <v>1.298</v>
      </c>
      <c r="J68" s="174">
        <v>1503</v>
      </c>
      <c r="K68" s="202">
        <v>1.549</v>
      </c>
      <c r="L68" s="202">
        <v>1.608</v>
      </c>
      <c r="M68" s="202">
        <v>1.665</v>
      </c>
      <c r="N68" s="202">
        <v>1.7</v>
      </c>
      <c r="O68" s="202">
        <v>1.763</v>
      </c>
      <c r="P68" s="202">
        <v>1.832</v>
      </c>
      <c r="Q68" s="202">
        <v>1.767</v>
      </c>
      <c r="R68" s="202">
        <v>1.672</v>
      </c>
      <c r="S68" s="202">
        <v>1.54</v>
      </c>
      <c r="T68" s="202">
        <v>1.383</v>
      </c>
      <c r="U68" s="186">
        <v>1.255</v>
      </c>
      <c r="V68" s="186">
        <v>1.147</v>
      </c>
    </row>
    <row r="69" spans="1:22" ht="15">
      <c r="A69" s="146" t="s">
        <v>193</v>
      </c>
      <c r="B69" s="373" t="s">
        <v>53</v>
      </c>
      <c r="C69" s="373" t="s">
        <v>53</v>
      </c>
      <c r="D69" s="373" t="s">
        <v>53</v>
      </c>
      <c r="E69" s="371">
        <v>0.065</v>
      </c>
      <c r="F69" s="371">
        <v>0.06</v>
      </c>
      <c r="G69" s="371">
        <v>0.059</v>
      </c>
      <c r="H69" s="371">
        <v>0.057</v>
      </c>
      <c r="I69" s="81">
        <v>0.046</v>
      </c>
      <c r="J69" s="90" t="s">
        <v>53</v>
      </c>
      <c r="K69" s="324">
        <v>0.054</v>
      </c>
      <c r="L69" s="202">
        <v>0.055</v>
      </c>
      <c r="M69" s="202">
        <v>0.0057</v>
      </c>
      <c r="N69" s="202">
        <v>0.059</v>
      </c>
      <c r="O69" s="202">
        <v>0.064</v>
      </c>
      <c r="P69" s="202">
        <v>0.069</v>
      </c>
      <c r="Q69" s="202">
        <v>0.07</v>
      </c>
      <c r="R69" s="202">
        <v>0.082</v>
      </c>
      <c r="S69" s="202">
        <v>0.085</v>
      </c>
      <c r="T69" s="202">
        <v>0.087</v>
      </c>
      <c r="U69" s="186">
        <v>0.091</v>
      </c>
      <c r="V69" s="186">
        <v>0.091</v>
      </c>
    </row>
    <row r="70" spans="1:22" ht="15">
      <c r="A70" s="146" t="s">
        <v>258</v>
      </c>
      <c r="B70" s="90" t="s">
        <v>53</v>
      </c>
      <c r="C70" s="90" t="s">
        <v>53</v>
      </c>
      <c r="D70" s="90" t="s">
        <v>53</v>
      </c>
      <c r="E70" s="90" t="s">
        <v>53</v>
      </c>
      <c r="F70" s="90" t="s">
        <v>53</v>
      </c>
      <c r="G70" s="90" t="s">
        <v>53</v>
      </c>
      <c r="H70" s="90" t="s">
        <v>53</v>
      </c>
      <c r="I70" s="90" t="s">
        <v>53</v>
      </c>
      <c r="J70" s="81">
        <v>0.1</v>
      </c>
      <c r="K70" s="324">
        <v>0.01</v>
      </c>
      <c r="L70" s="202">
        <v>0.009</v>
      </c>
      <c r="M70" s="202">
        <v>0.017</v>
      </c>
      <c r="N70" s="202">
        <v>0.018</v>
      </c>
      <c r="O70" s="202">
        <v>0.02</v>
      </c>
      <c r="P70" s="202">
        <v>0.031</v>
      </c>
      <c r="Q70" s="202">
        <v>0.06</v>
      </c>
      <c r="R70" s="202">
        <v>0.061</v>
      </c>
      <c r="S70" s="202">
        <v>0.07</v>
      </c>
      <c r="T70" s="202">
        <v>0.059</v>
      </c>
      <c r="U70" s="186">
        <v>0.06</v>
      </c>
      <c r="V70" s="186">
        <v>0.057</v>
      </c>
    </row>
    <row r="71" spans="1:22" s="143" customFormat="1" ht="15.75">
      <c r="A71" s="255" t="s">
        <v>5</v>
      </c>
      <c r="B71" s="374" t="s">
        <v>53</v>
      </c>
      <c r="C71" s="374" t="s">
        <v>53</v>
      </c>
      <c r="D71" s="374" t="s">
        <v>53</v>
      </c>
      <c r="E71" s="375">
        <v>1966.4</v>
      </c>
      <c r="F71" s="375">
        <v>2022.6</v>
      </c>
      <c r="G71" s="375">
        <v>2073</v>
      </c>
      <c r="H71" s="375">
        <v>2131.194</v>
      </c>
      <c r="I71" s="258">
        <v>2188.3569999999995</v>
      </c>
      <c r="J71" s="259">
        <v>2262198</v>
      </c>
      <c r="K71" s="260">
        <v>2330.3690000000006</v>
      </c>
      <c r="L71" s="260">
        <v>2382.99</v>
      </c>
      <c r="M71" s="260">
        <v>2448.1317</v>
      </c>
      <c r="N71" s="260">
        <v>2531.3340000000003</v>
      </c>
      <c r="O71" s="260">
        <v>2564.2939999999994</v>
      </c>
      <c r="P71" s="260">
        <v>2626.9829999999997</v>
      </c>
      <c r="Q71" s="260">
        <v>2665.1849999999995</v>
      </c>
      <c r="R71" s="260">
        <v>2683.897</v>
      </c>
      <c r="S71" s="260">
        <v>2684.713</v>
      </c>
      <c r="T71" s="260">
        <v>2690.9069999999997</v>
      </c>
      <c r="U71" s="260">
        <v>2717.1150000000002</v>
      </c>
      <c r="V71" s="260">
        <v>2759.236</v>
      </c>
    </row>
    <row r="72" spans="1:14" ht="4.5" customHeight="1">
      <c r="A72" s="75"/>
      <c r="I72" s="81"/>
      <c r="J72" s="81"/>
      <c r="K72" s="81"/>
      <c r="L72" s="81"/>
      <c r="M72" s="81"/>
      <c r="N72" s="81"/>
    </row>
    <row r="73" spans="1:14" ht="15">
      <c r="A73" t="s">
        <v>331</v>
      </c>
      <c r="I73" s="81"/>
      <c r="J73" s="81"/>
      <c r="K73" s="81"/>
      <c r="L73" s="81"/>
      <c r="M73" s="81"/>
      <c r="N73" s="81"/>
    </row>
    <row r="74" spans="1:14" ht="15">
      <c r="A74" t="s">
        <v>356</v>
      </c>
      <c r="I74" s="81"/>
      <c r="J74" s="81"/>
      <c r="K74" s="81"/>
      <c r="L74" s="81"/>
      <c r="M74" s="81"/>
      <c r="N74" s="81"/>
    </row>
    <row r="75" spans="1:14" ht="13.5" customHeight="1">
      <c r="A75" s="105" t="s">
        <v>523</v>
      </c>
      <c r="B75" s="105"/>
      <c r="C75" s="105"/>
      <c r="D75" s="105"/>
      <c r="E75" s="105"/>
      <c r="F75" s="105"/>
      <c r="G75" s="105"/>
      <c r="H75" s="105"/>
      <c r="I75" s="81"/>
      <c r="J75" s="81"/>
      <c r="K75" s="81"/>
      <c r="L75" s="81"/>
      <c r="M75" s="81"/>
      <c r="N75" s="81"/>
    </row>
    <row r="76" spans="1:14" ht="14.25" customHeight="1">
      <c r="A76" s="105"/>
      <c r="B76" s="105"/>
      <c r="C76" s="105"/>
      <c r="D76" s="105"/>
      <c r="E76" s="105"/>
      <c r="F76" s="105"/>
      <c r="G76" s="105"/>
      <c r="H76" s="105"/>
      <c r="I76" s="81"/>
      <c r="J76" s="81"/>
      <c r="K76" s="81"/>
      <c r="L76" s="81"/>
      <c r="M76" s="81"/>
      <c r="N76" s="81"/>
    </row>
    <row r="77" ht="16.5" customHeight="1">
      <c r="A77" s="48" t="s">
        <v>744</v>
      </c>
    </row>
    <row r="78" ht="52.5" customHeight="1"/>
  </sheetData>
  <sheetProtection/>
  <printOptions/>
  <pageMargins left="0.75" right="0.75" top="0.82" bottom="0.6" header="0.5" footer="0.5"/>
  <pageSetup fitToHeight="1" fitToWidth="1" horizontalDpi="600" verticalDpi="600" orientation="portrait" paperSize="9" scale="64" r:id="rId1"/>
  <headerFooter alignWithMargins="0">
    <oddHeader>&amp;R&amp;"Arial,Bold"&amp;14ROAD TRANSPORT VEHICLES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S44"/>
  <sheetViews>
    <sheetView zoomScale="85" zoomScaleNormal="85" zoomScalePageLayoutView="0" workbookViewId="0" topLeftCell="A1">
      <selection activeCell="A1" sqref="A1"/>
    </sheetView>
  </sheetViews>
  <sheetFormatPr defaultColWidth="9.140625" defaultRowHeight="12.75"/>
  <cols>
    <col min="1" max="1" width="17.7109375" style="0" customWidth="1"/>
    <col min="2" max="2" width="3.140625" style="0" customWidth="1"/>
    <col min="3" max="3" width="0.13671875" style="0" customWidth="1"/>
    <col min="4" max="4" width="10.140625" style="0" customWidth="1"/>
    <col min="5" max="5" width="9.421875" style="0" customWidth="1"/>
    <col min="6" max="6" width="9.7109375" style="0" customWidth="1"/>
    <col min="7" max="7" width="11.28125" style="0" customWidth="1"/>
    <col min="8" max="8" width="9.57421875" style="0" customWidth="1"/>
    <col min="9" max="9" width="11.28125" style="0" customWidth="1"/>
    <col min="10" max="10" width="12.28125" style="0" customWidth="1"/>
    <col min="11" max="11" width="10.7109375" style="0" customWidth="1"/>
    <col min="12" max="12" width="10.8515625" style="0" customWidth="1"/>
    <col min="13" max="13" width="11.00390625" style="0" customWidth="1"/>
    <col min="14" max="14" width="11.421875" style="0" customWidth="1"/>
    <col min="15" max="16" width="11.140625" style="0" customWidth="1"/>
  </cols>
  <sheetData>
    <row r="1" spans="1:16" s="48" customFormat="1" ht="15.75">
      <c r="A1" s="101" t="s">
        <v>622</v>
      </c>
      <c r="B1" s="49"/>
      <c r="L1" s="49"/>
      <c r="N1" s="134"/>
      <c r="O1" s="134"/>
      <c r="P1" s="134"/>
    </row>
    <row r="2" spans="1:19" ht="54" customHeight="1">
      <c r="A2" s="261"/>
      <c r="B2" s="261"/>
      <c r="C2" s="261"/>
      <c r="D2" s="267" t="s">
        <v>7</v>
      </c>
      <c r="E2" s="268"/>
      <c r="F2" s="500" t="s">
        <v>246</v>
      </c>
      <c r="G2" s="500" t="s">
        <v>52</v>
      </c>
      <c r="H2" s="500" t="s">
        <v>247</v>
      </c>
      <c r="I2" s="500" t="s">
        <v>283</v>
      </c>
      <c r="J2" s="500" t="s">
        <v>4</v>
      </c>
      <c r="K2" s="641" t="s">
        <v>6</v>
      </c>
      <c r="L2" s="641"/>
      <c r="M2" s="641"/>
      <c r="N2" s="642" t="s">
        <v>634</v>
      </c>
      <c r="O2" s="642" t="s">
        <v>616</v>
      </c>
      <c r="P2" s="642" t="s">
        <v>617</v>
      </c>
      <c r="Q2" s="1"/>
      <c r="R2" s="1"/>
      <c r="S2" s="1"/>
    </row>
    <row r="3" spans="1:16" ht="40.5" customHeight="1">
      <c r="A3" s="252"/>
      <c r="B3" s="252"/>
      <c r="C3" s="252"/>
      <c r="D3" s="262" t="s">
        <v>8</v>
      </c>
      <c r="E3" s="262" t="s">
        <v>4</v>
      </c>
      <c r="F3" s="263"/>
      <c r="G3" s="263"/>
      <c r="H3" s="263"/>
      <c r="I3" s="252"/>
      <c r="J3" s="264"/>
      <c r="K3" s="265" t="s">
        <v>5</v>
      </c>
      <c r="L3" s="266" t="s">
        <v>9</v>
      </c>
      <c r="M3" s="266" t="s">
        <v>146</v>
      </c>
      <c r="N3" s="643"/>
      <c r="O3" s="643"/>
      <c r="P3" s="643"/>
    </row>
    <row r="4" spans="1:16" ht="16.5" customHeight="1">
      <c r="A4" s="1"/>
      <c r="B4" s="1"/>
      <c r="C4" s="1"/>
      <c r="D4" s="1"/>
      <c r="E4" s="106"/>
      <c r="F4" s="1"/>
      <c r="G4" s="1"/>
      <c r="H4" s="1"/>
      <c r="I4" s="106"/>
      <c r="J4" s="1"/>
      <c r="K4" s="106"/>
      <c r="M4" s="38" t="s">
        <v>0</v>
      </c>
      <c r="N4" s="103"/>
      <c r="O4" s="543"/>
      <c r="P4" s="543"/>
    </row>
    <row r="5" spans="1:16" ht="16.5" customHeight="1">
      <c r="A5" s="51" t="s">
        <v>11</v>
      </c>
      <c r="B5" s="51"/>
      <c r="C5" s="51"/>
      <c r="D5" s="540">
        <v>91.817</v>
      </c>
      <c r="E5" s="540">
        <v>8.552</v>
      </c>
      <c r="F5" s="540">
        <v>2.939</v>
      </c>
      <c r="G5" s="540">
        <v>0.569</v>
      </c>
      <c r="H5" s="540">
        <v>1.075</v>
      </c>
      <c r="I5" s="540">
        <v>5.073</v>
      </c>
      <c r="J5" s="540">
        <v>0.427</v>
      </c>
      <c r="K5" s="541">
        <f aca="true" t="shared" si="0" ref="K5:K37">SUM(D5:J5)</f>
        <v>110.45200000000001</v>
      </c>
      <c r="L5" s="540">
        <v>95.244</v>
      </c>
      <c r="M5" s="540">
        <v>5.61</v>
      </c>
      <c r="N5" s="559">
        <v>191965</v>
      </c>
      <c r="O5" s="545">
        <f aca="true" t="shared" si="1" ref="O5:O36">1000*(1000*K5)/N5</f>
        <v>575.3757195322065</v>
      </c>
      <c r="P5" s="545">
        <f aca="true" t="shared" si="2" ref="P5:P36">1000*(L5*1000)/N5</f>
        <v>496.1529445471831</v>
      </c>
    </row>
    <row r="6" spans="1:16" ht="16.5" customHeight="1">
      <c r="A6" s="51" t="s">
        <v>12</v>
      </c>
      <c r="B6" s="51"/>
      <c r="C6" s="51"/>
      <c r="D6" s="540">
        <v>136.814</v>
      </c>
      <c r="E6" s="540">
        <v>18.699</v>
      </c>
      <c r="F6" s="540">
        <v>4.829</v>
      </c>
      <c r="G6" s="540">
        <v>0.58</v>
      </c>
      <c r="H6" s="540">
        <v>2.001</v>
      </c>
      <c r="I6" s="540">
        <v>16.696</v>
      </c>
      <c r="J6" s="540">
        <v>1.319</v>
      </c>
      <c r="K6" s="541">
        <f t="shared" si="0"/>
        <v>180.93800000000002</v>
      </c>
      <c r="L6" s="540">
        <v>141.526</v>
      </c>
      <c r="M6" s="540">
        <v>5.911</v>
      </c>
      <c r="N6" s="559">
        <v>206498</v>
      </c>
      <c r="O6" s="545">
        <f t="shared" si="1"/>
        <v>876.2215614679078</v>
      </c>
      <c r="P6" s="545">
        <f t="shared" si="2"/>
        <v>685.3625700975313</v>
      </c>
    </row>
    <row r="7" spans="1:16" ht="16.5" customHeight="1">
      <c r="A7" s="51" t="s">
        <v>13</v>
      </c>
      <c r="B7" s="51"/>
      <c r="C7" s="51"/>
      <c r="D7" s="540">
        <v>53.874</v>
      </c>
      <c r="E7" s="540">
        <v>6.466</v>
      </c>
      <c r="F7" s="540">
        <v>1.786</v>
      </c>
      <c r="G7" s="540">
        <v>0.133</v>
      </c>
      <c r="H7" s="540">
        <v>0.86</v>
      </c>
      <c r="I7" s="540">
        <v>6.325</v>
      </c>
      <c r="J7" s="540">
        <v>0.298</v>
      </c>
      <c r="K7" s="541">
        <f t="shared" si="0"/>
        <v>69.742</v>
      </c>
      <c r="L7" s="540">
        <v>56.504</v>
      </c>
      <c r="M7" s="540">
        <v>2.761</v>
      </c>
      <c r="N7" s="559">
        <v>95016</v>
      </c>
      <c r="O7" s="545">
        <f t="shared" si="1"/>
        <v>734.0026942830681</v>
      </c>
      <c r="P7" s="545">
        <f t="shared" si="2"/>
        <v>594.6787909404732</v>
      </c>
    </row>
    <row r="8" spans="1:16" ht="16.5" customHeight="1">
      <c r="A8" s="51" t="s">
        <v>14</v>
      </c>
      <c r="B8" s="51"/>
      <c r="C8" s="51"/>
      <c r="D8" s="540">
        <v>39.324</v>
      </c>
      <c r="E8" s="540">
        <v>6.492</v>
      </c>
      <c r="F8" s="540">
        <v>1.113</v>
      </c>
      <c r="G8" s="540">
        <v>0.293</v>
      </c>
      <c r="H8" s="540">
        <v>0.606</v>
      </c>
      <c r="I8" s="540">
        <v>3.843</v>
      </c>
      <c r="J8" s="540">
        <v>0.261</v>
      </c>
      <c r="K8" s="541">
        <f t="shared" si="0"/>
        <v>51.931999999999995</v>
      </c>
      <c r="L8" s="540">
        <v>41.233</v>
      </c>
      <c r="M8" s="540">
        <v>1.811</v>
      </c>
      <c r="N8" s="559">
        <v>73153</v>
      </c>
      <c r="O8" s="545">
        <f t="shared" si="1"/>
        <v>709.9093680368542</v>
      </c>
      <c r="P8" s="545">
        <f t="shared" si="2"/>
        <v>563.6542588820691</v>
      </c>
    </row>
    <row r="9" spans="1:16" ht="16.5" customHeight="1">
      <c r="A9" s="51" t="s">
        <v>15</v>
      </c>
      <c r="B9" s="51"/>
      <c r="C9" s="51"/>
      <c r="D9" s="540">
        <v>22.703</v>
      </c>
      <c r="E9" s="540">
        <v>1.99</v>
      </c>
      <c r="F9" s="540">
        <v>0.711</v>
      </c>
      <c r="G9" s="540">
        <v>0.089</v>
      </c>
      <c r="H9" s="540">
        <v>0.198</v>
      </c>
      <c r="I9" s="540">
        <v>1.911</v>
      </c>
      <c r="J9" s="540">
        <v>0.052</v>
      </c>
      <c r="K9" s="541">
        <f t="shared" si="0"/>
        <v>27.653999999999996</v>
      </c>
      <c r="L9" s="540">
        <v>24.241</v>
      </c>
      <c r="M9" s="540">
        <v>1.114</v>
      </c>
      <c r="N9" s="559">
        <v>41485</v>
      </c>
      <c r="O9" s="545">
        <f t="shared" si="1"/>
        <v>666.6023864047245</v>
      </c>
      <c r="P9" s="545">
        <f t="shared" si="2"/>
        <v>584.331686151621</v>
      </c>
    </row>
    <row r="10" spans="1:16" ht="16.5" customHeight="1">
      <c r="A10" s="51" t="s">
        <v>16</v>
      </c>
      <c r="B10" s="51"/>
      <c r="C10" s="51"/>
      <c r="D10" s="540">
        <v>68.883</v>
      </c>
      <c r="E10" s="540">
        <v>10.974</v>
      </c>
      <c r="F10" s="540">
        <v>2.674</v>
      </c>
      <c r="G10" s="540">
        <v>0.248</v>
      </c>
      <c r="H10" s="540">
        <v>1.396</v>
      </c>
      <c r="I10" s="540">
        <v>11.456</v>
      </c>
      <c r="J10" s="540">
        <v>0.342</v>
      </c>
      <c r="K10" s="541">
        <f t="shared" si="0"/>
        <v>95.97300000000001</v>
      </c>
      <c r="L10" s="540">
        <v>73.257</v>
      </c>
      <c r="M10" s="540">
        <v>4.598</v>
      </c>
      <c r="N10" s="559">
        <v>124275</v>
      </c>
      <c r="O10" s="545">
        <f t="shared" si="1"/>
        <v>772.2631261315632</v>
      </c>
      <c r="P10" s="545">
        <f t="shared" si="2"/>
        <v>589.4749547374773</v>
      </c>
    </row>
    <row r="11" spans="1:16" ht="16.5" customHeight="1">
      <c r="A11" s="51" t="s">
        <v>17</v>
      </c>
      <c r="B11" s="51"/>
      <c r="C11" s="51"/>
      <c r="D11" s="540">
        <v>48.291</v>
      </c>
      <c r="E11" s="540">
        <v>4.111</v>
      </c>
      <c r="F11" s="540">
        <v>1.108</v>
      </c>
      <c r="G11" s="540">
        <v>0.237</v>
      </c>
      <c r="H11" s="540">
        <v>0.51</v>
      </c>
      <c r="I11" s="540">
        <v>4.555</v>
      </c>
      <c r="J11" s="540">
        <v>0.117</v>
      </c>
      <c r="K11" s="541">
        <f t="shared" si="0"/>
        <v>58.92899999999999</v>
      </c>
      <c r="L11" s="540">
        <v>51.958</v>
      </c>
      <c r="M11" s="540">
        <v>3.82</v>
      </c>
      <c r="N11" s="559">
        <v>122780</v>
      </c>
      <c r="O11" s="545">
        <f t="shared" si="1"/>
        <v>479.9560188955855</v>
      </c>
      <c r="P11" s="545">
        <f t="shared" si="2"/>
        <v>423.1796709561818</v>
      </c>
    </row>
    <row r="12" spans="1:16" ht="16.5" customHeight="1">
      <c r="A12" s="51" t="s">
        <v>18</v>
      </c>
      <c r="B12" s="51"/>
      <c r="C12" s="51"/>
      <c r="D12" s="540">
        <v>49.903</v>
      </c>
      <c r="E12" s="540">
        <v>5.494</v>
      </c>
      <c r="F12" s="540">
        <v>1.388</v>
      </c>
      <c r="G12" s="540">
        <v>0.189</v>
      </c>
      <c r="H12" s="540">
        <v>0.701</v>
      </c>
      <c r="I12" s="540">
        <v>5.687</v>
      </c>
      <c r="J12" s="540">
        <v>0.195</v>
      </c>
      <c r="K12" s="541">
        <f t="shared" si="0"/>
        <v>63.556999999999995</v>
      </c>
      <c r="L12" s="540">
        <v>53.523</v>
      </c>
      <c r="M12" s="540">
        <v>3.05</v>
      </c>
      <c r="N12" s="559">
        <v>99570</v>
      </c>
      <c r="O12" s="545">
        <f t="shared" si="1"/>
        <v>638.314753439791</v>
      </c>
      <c r="P12" s="545">
        <f t="shared" si="2"/>
        <v>537.5414281410063</v>
      </c>
    </row>
    <row r="13" spans="1:16" ht="16.5" customHeight="1">
      <c r="A13" s="51" t="s">
        <v>19</v>
      </c>
      <c r="B13" s="51"/>
      <c r="C13" s="51"/>
      <c r="D13" s="540">
        <v>50.343</v>
      </c>
      <c r="E13" s="540">
        <v>3.249</v>
      </c>
      <c r="F13" s="540">
        <v>0.914</v>
      </c>
      <c r="G13" s="540">
        <v>0.093</v>
      </c>
      <c r="H13" s="540">
        <v>0.232</v>
      </c>
      <c r="I13" s="540">
        <v>2.608</v>
      </c>
      <c r="J13" s="540">
        <v>0.061</v>
      </c>
      <c r="K13" s="541">
        <f t="shared" si="0"/>
        <v>57.50000000000001</v>
      </c>
      <c r="L13" s="540">
        <v>52.533</v>
      </c>
      <c r="M13" s="540">
        <v>2.201</v>
      </c>
      <c r="N13" s="559">
        <v>86236</v>
      </c>
      <c r="O13" s="545">
        <f t="shared" si="1"/>
        <v>666.7748967948421</v>
      </c>
      <c r="P13" s="545">
        <f t="shared" si="2"/>
        <v>609.1771417969294</v>
      </c>
    </row>
    <row r="14" spans="1:16" ht="16.5" customHeight="1">
      <c r="A14" s="51" t="s">
        <v>20</v>
      </c>
      <c r="B14" s="51"/>
      <c r="C14" s="51"/>
      <c r="D14" s="540">
        <v>44.773</v>
      </c>
      <c r="E14" s="540">
        <v>4.73</v>
      </c>
      <c r="F14" s="540">
        <v>1.54</v>
      </c>
      <c r="G14" s="540">
        <v>0.516</v>
      </c>
      <c r="H14" s="540">
        <v>0.32</v>
      </c>
      <c r="I14" s="540">
        <v>4.098</v>
      </c>
      <c r="J14" s="540">
        <v>0.104</v>
      </c>
      <c r="K14" s="541">
        <f t="shared" si="0"/>
        <v>56.080999999999996</v>
      </c>
      <c r="L14" s="540">
        <v>47.115</v>
      </c>
      <c r="M14" s="540">
        <v>2.357</v>
      </c>
      <c r="N14" s="559">
        <v>81374</v>
      </c>
      <c r="O14" s="545">
        <f t="shared" si="1"/>
        <v>689.1759038513529</v>
      </c>
      <c r="P14" s="545">
        <f t="shared" si="2"/>
        <v>578.9932902401258</v>
      </c>
    </row>
    <row r="15" spans="1:16" ht="16.5" customHeight="1">
      <c r="A15" s="51" t="s">
        <v>21</v>
      </c>
      <c r="B15" s="51"/>
      <c r="C15" s="51"/>
      <c r="D15" s="540">
        <v>43.094</v>
      </c>
      <c r="E15" s="540">
        <v>2.394</v>
      </c>
      <c r="F15" s="540">
        <v>0.718</v>
      </c>
      <c r="G15" s="540">
        <v>0.112</v>
      </c>
      <c r="H15" s="540">
        <v>0.209</v>
      </c>
      <c r="I15" s="540">
        <v>2.135</v>
      </c>
      <c r="J15" s="540">
        <v>0.124</v>
      </c>
      <c r="K15" s="541">
        <f t="shared" si="0"/>
        <v>48.78600000000001</v>
      </c>
      <c r="L15" s="540">
        <v>44.833</v>
      </c>
      <c r="M15" s="540">
        <v>1.593</v>
      </c>
      <c r="N15" s="559">
        <v>72223</v>
      </c>
      <c r="O15" s="545">
        <f t="shared" si="1"/>
        <v>675.491187017986</v>
      </c>
      <c r="P15" s="545">
        <f t="shared" si="2"/>
        <v>620.7579302992121</v>
      </c>
    </row>
    <row r="16" spans="1:16" ht="16.5" customHeight="1">
      <c r="A16" s="51" t="s">
        <v>22</v>
      </c>
      <c r="B16" s="51"/>
      <c r="C16" s="51"/>
      <c r="D16" s="540">
        <v>157.522</v>
      </c>
      <c r="E16" s="540">
        <v>11.886</v>
      </c>
      <c r="F16" s="540">
        <v>4.33</v>
      </c>
      <c r="G16" s="540">
        <v>0.999</v>
      </c>
      <c r="H16" s="540">
        <v>0.648</v>
      </c>
      <c r="I16" s="540">
        <v>11.098</v>
      </c>
      <c r="J16" s="540">
        <v>0.214</v>
      </c>
      <c r="K16" s="541">
        <f t="shared" si="0"/>
        <v>186.697</v>
      </c>
      <c r="L16" s="540">
        <v>164.894</v>
      </c>
      <c r="M16" s="540">
        <v>8.667</v>
      </c>
      <c r="N16" s="559">
        <v>408626</v>
      </c>
      <c r="O16" s="545">
        <f t="shared" si="1"/>
        <v>456.8896741763862</v>
      </c>
      <c r="P16" s="545">
        <f t="shared" si="2"/>
        <v>403.53281484780706</v>
      </c>
    </row>
    <row r="17" spans="1:16" ht="16.5" customHeight="1">
      <c r="A17" s="51" t="s">
        <v>414</v>
      </c>
      <c r="B17" s="51"/>
      <c r="C17" s="51"/>
      <c r="D17" s="540">
        <v>12.09</v>
      </c>
      <c r="E17" s="540">
        <v>2.915</v>
      </c>
      <c r="F17" s="540">
        <v>0.425</v>
      </c>
      <c r="G17" s="540">
        <v>0.144</v>
      </c>
      <c r="H17" s="540">
        <v>0.251</v>
      </c>
      <c r="I17" s="540">
        <v>1.562</v>
      </c>
      <c r="J17" s="540">
        <v>0.095</v>
      </c>
      <c r="K17" s="541">
        <f t="shared" si="0"/>
        <v>17.482</v>
      </c>
      <c r="L17" s="540">
        <v>12.738</v>
      </c>
      <c r="M17" s="540">
        <v>0.524</v>
      </c>
      <c r="N17" s="559">
        <v>22606</v>
      </c>
      <c r="O17" s="545">
        <f t="shared" si="1"/>
        <v>773.3345129611607</v>
      </c>
      <c r="P17" s="545">
        <f t="shared" si="2"/>
        <v>563.4787224630629</v>
      </c>
    </row>
    <row r="18" spans="1:16" ht="16.5" customHeight="1">
      <c r="A18" s="51" t="s">
        <v>24</v>
      </c>
      <c r="B18" s="51"/>
      <c r="C18" s="51"/>
      <c r="D18" s="540">
        <v>69.198</v>
      </c>
      <c r="E18" s="540">
        <v>6.245</v>
      </c>
      <c r="F18" s="540">
        <v>1.924</v>
      </c>
      <c r="G18" s="540">
        <v>0.136</v>
      </c>
      <c r="H18" s="540">
        <v>1.267</v>
      </c>
      <c r="I18" s="540">
        <v>5.44</v>
      </c>
      <c r="J18" s="540">
        <v>0.316</v>
      </c>
      <c r="K18" s="541">
        <f t="shared" si="0"/>
        <v>84.526</v>
      </c>
      <c r="L18" s="540">
        <v>73.4</v>
      </c>
      <c r="M18" s="540">
        <v>3.762</v>
      </c>
      <c r="N18" s="559">
        <v>126984</v>
      </c>
      <c r="O18" s="545">
        <f t="shared" si="1"/>
        <v>665.6429156429157</v>
      </c>
      <c r="P18" s="545">
        <f t="shared" si="2"/>
        <v>578.025578025578</v>
      </c>
    </row>
    <row r="19" spans="1:16" ht="16.5" customHeight="1">
      <c r="A19" s="51" t="s">
        <v>25</v>
      </c>
      <c r="B19" s="51"/>
      <c r="C19" s="51"/>
      <c r="D19" s="540">
        <v>158.905</v>
      </c>
      <c r="E19" s="540">
        <v>15.137</v>
      </c>
      <c r="F19" s="540">
        <v>4.659</v>
      </c>
      <c r="G19" s="540">
        <v>0.977</v>
      </c>
      <c r="H19" s="540">
        <v>1.266</v>
      </c>
      <c r="I19" s="540">
        <v>14.071</v>
      </c>
      <c r="J19" s="540">
        <v>0.458</v>
      </c>
      <c r="K19" s="541">
        <f t="shared" si="0"/>
        <v>195.47299999999998</v>
      </c>
      <c r="L19" s="540">
        <v>168.569</v>
      </c>
      <c r="M19" s="540">
        <v>8.13</v>
      </c>
      <c r="N19" s="559">
        <v>298487</v>
      </c>
      <c r="O19" s="545">
        <f t="shared" si="1"/>
        <v>654.879441985748</v>
      </c>
      <c r="P19" s="545">
        <f t="shared" si="2"/>
        <v>564.7448632603765</v>
      </c>
    </row>
    <row r="20" spans="1:16" ht="16.5" customHeight="1">
      <c r="A20" s="51" t="s">
        <v>26</v>
      </c>
      <c r="B20" s="51"/>
      <c r="C20" s="51"/>
      <c r="D20" s="540">
        <v>195.08</v>
      </c>
      <c r="E20" s="540">
        <v>24.198</v>
      </c>
      <c r="F20" s="540">
        <v>2.771</v>
      </c>
      <c r="G20" s="540">
        <v>1.794</v>
      </c>
      <c r="H20" s="540">
        <v>1.595</v>
      </c>
      <c r="I20" s="540">
        <v>20.453</v>
      </c>
      <c r="J20" s="540">
        <v>1.372</v>
      </c>
      <c r="K20" s="541">
        <f t="shared" si="0"/>
        <v>247.26300000000003</v>
      </c>
      <c r="L20" s="540">
        <v>212.16</v>
      </c>
      <c r="M20" s="540">
        <v>54.557</v>
      </c>
      <c r="N20" s="559">
        <v>493827</v>
      </c>
      <c r="O20" s="545">
        <f t="shared" si="1"/>
        <v>500.7077377300148</v>
      </c>
      <c r="P20" s="545">
        <f t="shared" si="2"/>
        <v>429.62413962784535</v>
      </c>
    </row>
    <row r="21" spans="1:16" ht="16.5" customHeight="1">
      <c r="A21" s="51" t="s">
        <v>27</v>
      </c>
      <c r="B21" s="51"/>
      <c r="C21" s="51"/>
      <c r="D21" s="540">
        <v>104.719</v>
      </c>
      <c r="E21" s="540">
        <v>18.749</v>
      </c>
      <c r="F21" s="540">
        <v>3.611</v>
      </c>
      <c r="G21" s="540">
        <v>0.582</v>
      </c>
      <c r="H21" s="540">
        <v>1.37</v>
      </c>
      <c r="I21" s="540">
        <v>12.695</v>
      </c>
      <c r="J21" s="540">
        <v>0.929</v>
      </c>
      <c r="K21" s="541">
        <f t="shared" si="0"/>
        <v>142.65499999999997</v>
      </c>
      <c r="L21" s="540">
        <v>109.846</v>
      </c>
      <c r="M21" s="540">
        <v>5.954</v>
      </c>
      <c r="N21" s="559">
        <v>189671</v>
      </c>
      <c r="O21" s="545">
        <f t="shared" si="1"/>
        <v>752.1181414132892</v>
      </c>
      <c r="P21" s="545">
        <f t="shared" si="2"/>
        <v>579.1396681622389</v>
      </c>
    </row>
    <row r="22" spans="1:16" ht="16.5" customHeight="1">
      <c r="A22" s="51" t="s">
        <v>28</v>
      </c>
      <c r="B22" s="51"/>
      <c r="C22" s="51"/>
      <c r="D22" s="540">
        <v>30.215</v>
      </c>
      <c r="E22" s="540">
        <v>1.746</v>
      </c>
      <c r="F22" s="540">
        <v>0.643</v>
      </c>
      <c r="G22" s="540">
        <v>0.439</v>
      </c>
      <c r="H22" s="540">
        <v>0.096</v>
      </c>
      <c r="I22" s="540">
        <v>2.607</v>
      </c>
      <c r="J22" s="540">
        <v>0.036</v>
      </c>
      <c r="K22" s="541">
        <f t="shared" si="0"/>
        <v>35.782</v>
      </c>
      <c r="L22" s="540">
        <v>32.479</v>
      </c>
      <c r="M22" s="540">
        <v>1.624</v>
      </c>
      <c r="N22" s="559">
        <v>66084</v>
      </c>
      <c r="O22" s="545">
        <f t="shared" si="1"/>
        <v>541.462381211791</v>
      </c>
      <c r="P22" s="545">
        <f t="shared" si="2"/>
        <v>491.4805399188911</v>
      </c>
    </row>
    <row r="23" spans="1:16" ht="16.5" customHeight="1">
      <c r="A23" s="51" t="s">
        <v>29</v>
      </c>
      <c r="B23" s="51"/>
      <c r="C23" s="51"/>
      <c r="D23" s="540">
        <v>35.635</v>
      </c>
      <c r="E23" s="540">
        <v>4.326</v>
      </c>
      <c r="F23" s="540">
        <v>1.243</v>
      </c>
      <c r="G23" s="540">
        <v>0.133</v>
      </c>
      <c r="H23" s="540">
        <v>0.385</v>
      </c>
      <c r="I23" s="540">
        <v>3.255</v>
      </c>
      <c r="J23" s="540">
        <v>0.089</v>
      </c>
      <c r="K23" s="541">
        <f t="shared" si="0"/>
        <v>45.066</v>
      </c>
      <c r="L23" s="540">
        <v>38.126</v>
      </c>
      <c r="M23" s="540">
        <v>2.116</v>
      </c>
      <c r="N23" s="559">
        <v>67596</v>
      </c>
      <c r="O23" s="545">
        <f t="shared" si="1"/>
        <v>666.6962542162258</v>
      </c>
      <c r="P23" s="545">
        <f t="shared" si="2"/>
        <v>564.0274572459908</v>
      </c>
    </row>
    <row r="24" spans="1:16" ht="16.5" customHeight="1">
      <c r="A24" s="51" t="s">
        <v>30</v>
      </c>
      <c r="B24" s="51"/>
      <c r="C24" s="51"/>
      <c r="D24" s="540">
        <v>42.437</v>
      </c>
      <c r="E24" s="540">
        <v>5.826</v>
      </c>
      <c r="F24" s="540">
        <v>1.791</v>
      </c>
      <c r="G24" s="540">
        <v>0.12</v>
      </c>
      <c r="H24" s="540">
        <v>0.731</v>
      </c>
      <c r="I24" s="540">
        <v>4.681</v>
      </c>
      <c r="J24" s="540">
        <v>0.269</v>
      </c>
      <c r="K24" s="541">
        <f t="shared" si="0"/>
        <v>55.85499999999999</v>
      </c>
      <c r="L24" s="540">
        <v>44.358</v>
      </c>
      <c r="M24" s="540">
        <v>2.094</v>
      </c>
      <c r="N24" s="559">
        <v>76478</v>
      </c>
      <c r="O24" s="545">
        <f t="shared" si="1"/>
        <v>730.3407515886921</v>
      </c>
      <c r="P24" s="545">
        <f t="shared" si="2"/>
        <v>580.0099374983655</v>
      </c>
    </row>
    <row r="25" spans="1:16" ht="16.5" customHeight="1">
      <c r="A25" s="51" t="s">
        <v>31</v>
      </c>
      <c r="B25" s="51"/>
      <c r="C25" s="51"/>
      <c r="D25" s="540">
        <v>54.698</v>
      </c>
      <c r="E25" s="540">
        <v>5.207</v>
      </c>
      <c r="F25" s="540">
        <v>1.601</v>
      </c>
      <c r="G25" s="540">
        <v>0.198</v>
      </c>
      <c r="H25" s="540">
        <v>0.702</v>
      </c>
      <c r="I25" s="540">
        <v>5.201</v>
      </c>
      <c r="J25" s="540">
        <v>0.156</v>
      </c>
      <c r="K25" s="541">
        <f t="shared" si="0"/>
        <v>67.763</v>
      </c>
      <c r="L25" s="540">
        <v>58.636</v>
      </c>
      <c r="M25" s="540">
        <v>4.414</v>
      </c>
      <c r="N25" s="559">
        <v>111490</v>
      </c>
      <c r="O25" s="545">
        <f t="shared" si="1"/>
        <v>607.7944210243071</v>
      </c>
      <c r="P25" s="545">
        <f t="shared" si="2"/>
        <v>525.9305767333393</v>
      </c>
    </row>
    <row r="26" spans="1:16" ht="16.5" customHeight="1">
      <c r="A26" s="51" t="s">
        <v>32</v>
      </c>
      <c r="B26" s="51"/>
      <c r="C26" s="51"/>
      <c r="D26" s="540">
        <v>125.175</v>
      </c>
      <c r="E26" s="540">
        <v>16.665</v>
      </c>
      <c r="F26" s="540">
        <v>2.331</v>
      </c>
      <c r="G26" s="540">
        <v>0.595</v>
      </c>
      <c r="H26" s="540">
        <v>2.799</v>
      </c>
      <c r="I26" s="540">
        <v>12.782</v>
      </c>
      <c r="J26" s="540">
        <v>0.441</v>
      </c>
      <c r="K26" s="541">
        <f t="shared" si="0"/>
        <v>160.788</v>
      </c>
      <c r="L26" s="540">
        <v>136.719</v>
      </c>
      <c r="M26" s="540">
        <v>9.911</v>
      </c>
      <c r="N26" s="559">
        <v>269444</v>
      </c>
      <c r="O26" s="545">
        <f t="shared" si="1"/>
        <v>596.7399533854901</v>
      </c>
      <c r="P26" s="545">
        <f t="shared" si="2"/>
        <v>507.4115586170039</v>
      </c>
    </row>
    <row r="27" spans="1:16" ht="16.5" customHeight="1">
      <c r="A27" s="51" t="s">
        <v>33</v>
      </c>
      <c r="B27" s="51"/>
      <c r="C27" s="51"/>
      <c r="D27" s="540">
        <v>9.864</v>
      </c>
      <c r="E27" s="540">
        <v>2.475</v>
      </c>
      <c r="F27" s="540">
        <v>0.552</v>
      </c>
      <c r="G27" s="540">
        <v>0.039</v>
      </c>
      <c r="H27" s="540">
        <v>0.196</v>
      </c>
      <c r="I27" s="540">
        <v>2.482</v>
      </c>
      <c r="J27" s="540">
        <v>0.2</v>
      </c>
      <c r="K27" s="541">
        <f t="shared" si="0"/>
        <v>15.808</v>
      </c>
      <c r="L27" s="540">
        <v>10.367</v>
      </c>
      <c r="M27" s="540">
        <v>0.493</v>
      </c>
      <c r="N27" s="559">
        <v>17766</v>
      </c>
      <c r="O27" s="545">
        <f t="shared" si="1"/>
        <v>889.7894855341664</v>
      </c>
      <c r="P27" s="545">
        <f t="shared" si="2"/>
        <v>583.5303388494877</v>
      </c>
    </row>
    <row r="28" spans="1:16" ht="16.5" customHeight="1">
      <c r="A28" s="51" t="s">
        <v>34</v>
      </c>
      <c r="B28" s="51"/>
      <c r="C28" s="51"/>
      <c r="D28" s="540">
        <v>69.617</v>
      </c>
      <c r="E28" s="540">
        <v>9.136</v>
      </c>
      <c r="F28" s="540">
        <v>1.965</v>
      </c>
      <c r="G28" s="540">
        <v>0.248</v>
      </c>
      <c r="H28" s="540">
        <v>0.745</v>
      </c>
      <c r="I28" s="540">
        <v>7.513</v>
      </c>
      <c r="J28" s="540">
        <v>0.49</v>
      </c>
      <c r="K28" s="541">
        <f t="shared" si="0"/>
        <v>89.71400000000001</v>
      </c>
      <c r="L28" s="540">
        <v>72.428</v>
      </c>
      <c r="M28" s="540">
        <v>3.794</v>
      </c>
      <c r="N28" s="559">
        <v>121222</v>
      </c>
      <c r="O28" s="545">
        <f t="shared" si="1"/>
        <v>740.0801834650478</v>
      </c>
      <c r="P28" s="545">
        <f t="shared" si="2"/>
        <v>597.4823051921269</v>
      </c>
    </row>
    <row r="29" spans="1:16" ht="16.5" customHeight="1">
      <c r="A29" s="51" t="s">
        <v>35</v>
      </c>
      <c r="B29" s="51"/>
      <c r="C29" s="51"/>
      <c r="D29" s="540">
        <v>68.942</v>
      </c>
      <c r="E29" s="540">
        <v>5.983</v>
      </c>
      <c r="F29" s="540">
        <v>1.633</v>
      </c>
      <c r="G29" s="540">
        <v>0.192</v>
      </c>
      <c r="H29" s="540">
        <v>1.169</v>
      </c>
      <c r="I29" s="540">
        <v>5.691</v>
      </c>
      <c r="J29" s="540">
        <v>0.14</v>
      </c>
      <c r="K29" s="541">
        <f t="shared" si="0"/>
        <v>83.74999999999999</v>
      </c>
      <c r="L29" s="540">
        <v>73.625</v>
      </c>
      <c r="M29" s="540">
        <v>4.645</v>
      </c>
      <c r="N29" s="559">
        <v>141639</v>
      </c>
      <c r="O29" s="545">
        <f t="shared" si="1"/>
        <v>591.2919464271845</v>
      </c>
      <c r="P29" s="545">
        <f t="shared" si="2"/>
        <v>519.8073976800175</v>
      </c>
    </row>
    <row r="30" spans="1:16" ht="16.5" customHeight="1">
      <c r="A30" s="51" t="s">
        <v>36</v>
      </c>
      <c r="B30" s="51"/>
      <c r="C30" s="51"/>
      <c r="D30" s="540">
        <v>54.978</v>
      </c>
      <c r="E30" s="540">
        <v>8.16</v>
      </c>
      <c r="F30" s="540">
        <v>1.633</v>
      </c>
      <c r="G30" s="540">
        <v>0.159</v>
      </c>
      <c r="H30" s="540">
        <v>1.527</v>
      </c>
      <c r="I30" s="540">
        <v>6.947</v>
      </c>
      <c r="J30" s="540">
        <v>0.288</v>
      </c>
      <c r="K30" s="541">
        <f t="shared" si="0"/>
        <v>73.69200000000001</v>
      </c>
      <c r="L30" s="540">
        <v>57.391</v>
      </c>
      <c r="M30" s="540">
        <v>3.192</v>
      </c>
      <c r="N30" s="559">
        <v>93491</v>
      </c>
      <c r="O30" s="545">
        <f t="shared" si="1"/>
        <v>788.2256046036517</v>
      </c>
      <c r="P30" s="545">
        <f t="shared" si="2"/>
        <v>613.8665753922837</v>
      </c>
    </row>
    <row r="31" spans="1:16" ht="16.5" customHeight="1">
      <c r="A31" s="51" t="s">
        <v>37</v>
      </c>
      <c r="B31" s="51"/>
      <c r="C31" s="51"/>
      <c r="D31" s="540">
        <v>10.989</v>
      </c>
      <c r="E31" s="540">
        <v>3.002</v>
      </c>
      <c r="F31" s="540">
        <v>0.544</v>
      </c>
      <c r="G31" s="540">
        <v>0.141</v>
      </c>
      <c r="H31" s="540">
        <v>0.295</v>
      </c>
      <c r="I31" s="540">
        <v>1.241</v>
      </c>
      <c r="J31" s="540">
        <v>0.163</v>
      </c>
      <c r="K31" s="541">
        <f t="shared" si="0"/>
        <v>16.375</v>
      </c>
      <c r="L31" s="540">
        <v>11.353</v>
      </c>
      <c r="M31" s="540">
        <v>0.84</v>
      </c>
      <c r="N31" s="559">
        <v>18556</v>
      </c>
      <c r="O31" s="545">
        <f t="shared" si="1"/>
        <v>882.4638930804052</v>
      </c>
      <c r="P31" s="545">
        <f t="shared" si="2"/>
        <v>611.8236688941582</v>
      </c>
    </row>
    <row r="32" spans="1:16" ht="16.5" customHeight="1">
      <c r="A32" s="51" t="s">
        <v>38</v>
      </c>
      <c r="B32" s="51"/>
      <c r="C32" s="51"/>
      <c r="D32" s="540">
        <v>50.206</v>
      </c>
      <c r="E32" s="540">
        <v>4.699</v>
      </c>
      <c r="F32" s="540">
        <v>1.447</v>
      </c>
      <c r="G32" s="540">
        <v>0.5</v>
      </c>
      <c r="H32" s="540">
        <v>0.307</v>
      </c>
      <c r="I32" s="540">
        <v>4.594</v>
      </c>
      <c r="J32" s="540">
        <v>0.151</v>
      </c>
      <c r="K32" s="541">
        <f t="shared" si="0"/>
        <v>61.90400000000001</v>
      </c>
      <c r="L32" s="540">
        <v>53.026</v>
      </c>
      <c r="M32" s="540">
        <v>2.671</v>
      </c>
      <c r="N32" s="559">
        <v>93456</v>
      </c>
      <c r="O32" s="545">
        <f t="shared" si="1"/>
        <v>662.3865776408151</v>
      </c>
      <c r="P32" s="545">
        <f t="shared" si="2"/>
        <v>567.3900017120357</v>
      </c>
    </row>
    <row r="33" spans="1:16" ht="16.5" customHeight="1">
      <c r="A33" s="51" t="s">
        <v>39</v>
      </c>
      <c r="B33" s="51"/>
      <c r="C33" s="51"/>
      <c r="D33" s="540">
        <v>130.462</v>
      </c>
      <c r="E33" s="540">
        <v>12.627</v>
      </c>
      <c r="F33" s="540">
        <v>2.713</v>
      </c>
      <c r="G33" s="540">
        <v>0.655</v>
      </c>
      <c r="H33" s="540">
        <v>2.309</v>
      </c>
      <c r="I33" s="540">
        <v>12.333</v>
      </c>
      <c r="J33" s="540">
        <v>0.464</v>
      </c>
      <c r="K33" s="541">
        <f t="shared" si="0"/>
        <v>161.563</v>
      </c>
      <c r="L33" s="540">
        <v>140.061</v>
      </c>
      <c r="M33" s="540">
        <v>8.79</v>
      </c>
      <c r="N33" s="559">
        <v>255975</v>
      </c>
      <c r="O33" s="545">
        <f t="shared" si="1"/>
        <v>631.1671061627112</v>
      </c>
      <c r="P33" s="545">
        <f t="shared" si="2"/>
        <v>547.1667154995605</v>
      </c>
    </row>
    <row r="34" spans="1:16" ht="16.5" customHeight="1">
      <c r="A34" s="51" t="s">
        <v>40</v>
      </c>
      <c r="B34" s="51"/>
      <c r="C34" s="51"/>
      <c r="D34" s="540">
        <v>49.245</v>
      </c>
      <c r="E34" s="540">
        <v>6.243</v>
      </c>
      <c r="F34" s="540">
        <v>0.961</v>
      </c>
      <c r="G34" s="540">
        <v>0.104</v>
      </c>
      <c r="H34" s="540">
        <v>0.651</v>
      </c>
      <c r="I34" s="540">
        <v>3.513</v>
      </c>
      <c r="J34" s="540">
        <v>0.127</v>
      </c>
      <c r="K34" s="541">
        <f t="shared" si="0"/>
        <v>60.844</v>
      </c>
      <c r="L34" s="540">
        <v>51.355</v>
      </c>
      <c r="M34" s="540">
        <v>10.921</v>
      </c>
      <c r="N34" s="559">
        <v>74397</v>
      </c>
      <c r="O34" s="545">
        <f t="shared" si="1"/>
        <v>817.8286758874685</v>
      </c>
      <c r="P34" s="545">
        <f t="shared" si="2"/>
        <v>690.2832103445031</v>
      </c>
    </row>
    <row r="35" spans="1:16" ht="16.5" customHeight="1">
      <c r="A35" s="51" t="s">
        <v>41</v>
      </c>
      <c r="B35" s="51"/>
      <c r="C35" s="51"/>
      <c r="D35" s="540">
        <v>32.244</v>
      </c>
      <c r="E35" s="540">
        <v>2.784</v>
      </c>
      <c r="F35" s="540">
        <v>0.736</v>
      </c>
      <c r="G35" s="540">
        <v>0.165</v>
      </c>
      <c r="H35" s="540">
        <v>0.229</v>
      </c>
      <c r="I35" s="540">
        <v>3.151</v>
      </c>
      <c r="J35" s="540">
        <v>0.064</v>
      </c>
      <c r="K35" s="541">
        <f t="shared" si="0"/>
        <v>39.373</v>
      </c>
      <c r="L35" s="540">
        <v>35.068</v>
      </c>
      <c r="M35" s="540">
        <v>2.091</v>
      </c>
      <c r="N35" s="559">
        <v>72977</v>
      </c>
      <c r="O35" s="545">
        <f t="shared" si="1"/>
        <v>539.5261520753114</v>
      </c>
      <c r="P35" s="545">
        <f t="shared" si="2"/>
        <v>480.5349630705565</v>
      </c>
    </row>
    <row r="36" spans="1:16" ht="16.5" customHeight="1">
      <c r="A36" s="51" t="s">
        <v>42</v>
      </c>
      <c r="B36" s="51"/>
      <c r="C36" s="51"/>
      <c r="D36" s="540">
        <v>74.872</v>
      </c>
      <c r="E36" s="540">
        <v>7.608</v>
      </c>
      <c r="F36" s="540">
        <v>2.246</v>
      </c>
      <c r="G36" s="540">
        <v>0.366</v>
      </c>
      <c r="H36" s="540">
        <v>2.182</v>
      </c>
      <c r="I36" s="540">
        <v>6.432</v>
      </c>
      <c r="J36" s="540">
        <v>0.398</v>
      </c>
      <c r="K36" s="541">
        <f t="shared" si="0"/>
        <v>94.104</v>
      </c>
      <c r="L36" s="540">
        <v>79.928</v>
      </c>
      <c r="M36" s="540">
        <v>4.528</v>
      </c>
      <c r="N36" s="559">
        <v>138851</v>
      </c>
      <c r="O36" s="545">
        <f t="shared" si="1"/>
        <v>677.7336857494724</v>
      </c>
      <c r="P36" s="545">
        <f t="shared" si="2"/>
        <v>575.638634219415</v>
      </c>
    </row>
    <row r="37" spans="1:16" ht="16.5" customHeight="1">
      <c r="A37" s="51" t="s">
        <v>499</v>
      </c>
      <c r="B37" s="51"/>
      <c r="C37" s="51"/>
      <c r="D37" s="540">
        <v>0.414</v>
      </c>
      <c r="E37" s="540">
        <v>0.111</v>
      </c>
      <c r="F37" s="540">
        <v>0.009</v>
      </c>
      <c r="G37" s="540">
        <v>0.011</v>
      </c>
      <c r="H37" s="540">
        <v>0.033</v>
      </c>
      <c r="I37" s="540">
        <v>0.629</v>
      </c>
      <c r="J37" s="540">
        <v>0.009</v>
      </c>
      <c r="K37" s="541">
        <f t="shared" si="0"/>
        <v>1.216</v>
      </c>
      <c r="L37" s="540">
        <v>0.675</v>
      </c>
      <c r="M37" s="540">
        <v>0.113</v>
      </c>
      <c r="N37" s="559"/>
      <c r="O37" s="543"/>
      <c r="P37" s="546"/>
    </row>
    <row r="38" spans="1:16" ht="16.5" customHeight="1">
      <c r="A38" s="51"/>
      <c r="B38" s="51"/>
      <c r="C38" s="51"/>
      <c r="D38" s="540"/>
      <c r="E38" s="540"/>
      <c r="F38" s="540"/>
      <c r="G38" s="540"/>
      <c r="H38" s="540"/>
      <c r="I38" s="540"/>
      <c r="J38" s="540"/>
      <c r="K38" s="541"/>
      <c r="L38" s="540"/>
      <c r="M38" s="540"/>
      <c r="N38" s="544"/>
      <c r="O38" s="543"/>
      <c r="P38" s="546"/>
    </row>
    <row r="39" spans="1:16" ht="16.5" customHeight="1">
      <c r="A39" s="269" t="s">
        <v>43</v>
      </c>
      <c r="B39" s="269"/>
      <c r="C39" s="269"/>
      <c r="D39" s="542">
        <f>SUM(D5:D37)</f>
        <v>2187.326</v>
      </c>
      <c r="E39" s="542">
        <f aca="true" t="shared" si="3" ref="E39:M39">SUM(E5:E37)</f>
        <v>248.879</v>
      </c>
      <c r="F39" s="542">
        <f t="shared" si="3"/>
        <v>59.48800000000001</v>
      </c>
      <c r="G39" s="542">
        <f t="shared" si="3"/>
        <v>11.755999999999995</v>
      </c>
      <c r="H39" s="542">
        <f t="shared" si="3"/>
        <v>28.861</v>
      </c>
      <c r="I39" s="542">
        <f t="shared" si="3"/>
        <v>212.758</v>
      </c>
      <c r="J39" s="542">
        <f t="shared" si="3"/>
        <v>10.169000000000002</v>
      </c>
      <c r="K39" s="542">
        <f t="shared" si="3"/>
        <v>2759.237</v>
      </c>
      <c r="L39" s="542">
        <f t="shared" si="3"/>
        <v>2319.1690000000003</v>
      </c>
      <c r="M39" s="542">
        <f t="shared" si="3"/>
        <v>178.65699999999998</v>
      </c>
      <c r="N39" s="547">
        <f>SUM(N5:N36)</f>
        <v>4354198</v>
      </c>
      <c r="O39" s="548">
        <f>1000*(1000*K39)/N39</f>
        <v>633.6958034522087</v>
      </c>
      <c r="P39" s="548">
        <f>1000*(L39*1000)/N39</f>
        <v>532.6282819476745</v>
      </c>
    </row>
    <row r="40" ht="9" customHeight="1"/>
    <row r="41" ht="12.75">
      <c r="A41" t="s">
        <v>248</v>
      </c>
    </row>
    <row r="42" ht="12.75">
      <c r="A42" t="s">
        <v>249</v>
      </c>
    </row>
    <row r="43" ht="12.75">
      <c r="A43" t="s">
        <v>357</v>
      </c>
    </row>
    <row r="44" ht="12.75">
      <c r="A44" t="s">
        <v>732</v>
      </c>
    </row>
    <row r="45" ht="80.25" customHeight="1"/>
  </sheetData>
  <sheetProtection/>
  <mergeCells count="4">
    <mergeCell ref="K2:M2"/>
    <mergeCell ref="O2:O3"/>
    <mergeCell ref="P2:P3"/>
    <mergeCell ref="N2:N3"/>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headerFooter alignWithMargins="0">
    <oddHeader>&amp;R&amp;"Arial,Bold"&amp;18ROAD TRANSPORT VEHICLES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P43"/>
  <sheetViews>
    <sheetView zoomScale="85" zoomScaleNormal="85" zoomScalePageLayoutView="0" workbookViewId="0" topLeftCell="A1">
      <selection activeCell="A1" sqref="A1"/>
    </sheetView>
  </sheetViews>
  <sheetFormatPr defaultColWidth="9.140625" defaultRowHeight="12.75"/>
  <cols>
    <col min="1" max="1" width="25.140625" style="48" customWidth="1"/>
    <col min="2" max="2" width="10.8515625" style="48" customWidth="1"/>
    <col min="3" max="3" width="11.140625" style="48" customWidth="1"/>
    <col min="4" max="4" width="9.8515625" style="48" customWidth="1"/>
    <col min="5" max="5" width="1.7109375" style="48" customWidth="1"/>
    <col min="6" max="6" width="11.00390625" style="48" customWidth="1"/>
    <col min="7" max="7" width="11.57421875" style="48" customWidth="1"/>
    <col min="8" max="8" width="10.140625" style="48" customWidth="1"/>
    <col min="9" max="9" width="1.57421875" style="48" customWidth="1"/>
    <col min="10" max="10" width="14.7109375" style="48" customWidth="1"/>
    <col min="11" max="11" width="16.7109375" style="48" customWidth="1"/>
    <col min="12" max="14" width="9.140625" style="48" customWidth="1"/>
    <col min="15" max="15" width="12.28125" style="48" bestFit="1" customWidth="1"/>
    <col min="16" max="16384" width="9.140625" style="48" customWidth="1"/>
  </cols>
  <sheetData>
    <row r="1" spans="1:9" ht="15.75">
      <c r="A1" s="104" t="s">
        <v>415</v>
      </c>
      <c r="B1" s="104"/>
      <c r="C1" s="104"/>
      <c r="D1" s="104"/>
      <c r="E1" s="104"/>
      <c r="F1" s="104"/>
      <c r="G1" s="104"/>
      <c r="I1" s="104"/>
    </row>
    <row r="2" spans="1:9" ht="15.75">
      <c r="A2" s="48" t="s">
        <v>621</v>
      </c>
      <c r="B2" s="104"/>
      <c r="C2" s="104"/>
      <c r="D2" s="104"/>
      <c r="E2" s="104"/>
      <c r="F2" s="104"/>
      <c r="G2" s="104"/>
      <c r="H2" s="104"/>
      <c r="I2" s="104"/>
    </row>
    <row r="3" spans="1:11" ht="15" customHeight="1">
      <c r="A3" s="104"/>
      <c r="B3" s="104"/>
      <c r="C3" s="104"/>
      <c r="D3" s="104"/>
      <c r="E3" s="104"/>
      <c r="F3" s="104"/>
      <c r="G3" s="104"/>
      <c r="H3" s="104"/>
      <c r="I3" s="104"/>
      <c r="J3" s="49"/>
      <c r="K3" s="134"/>
    </row>
    <row r="4" spans="1:11" ht="15.75" customHeight="1">
      <c r="A4" s="270"/>
      <c r="B4" s="644" t="s">
        <v>416</v>
      </c>
      <c r="C4" s="644" t="s">
        <v>417</v>
      </c>
      <c r="D4" s="644" t="s">
        <v>46</v>
      </c>
      <c r="E4" s="274"/>
      <c r="F4" s="644" t="s">
        <v>418</v>
      </c>
      <c r="G4" s="644" t="s">
        <v>419</v>
      </c>
      <c r="H4" s="644" t="s">
        <v>46</v>
      </c>
      <c r="I4" s="274"/>
      <c r="J4" s="644" t="s">
        <v>460</v>
      </c>
      <c r="K4" s="644" t="s">
        <v>461</v>
      </c>
    </row>
    <row r="5" spans="1:11" ht="47.25" customHeight="1">
      <c r="A5" s="134"/>
      <c r="B5" s="645"/>
      <c r="C5" s="645"/>
      <c r="D5" s="645"/>
      <c r="E5" s="251"/>
      <c r="F5" s="645"/>
      <c r="G5" s="645"/>
      <c r="H5" s="645"/>
      <c r="I5" s="251"/>
      <c r="J5" s="645"/>
      <c r="K5" s="645"/>
    </row>
    <row r="6" spans="1:11" ht="15.75">
      <c r="A6" s="101" t="s">
        <v>151</v>
      </c>
      <c r="B6" s="101"/>
      <c r="C6" s="101"/>
      <c r="D6" s="49"/>
      <c r="E6" s="49"/>
      <c r="F6" s="49"/>
      <c r="G6" s="101"/>
      <c r="H6" s="49"/>
      <c r="I6" s="49"/>
      <c r="J6" s="345"/>
      <c r="K6" s="345"/>
    </row>
    <row r="7" spans="1:11" ht="15.75">
      <c r="A7" s="49" t="s">
        <v>168</v>
      </c>
      <c r="B7" s="186">
        <v>1049</v>
      </c>
      <c r="C7" s="186">
        <v>276</v>
      </c>
      <c r="D7" s="187">
        <v>1325</v>
      </c>
      <c r="E7" s="186"/>
      <c r="F7" s="186">
        <v>1557</v>
      </c>
      <c r="G7" s="186">
        <v>8</v>
      </c>
      <c r="H7" s="187">
        <v>1565</v>
      </c>
      <c r="I7" s="186"/>
      <c r="J7" s="186">
        <v>480</v>
      </c>
      <c r="K7" s="117">
        <v>0</v>
      </c>
    </row>
    <row r="8" spans="1:11" ht="15.75">
      <c r="A8" s="48" t="s">
        <v>12</v>
      </c>
      <c r="B8" s="186">
        <v>488</v>
      </c>
      <c r="C8" s="186">
        <v>277</v>
      </c>
      <c r="D8" s="187">
        <v>765</v>
      </c>
      <c r="E8" s="200"/>
      <c r="F8" s="186">
        <v>1751</v>
      </c>
      <c r="G8" s="186">
        <v>102</v>
      </c>
      <c r="H8" s="187">
        <v>1853</v>
      </c>
      <c r="I8" s="200"/>
      <c r="J8" s="186">
        <v>35</v>
      </c>
      <c r="K8" s="178">
        <v>15</v>
      </c>
    </row>
    <row r="9" spans="1:11" ht="15.75">
      <c r="A9" s="48" t="s">
        <v>13</v>
      </c>
      <c r="B9" s="186">
        <v>132</v>
      </c>
      <c r="C9" s="186">
        <v>53</v>
      </c>
      <c r="D9" s="187">
        <v>185</v>
      </c>
      <c r="E9" s="200"/>
      <c r="F9" s="186">
        <v>228</v>
      </c>
      <c r="G9" s="186">
        <v>78</v>
      </c>
      <c r="H9" s="187">
        <v>306</v>
      </c>
      <c r="I9" s="200"/>
      <c r="J9" s="186">
        <v>10</v>
      </c>
      <c r="K9" s="178">
        <v>3</v>
      </c>
    </row>
    <row r="10" spans="1:11" ht="15.75">
      <c r="A10" s="48" t="s">
        <v>14</v>
      </c>
      <c r="B10" s="186">
        <v>184</v>
      </c>
      <c r="C10" s="186">
        <v>43</v>
      </c>
      <c r="D10" s="187">
        <v>227</v>
      </c>
      <c r="E10" s="200"/>
      <c r="F10" s="186">
        <v>367</v>
      </c>
      <c r="G10" s="186">
        <v>47</v>
      </c>
      <c r="H10" s="187">
        <v>414</v>
      </c>
      <c r="I10" s="200"/>
      <c r="J10" s="489" t="s">
        <v>53</v>
      </c>
      <c r="K10" s="489" t="s">
        <v>53</v>
      </c>
    </row>
    <row r="11" spans="1:14" ht="15.75">
      <c r="A11" s="48" t="s">
        <v>15</v>
      </c>
      <c r="B11" s="186">
        <v>40</v>
      </c>
      <c r="C11" s="186">
        <v>70</v>
      </c>
      <c r="D11" s="187">
        <v>110</v>
      </c>
      <c r="E11" s="200"/>
      <c r="F11" s="186">
        <v>164</v>
      </c>
      <c r="G11" s="186">
        <v>9</v>
      </c>
      <c r="H11" s="187">
        <v>173</v>
      </c>
      <c r="I11" s="200"/>
      <c r="J11" s="186">
        <v>6</v>
      </c>
      <c r="K11" s="117">
        <v>0</v>
      </c>
      <c r="N11" s="117"/>
    </row>
    <row r="12" spans="1:11" ht="15.75">
      <c r="A12" s="48" t="s">
        <v>16</v>
      </c>
      <c r="B12" s="186">
        <v>175</v>
      </c>
      <c r="C12" s="186">
        <v>121</v>
      </c>
      <c r="D12" s="187">
        <v>296</v>
      </c>
      <c r="E12" s="200"/>
      <c r="F12" s="186">
        <v>535</v>
      </c>
      <c r="G12" s="186">
        <v>23</v>
      </c>
      <c r="H12" s="187">
        <v>558</v>
      </c>
      <c r="I12" s="200"/>
      <c r="J12" s="186">
        <v>1</v>
      </c>
      <c r="K12" s="178">
        <v>1</v>
      </c>
    </row>
    <row r="13" spans="1:11" ht="15.75">
      <c r="A13" s="48" t="s">
        <v>17</v>
      </c>
      <c r="B13" s="186">
        <v>628</v>
      </c>
      <c r="C13" s="186">
        <v>56</v>
      </c>
      <c r="D13" s="187">
        <v>684</v>
      </c>
      <c r="E13" s="200"/>
      <c r="F13" s="186">
        <v>1113</v>
      </c>
      <c r="G13" s="186">
        <v>15</v>
      </c>
      <c r="H13" s="187">
        <v>1128</v>
      </c>
      <c r="I13" s="200"/>
      <c r="J13" s="186">
        <v>357</v>
      </c>
      <c r="K13" s="117">
        <v>0</v>
      </c>
    </row>
    <row r="14" spans="1:11" ht="15.75">
      <c r="A14" s="48" t="s">
        <v>18</v>
      </c>
      <c r="B14" s="186">
        <v>125</v>
      </c>
      <c r="C14" s="186">
        <v>108</v>
      </c>
      <c r="D14" s="187">
        <v>233</v>
      </c>
      <c r="E14" s="200"/>
      <c r="F14" s="186">
        <v>453</v>
      </c>
      <c r="G14" s="186">
        <v>26</v>
      </c>
      <c r="H14" s="187">
        <v>479</v>
      </c>
      <c r="I14" s="200"/>
      <c r="J14" s="186">
        <v>22</v>
      </c>
      <c r="K14" s="178">
        <v>7</v>
      </c>
    </row>
    <row r="15" spans="1:11" ht="15.75">
      <c r="A15" s="48" t="s">
        <v>19</v>
      </c>
      <c r="B15" s="186">
        <v>333</v>
      </c>
      <c r="C15" s="186">
        <v>295</v>
      </c>
      <c r="D15" s="187">
        <v>628</v>
      </c>
      <c r="E15" s="200"/>
      <c r="F15" s="186">
        <v>719</v>
      </c>
      <c r="G15" s="186">
        <v>23</v>
      </c>
      <c r="H15" s="187">
        <v>742</v>
      </c>
      <c r="I15" s="200"/>
      <c r="J15" s="489" t="s">
        <v>53</v>
      </c>
      <c r="K15" s="117">
        <v>0</v>
      </c>
    </row>
    <row r="16" spans="1:16" ht="18.75">
      <c r="A16" s="48" t="s">
        <v>689</v>
      </c>
      <c r="B16" s="186">
        <v>113</v>
      </c>
      <c r="C16" s="186">
        <v>121</v>
      </c>
      <c r="D16" s="187">
        <v>234</v>
      </c>
      <c r="E16" s="588"/>
      <c r="H16" s="187">
        <v>435</v>
      </c>
      <c r="I16" s="200"/>
      <c r="J16" s="186">
        <v>113</v>
      </c>
      <c r="K16" s="117">
        <v>0</v>
      </c>
      <c r="O16" s="591"/>
      <c r="P16" s="589"/>
    </row>
    <row r="17" spans="1:11" ht="15.75">
      <c r="A17" s="48" t="s">
        <v>21</v>
      </c>
      <c r="B17" s="186">
        <v>62</v>
      </c>
      <c r="C17" s="186">
        <v>420</v>
      </c>
      <c r="D17" s="187">
        <v>482</v>
      </c>
      <c r="E17" s="200"/>
      <c r="F17" s="186">
        <v>82</v>
      </c>
      <c r="G17" s="186">
        <v>479</v>
      </c>
      <c r="H17" s="187">
        <v>561</v>
      </c>
      <c r="I17" s="200"/>
      <c r="J17" s="186">
        <v>2</v>
      </c>
      <c r="K17" s="322">
        <v>2</v>
      </c>
    </row>
    <row r="18" spans="1:11" ht="15.75">
      <c r="A18" s="48" t="s">
        <v>154</v>
      </c>
      <c r="B18" s="186">
        <v>1316</v>
      </c>
      <c r="C18" s="186">
        <v>954</v>
      </c>
      <c r="D18" s="187">
        <v>2270</v>
      </c>
      <c r="E18" s="200"/>
      <c r="F18" s="186">
        <v>3519</v>
      </c>
      <c r="G18" s="186">
        <v>1442</v>
      </c>
      <c r="H18" s="187">
        <v>4961</v>
      </c>
      <c r="I18" s="200"/>
      <c r="J18" s="186">
        <v>1316</v>
      </c>
      <c r="K18" s="322" t="s">
        <v>53</v>
      </c>
    </row>
    <row r="19" spans="1:11" ht="15.75">
      <c r="A19" s="48" t="s">
        <v>155</v>
      </c>
      <c r="B19" s="186">
        <v>83</v>
      </c>
      <c r="C19" s="186">
        <v>14</v>
      </c>
      <c r="D19" s="187">
        <v>97</v>
      </c>
      <c r="E19" s="200"/>
      <c r="F19" s="186">
        <v>160</v>
      </c>
      <c r="G19" s="186">
        <v>15</v>
      </c>
      <c r="H19" s="187">
        <v>175</v>
      </c>
      <c r="I19" s="200"/>
      <c r="J19" s="489">
        <v>1</v>
      </c>
      <c r="K19" s="117">
        <v>0</v>
      </c>
    </row>
    <row r="20" spans="1:11" ht="15.75">
      <c r="A20" s="48" t="s">
        <v>24</v>
      </c>
      <c r="B20" s="186">
        <v>437</v>
      </c>
      <c r="C20" s="186">
        <v>83</v>
      </c>
      <c r="D20" s="187">
        <v>520</v>
      </c>
      <c r="E20" s="200"/>
      <c r="F20" s="186">
        <v>558</v>
      </c>
      <c r="G20" s="186">
        <v>89</v>
      </c>
      <c r="H20" s="187">
        <v>647</v>
      </c>
      <c r="I20" s="200"/>
      <c r="J20" s="186">
        <v>101</v>
      </c>
      <c r="K20" s="178">
        <v>13</v>
      </c>
    </row>
    <row r="21" spans="1:16" ht="18.75">
      <c r="A21" s="48" t="s">
        <v>690</v>
      </c>
      <c r="B21" s="186">
        <v>454</v>
      </c>
      <c r="C21" s="186">
        <v>334</v>
      </c>
      <c r="D21" s="187">
        <v>788</v>
      </c>
      <c r="E21" s="200"/>
      <c r="F21" s="122"/>
      <c r="H21" s="187">
        <v>1822</v>
      </c>
      <c r="I21" s="200"/>
      <c r="J21" s="489">
        <v>43</v>
      </c>
      <c r="K21" s="178">
        <v>54</v>
      </c>
      <c r="O21" s="590"/>
      <c r="P21" s="164"/>
    </row>
    <row r="22" spans="1:11" ht="15.75">
      <c r="A22" s="48" t="s">
        <v>156</v>
      </c>
      <c r="B22" s="186">
        <v>1423</v>
      </c>
      <c r="C22" s="186">
        <v>2597</v>
      </c>
      <c r="D22" s="187">
        <v>4020</v>
      </c>
      <c r="E22" s="200"/>
      <c r="F22" s="186">
        <v>2822</v>
      </c>
      <c r="G22" s="186">
        <v>3138</v>
      </c>
      <c r="H22" s="187">
        <v>5960</v>
      </c>
      <c r="I22" s="200"/>
      <c r="J22" s="186">
        <v>1423</v>
      </c>
      <c r="K22" s="322">
        <v>20</v>
      </c>
    </row>
    <row r="23" spans="1:11" ht="15.75">
      <c r="A23" s="48" t="s">
        <v>27</v>
      </c>
      <c r="B23" s="186">
        <v>524</v>
      </c>
      <c r="C23" s="186">
        <v>124</v>
      </c>
      <c r="D23" s="187">
        <v>648</v>
      </c>
      <c r="E23" s="200"/>
      <c r="F23" s="186">
        <v>725</v>
      </c>
      <c r="G23" s="186">
        <v>209</v>
      </c>
      <c r="H23" s="187">
        <v>934</v>
      </c>
      <c r="I23" s="200"/>
      <c r="J23" s="186">
        <v>31</v>
      </c>
      <c r="K23" s="178">
        <v>11</v>
      </c>
    </row>
    <row r="24" spans="1:11" ht="15.75">
      <c r="A24" s="48" t="s">
        <v>28</v>
      </c>
      <c r="B24" s="186">
        <v>239</v>
      </c>
      <c r="C24" s="186">
        <v>57</v>
      </c>
      <c r="D24" s="187">
        <v>296</v>
      </c>
      <c r="E24" s="200"/>
      <c r="F24" s="489">
        <v>680</v>
      </c>
      <c r="G24" s="117">
        <v>0</v>
      </c>
      <c r="H24" s="187">
        <v>680</v>
      </c>
      <c r="I24" s="200"/>
      <c r="J24" s="186">
        <v>22</v>
      </c>
      <c r="K24" s="117">
        <v>0</v>
      </c>
    </row>
    <row r="25" spans="1:11" ht="15.75">
      <c r="A25" s="48" t="s">
        <v>29</v>
      </c>
      <c r="B25" s="186">
        <v>50</v>
      </c>
      <c r="C25" s="186">
        <v>145</v>
      </c>
      <c r="D25" s="187">
        <v>195</v>
      </c>
      <c r="E25" s="200"/>
      <c r="F25" s="186">
        <v>102</v>
      </c>
      <c r="G25" s="186">
        <v>300</v>
      </c>
      <c r="H25" s="187">
        <v>402</v>
      </c>
      <c r="I25" s="200"/>
      <c r="J25" s="186">
        <v>50</v>
      </c>
      <c r="K25" s="117">
        <v>0</v>
      </c>
    </row>
    <row r="26" spans="1:11" ht="15.75">
      <c r="A26" s="48" t="s">
        <v>30</v>
      </c>
      <c r="B26" s="186">
        <v>220</v>
      </c>
      <c r="C26" s="186">
        <v>20</v>
      </c>
      <c r="D26" s="187">
        <v>240</v>
      </c>
      <c r="E26" s="200"/>
      <c r="F26" s="186">
        <v>518</v>
      </c>
      <c r="G26" s="186">
        <v>16</v>
      </c>
      <c r="H26" s="187">
        <v>534</v>
      </c>
      <c r="I26" s="200"/>
      <c r="J26" s="186">
        <v>11</v>
      </c>
      <c r="K26" s="117">
        <v>0</v>
      </c>
    </row>
    <row r="27" spans="1:11" ht="15.75">
      <c r="A27" s="48" t="s">
        <v>31</v>
      </c>
      <c r="B27" s="186">
        <v>214</v>
      </c>
      <c r="C27" s="186">
        <v>55</v>
      </c>
      <c r="D27" s="187">
        <v>269</v>
      </c>
      <c r="E27" s="200"/>
      <c r="F27" s="186">
        <v>584</v>
      </c>
      <c r="G27" s="186">
        <v>3</v>
      </c>
      <c r="H27" s="187">
        <v>587</v>
      </c>
      <c r="I27" s="200"/>
      <c r="J27" s="186">
        <v>32</v>
      </c>
      <c r="K27" s="117">
        <v>0</v>
      </c>
    </row>
    <row r="28" spans="1:11" ht="15.75">
      <c r="A28" s="48" t="s">
        <v>32</v>
      </c>
      <c r="B28" s="186">
        <v>494</v>
      </c>
      <c r="C28" s="186">
        <v>1158</v>
      </c>
      <c r="D28" s="187">
        <v>1652</v>
      </c>
      <c r="E28" s="200">
        <v>1287</v>
      </c>
      <c r="F28" s="186">
        <v>1287</v>
      </c>
      <c r="G28" s="186">
        <v>1254</v>
      </c>
      <c r="H28" s="187">
        <v>2541</v>
      </c>
      <c r="I28" s="200"/>
      <c r="J28" s="186">
        <v>155</v>
      </c>
      <c r="K28" s="322">
        <v>7</v>
      </c>
    </row>
    <row r="29" spans="1:11" ht="15.75">
      <c r="A29" s="48" t="s">
        <v>33</v>
      </c>
      <c r="B29" s="186">
        <v>28</v>
      </c>
      <c r="C29" s="186">
        <v>13</v>
      </c>
      <c r="D29" s="187">
        <v>41</v>
      </c>
      <c r="E29" s="200"/>
      <c r="F29" s="186">
        <v>91</v>
      </c>
      <c r="G29" s="186">
        <v>8</v>
      </c>
      <c r="H29" s="187">
        <v>99</v>
      </c>
      <c r="I29" s="200"/>
      <c r="J29" s="489">
        <v>2</v>
      </c>
      <c r="K29" s="117">
        <v>0</v>
      </c>
    </row>
    <row r="30" spans="1:11" ht="18.75">
      <c r="A30" s="48" t="s">
        <v>691</v>
      </c>
      <c r="B30" s="186">
        <v>103</v>
      </c>
      <c r="C30" s="186">
        <v>156</v>
      </c>
      <c r="D30" s="187">
        <v>259</v>
      </c>
      <c r="E30" s="200"/>
      <c r="H30" s="187">
        <v>574</v>
      </c>
      <c r="I30" s="200"/>
      <c r="J30" s="322">
        <v>5</v>
      </c>
      <c r="K30" s="94">
        <v>15</v>
      </c>
    </row>
    <row r="31" spans="1:11" ht="15.75">
      <c r="A31" s="48" t="s">
        <v>35</v>
      </c>
      <c r="B31" s="186">
        <v>214</v>
      </c>
      <c r="C31" s="186">
        <v>768</v>
      </c>
      <c r="D31" s="187">
        <v>982</v>
      </c>
      <c r="E31" s="200"/>
      <c r="F31" s="186">
        <v>428</v>
      </c>
      <c r="G31" s="186">
        <v>889</v>
      </c>
      <c r="H31" s="187">
        <v>1317</v>
      </c>
      <c r="I31" s="200" t="s">
        <v>650</v>
      </c>
      <c r="J31" s="186">
        <v>210</v>
      </c>
      <c r="K31" s="178">
        <v>21</v>
      </c>
    </row>
    <row r="32" spans="1:11" ht="15.75">
      <c r="A32" s="48" t="s">
        <v>36</v>
      </c>
      <c r="B32" s="186">
        <v>212</v>
      </c>
      <c r="C32" s="186">
        <v>83</v>
      </c>
      <c r="D32" s="187">
        <v>295</v>
      </c>
      <c r="E32" s="200"/>
      <c r="F32" s="186">
        <v>337</v>
      </c>
      <c r="G32" s="186">
        <v>39</v>
      </c>
      <c r="H32" s="187">
        <v>376</v>
      </c>
      <c r="I32" s="200"/>
      <c r="J32" s="186">
        <v>9</v>
      </c>
      <c r="K32" s="322">
        <v>22</v>
      </c>
    </row>
    <row r="33" spans="1:11" ht="15.75">
      <c r="A33" s="48" t="s">
        <v>37</v>
      </c>
      <c r="B33" s="186">
        <v>89</v>
      </c>
      <c r="C33" s="186">
        <v>57</v>
      </c>
      <c r="D33" s="187">
        <v>146</v>
      </c>
      <c r="E33" s="200"/>
      <c r="F33" s="186">
        <v>323</v>
      </c>
      <c r="G33" s="186">
        <v>54</v>
      </c>
      <c r="H33" s="187">
        <v>377</v>
      </c>
      <c r="I33" s="200"/>
      <c r="J33" s="489">
        <v>5</v>
      </c>
      <c r="K33" s="117">
        <v>3</v>
      </c>
    </row>
    <row r="34" spans="1:11" ht="15.75">
      <c r="A34" s="48" t="s">
        <v>38</v>
      </c>
      <c r="B34" s="186">
        <v>116</v>
      </c>
      <c r="C34" s="186">
        <v>159</v>
      </c>
      <c r="D34" s="187">
        <v>275</v>
      </c>
      <c r="E34" s="200"/>
      <c r="F34" s="186">
        <v>469</v>
      </c>
      <c r="G34" s="186">
        <v>75</v>
      </c>
      <c r="H34" s="187">
        <v>544</v>
      </c>
      <c r="I34" s="200"/>
      <c r="J34" s="186">
        <v>116</v>
      </c>
      <c r="K34" s="117">
        <v>0</v>
      </c>
    </row>
    <row r="35" spans="1:11" ht="15.75">
      <c r="A35" s="48" t="s">
        <v>39</v>
      </c>
      <c r="B35" s="186">
        <v>337</v>
      </c>
      <c r="C35" s="186">
        <v>1179</v>
      </c>
      <c r="D35" s="187">
        <v>1516</v>
      </c>
      <c r="E35" s="200"/>
      <c r="F35" s="186">
        <v>682</v>
      </c>
      <c r="G35" s="186">
        <v>1455</v>
      </c>
      <c r="H35" s="187">
        <v>2137</v>
      </c>
      <c r="I35" s="200"/>
      <c r="J35" s="186">
        <v>31</v>
      </c>
      <c r="K35" s="178">
        <v>46</v>
      </c>
    </row>
    <row r="36" spans="1:11" ht="15.75">
      <c r="A36" s="48" t="s">
        <v>40</v>
      </c>
      <c r="B36" s="186">
        <v>69</v>
      </c>
      <c r="C36" s="186">
        <v>110</v>
      </c>
      <c r="D36" s="187">
        <v>179</v>
      </c>
      <c r="E36" s="200"/>
      <c r="F36" s="186">
        <v>352</v>
      </c>
      <c r="G36" s="186">
        <v>21</v>
      </c>
      <c r="H36" s="187">
        <v>373</v>
      </c>
      <c r="I36" s="200"/>
      <c r="J36" s="186">
        <v>22</v>
      </c>
      <c r="K36" s="178">
        <v>24</v>
      </c>
    </row>
    <row r="37" spans="1:11" ht="18.75">
      <c r="A37" s="48" t="s">
        <v>692</v>
      </c>
      <c r="B37" s="186">
        <v>336</v>
      </c>
      <c r="C37" s="186">
        <v>7</v>
      </c>
      <c r="D37" s="187">
        <v>343</v>
      </c>
      <c r="E37" s="200"/>
      <c r="H37" s="187">
        <v>452</v>
      </c>
      <c r="I37" s="200"/>
      <c r="J37" s="186">
        <v>209</v>
      </c>
      <c r="K37" s="117">
        <v>1</v>
      </c>
    </row>
    <row r="38" spans="1:11" ht="15.75">
      <c r="A38" s="48" t="s">
        <v>42</v>
      </c>
      <c r="B38" s="186">
        <v>174</v>
      </c>
      <c r="C38" s="186">
        <v>288</v>
      </c>
      <c r="D38" s="187">
        <v>462</v>
      </c>
      <c r="E38" s="200"/>
      <c r="F38" s="186">
        <v>278</v>
      </c>
      <c r="G38" s="186">
        <v>535</v>
      </c>
      <c r="H38" s="187">
        <v>813</v>
      </c>
      <c r="I38" s="200"/>
      <c r="J38" s="186">
        <v>140</v>
      </c>
      <c r="K38" s="178">
        <v>25</v>
      </c>
    </row>
    <row r="39" spans="2:9" ht="15">
      <c r="B39" s="95"/>
      <c r="C39" s="95"/>
      <c r="D39" s="95"/>
      <c r="E39" s="95"/>
      <c r="F39" s="95"/>
      <c r="G39" s="95"/>
      <c r="H39" s="95"/>
      <c r="I39" s="95"/>
    </row>
    <row r="40" spans="1:11" ht="15.75">
      <c r="A40" s="134" t="s">
        <v>43</v>
      </c>
      <c r="B40" s="271">
        <f>SUM(B7:B38)</f>
        <v>10461</v>
      </c>
      <c r="C40" s="271">
        <f aca="true" t="shared" si="0" ref="C40:K40">SUM(C7:C38)</f>
        <v>10201</v>
      </c>
      <c r="D40" s="271">
        <f t="shared" si="0"/>
        <v>20662</v>
      </c>
      <c r="E40" s="271"/>
      <c r="F40" s="271">
        <f t="shared" si="0"/>
        <v>20884</v>
      </c>
      <c r="G40" s="271">
        <f t="shared" si="0"/>
        <v>10352</v>
      </c>
      <c r="H40" s="271">
        <f t="shared" si="0"/>
        <v>34519</v>
      </c>
      <c r="I40" s="272" t="s">
        <v>315</v>
      </c>
      <c r="J40" s="273">
        <f t="shared" si="0"/>
        <v>4960</v>
      </c>
      <c r="K40" s="273">
        <f t="shared" si="0"/>
        <v>290</v>
      </c>
    </row>
    <row r="41" ht="4.5" customHeight="1"/>
    <row r="42" ht="15">
      <c r="A42" s="105" t="s">
        <v>338</v>
      </c>
    </row>
    <row r="43" ht="15">
      <c r="A43" s="11" t="s">
        <v>693</v>
      </c>
    </row>
  </sheetData>
  <sheetProtection/>
  <mergeCells count="8">
    <mergeCell ref="B4:B5"/>
    <mergeCell ref="J4:J5"/>
    <mergeCell ref="K4:K5"/>
    <mergeCell ref="H4:H5"/>
    <mergeCell ref="C4:C5"/>
    <mergeCell ref="D4:D5"/>
    <mergeCell ref="F4:F5"/>
    <mergeCell ref="G4:G5"/>
  </mergeCells>
  <printOptions/>
  <pageMargins left="0.5511811023622047" right="0.7480314960629921" top="0.984251968503937" bottom="0.984251968503937" header="0.5118110236220472" footer="0.5118110236220472"/>
  <pageSetup fitToHeight="1" fitToWidth="1" horizontalDpi="600" verticalDpi="600" orientation="portrait" paperSize="9" scale="72" r:id="rId1"/>
  <headerFooter alignWithMargins="0">
    <oddHeader>&amp;R&amp;"Arial,Bold"&amp;14ROAD TRANSPORT VEHICLES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W48"/>
  <sheetViews>
    <sheetView zoomScale="85" zoomScaleNormal="85" zoomScalePageLayoutView="0" workbookViewId="0" topLeftCell="A1">
      <selection activeCell="A1" sqref="A1"/>
    </sheetView>
  </sheetViews>
  <sheetFormatPr defaultColWidth="9.140625" defaultRowHeight="12.75"/>
  <cols>
    <col min="1" max="1" width="28.140625" style="48" customWidth="1"/>
    <col min="2" max="9" width="7.140625" style="48" hidden="1" customWidth="1"/>
    <col min="10" max="10" width="9.57421875" style="48" hidden="1" customWidth="1"/>
    <col min="11" max="12" width="10.140625" style="48" hidden="1" customWidth="1"/>
    <col min="13" max="13" width="9.7109375" style="48" customWidth="1"/>
    <col min="14" max="14" width="10.140625" style="48" customWidth="1"/>
    <col min="15" max="16" width="10.8515625" style="48" customWidth="1"/>
    <col min="17" max="17" width="9.28125" style="48" customWidth="1"/>
    <col min="18" max="18" width="8.8515625" style="48" customWidth="1"/>
    <col min="19" max="16384" width="9.140625" style="48" customWidth="1"/>
  </cols>
  <sheetData>
    <row r="1" spans="1:9" ht="15.75">
      <c r="A1" s="101" t="s">
        <v>626</v>
      </c>
      <c r="B1" s="101"/>
      <c r="C1" s="101"/>
      <c r="D1" s="101"/>
      <c r="E1" s="101"/>
      <c r="F1" s="101"/>
      <c r="G1" s="101"/>
      <c r="H1" s="101"/>
      <c r="I1" s="101"/>
    </row>
    <row r="2" spans="1:9" ht="15">
      <c r="A2" s="49" t="s">
        <v>209</v>
      </c>
      <c r="B2" s="49"/>
      <c r="C2" s="49"/>
      <c r="D2" s="49"/>
      <c r="E2" s="49"/>
      <c r="F2" s="49"/>
      <c r="G2" s="49"/>
      <c r="H2" s="49"/>
      <c r="I2" s="49"/>
    </row>
    <row r="3" spans="1:19" ht="17.25" customHeight="1">
      <c r="A3" s="270" t="s">
        <v>45</v>
      </c>
      <c r="B3" s="270"/>
      <c r="C3" s="270"/>
      <c r="D3" s="270"/>
      <c r="E3" s="270"/>
      <c r="F3" s="270"/>
      <c r="G3" s="270"/>
      <c r="H3" s="270"/>
      <c r="I3" s="270"/>
      <c r="M3" s="274" t="s">
        <v>143</v>
      </c>
      <c r="N3" s="274" t="s">
        <v>623</v>
      </c>
      <c r="O3" s="274" t="s">
        <v>624</v>
      </c>
      <c r="P3" s="274" t="s">
        <v>625</v>
      </c>
      <c r="Q3" s="274" t="s">
        <v>46</v>
      </c>
      <c r="R3" s="274" t="s">
        <v>46</v>
      </c>
      <c r="S3" s="274" t="s">
        <v>163</v>
      </c>
    </row>
    <row r="4" spans="1:19" ht="17.25" customHeight="1">
      <c r="A4" s="101"/>
      <c r="B4" s="101"/>
      <c r="C4" s="101"/>
      <c r="D4" s="101"/>
      <c r="E4" s="101"/>
      <c r="F4" s="101"/>
      <c r="G4" s="101"/>
      <c r="H4" s="101"/>
      <c r="I4" s="101"/>
      <c r="M4" s="110">
        <v>1999</v>
      </c>
      <c r="N4" s="110">
        <v>2003</v>
      </c>
      <c r="O4" s="110">
        <v>2008</v>
      </c>
      <c r="P4" s="110">
        <v>2013</v>
      </c>
      <c r="Q4" s="110"/>
      <c r="R4" s="110" t="s">
        <v>47</v>
      </c>
      <c r="S4" s="110" t="s">
        <v>162</v>
      </c>
    </row>
    <row r="5" spans="1:19" ht="21" customHeight="1">
      <c r="A5" s="134"/>
      <c r="B5" s="134"/>
      <c r="C5" s="134"/>
      <c r="D5" s="134"/>
      <c r="E5" s="134"/>
      <c r="F5" s="134"/>
      <c r="G5" s="134"/>
      <c r="H5" s="134"/>
      <c r="I5" s="134"/>
      <c r="M5" s="251"/>
      <c r="N5" s="251"/>
      <c r="O5" s="251"/>
      <c r="P5" s="251"/>
      <c r="Q5" s="251"/>
      <c r="R5" s="251"/>
      <c r="S5" s="251" t="s">
        <v>211</v>
      </c>
    </row>
    <row r="6" spans="1:19" ht="15.75" customHeight="1">
      <c r="A6" s="49"/>
      <c r="B6" s="49"/>
      <c r="C6" s="49"/>
      <c r="D6" s="49"/>
      <c r="E6" s="49"/>
      <c r="F6" s="49"/>
      <c r="G6" s="49"/>
      <c r="H6" s="49"/>
      <c r="I6" s="49"/>
      <c r="P6" s="93" t="s">
        <v>48</v>
      </c>
      <c r="R6" s="93" t="s">
        <v>10</v>
      </c>
      <c r="S6" s="93" t="s">
        <v>49</v>
      </c>
    </row>
    <row r="7" spans="1:17" ht="9" customHeight="1">
      <c r="A7" s="49"/>
      <c r="B7" s="49"/>
      <c r="C7" s="49"/>
      <c r="D7" s="49"/>
      <c r="E7" s="49"/>
      <c r="F7" s="49"/>
      <c r="G7" s="49"/>
      <c r="H7" s="49"/>
      <c r="I7" s="49"/>
      <c r="M7" s="79"/>
      <c r="N7" s="79"/>
      <c r="O7" s="83"/>
      <c r="P7" s="84"/>
      <c r="Q7" s="85"/>
    </row>
    <row r="8" spans="1:19" ht="17.25" customHeight="1">
      <c r="A8" s="49" t="s">
        <v>7</v>
      </c>
      <c r="B8" s="49"/>
      <c r="C8" s="49"/>
      <c r="D8" s="49"/>
      <c r="E8" s="49"/>
      <c r="F8" s="49"/>
      <c r="G8" s="49"/>
      <c r="H8" s="49"/>
      <c r="I8" s="49"/>
      <c r="M8" s="361">
        <v>2.65</v>
      </c>
      <c r="N8" s="361">
        <v>18.38</v>
      </c>
      <c r="O8" s="361">
        <v>38.53</v>
      </c>
      <c r="P8" s="361">
        <v>40.44</v>
      </c>
      <c r="Q8" s="501">
        <f>SUM(M8:P8)</f>
        <v>100</v>
      </c>
      <c r="R8" s="477">
        <v>2436.205</v>
      </c>
      <c r="S8" s="188">
        <v>6.53</v>
      </c>
    </row>
    <row r="9" spans="1:19" ht="17.25" customHeight="1">
      <c r="A9" s="124" t="s">
        <v>9</v>
      </c>
      <c r="B9" s="124"/>
      <c r="C9" s="124"/>
      <c r="D9" s="124"/>
      <c r="E9" s="124"/>
      <c r="F9" s="124"/>
      <c r="G9" s="124"/>
      <c r="H9" s="124"/>
      <c r="I9" s="124"/>
      <c r="M9" s="361">
        <v>2.45</v>
      </c>
      <c r="N9" s="361">
        <v>18.58</v>
      </c>
      <c r="O9" s="361">
        <v>38.03</v>
      </c>
      <c r="P9" s="361">
        <v>40.94</v>
      </c>
      <c r="Q9" s="501">
        <f aca="true" t="shared" si="0" ref="Q9:Q16">SUM(M9:P9)</f>
        <v>100</v>
      </c>
      <c r="R9" s="477">
        <v>2187.326</v>
      </c>
      <c r="S9" s="188">
        <v>6.49</v>
      </c>
    </row>
    <row r="10" spans="1:19" ht="17.25" customHeight="1">
      <c r="A10" s="49" t="s">
        <v>420</v>
      </c>
      <c r="B10" s="49"/>
      <c r="C10" s="49"/>
      <c r="D10" s="49"/>
      <c r="E10" s="49"/>
      <c r="F10" s="49"/>
      <c r="G10" s="49"/>
      <c r="H10" s="49"/>
      <c r="I10" s="49"/>
      <c r="M10" s="361">
        <v>17.96</v>
      </c>
      <c r="N10" s="361">
        <v>22.99</v>
      </c>
      <c r="O10" s="361">
        <v>26.92</v>
      </c>
      <c r="P10" s="361">
        <v>32.13</v>
      </c>
      <c r="Q10" s="501">
        <f t="shared" si="0"/>
        <v>100</v>
      </c>
      <c r="R10" s="477">
        <v>59.488</v>
      </c>
      <c r="S10" s="188">
        <v>9.36</v>
      </c>
    </row>
    <row r="11" spans="1:19" ht="17.25" customHeight="1">
      <c r="A11" s="49" t="s">
        <v>52</v>
      </c>
      <c r="B11" s="49"/>
      <c r="C11" s="49"/>
      <c r="D11" s="49"/>
      <c r="E11" s="49"/>
      <c r="F11" s="49"/>
      <c r="G11" s="49"/>
      <c r="H11" s="49"/>
      <c r="I11" s="49"/>
      <c r="M11" s="361">
        <v>10.99</v>
      </c>
      <c r="N11" s="361">
        <v>22.24</v>
      </c>
      <c r="O11" s="361">
        <v>36.12</v>
      </c>
      <c r="P11" s="361">
        <v>30.65</v>
      </c>
      <c r="Q11" s="501">
        <f t="shared" si="0"/>
        <v>100</v>
      </c>
      <c r="R11" s="477">
        <v>11.756</v>
      </c>
      <c r="S11" s="188">
        <v>8.27</v>
      </c>
    </row>
    <row r="12" spans="1:19" ht="17.25" customHeight="1">
      <c r="A12" s="49" t="s">
        <v>2</v>
      </c>
      <c r="B12" s="49"/>
      <c r="C12" s="49"/>
      <c r="D12" s="49"/>
      <c r="E12" s="49"/>
      <c r="F12" s="49"/>
      <c r="G12" s="49"/>
      <c r="H12" s="49"/>
      <c r="I12" s="49"/>
      <c r="M12" s="361">
        <v>4.2</v>
      </c>
      <c r="N12" s="361">
        <v>13.5</v>
      </c>
      <c r="O12" s="361">
        <v>40.29</v>
      </c>
      <c r="P12" s="361">
        <v>42.01</v>
      </c>
      <c r="Q12" s="501">
        <f t="shared" si="0"/>
        <v>100</v>
      </c>
      <c r="R12" s="477">
        <v>28.861</v>
      </c>
      <c r="S12" s="188">
        <v>6.21</v>
      </c>
    </row>
    <row r="13" spans="1:19" ht="17.25" customHeight="1">
      <c r="A13" s="49" t="s">
        <v>3</v>
      </c>
      <c r="B13" s="49"/>
      <c r="C13" s="49"/>
      <c r="D13" s="49"/>
      <c r="E13" s="49"/>
      <c r="F13" s="49"/>
      <c r="G13" s="49"/>
      <c r="H13" s="49"/>
      <c r="I13" s="49"/>
      <c r="M13" s="361">
        <v>19.86</v>
      </c>
      <c r="N13" s="361">
        <v>11.11</v>
      </c>
      <c r="O13" s="361">
        <v>18.06</v>
      </c>
      <c r="P13" s="361">
        <v>50.98</v>
      </c>
      <c r="Q13" s="501">
        <f t="shared" si="0"/>
        <v>100.00999999999999</v>
      </c>
      <c r="R13" s="477">
        <v>212.758</v>
      </c>
      <c r="S13" s="188">
        <v>11.31</v>
      </c>
    </row>
    <row r="14" spans="1:19" ht="17.25" customHeight="1">
      <c r="A14" s="49" t="s">
        <v>4</v>
      </c>
      <c r="B14" s="49"/>
      <c r="C14" s="49"/>
      <c r="D14" s="49"/>
      <c r="E14" s="49"/>
      <c r="F14" s="49"/>
      <c r="G14" s="49"/>
      <c r="H14" s="49"/>
      <c r="I14" s="49"/>
      <c r="M14" s="361">
        <v>14.07</v>
      </c>
      <c r="N14" s="361">
        <v>15.2</v>
      </c>
      <c r="O14" s="361">
        <v>28.8</v>
      </c>
      <c r="P14" s="361">
        <v>41.92</v>
      </c>
      <c r="Q14" s="501">
        <f t="shared" si="0"/>
        <v>99.99000000000001</v>
      </c>
      <c r="R14" s="477">
        <v>10.169</v>
      </c>
      <c r="S14" s="188">
        <v>7.86</v>
      </c>
    </row>
    <row r="15" spans="1:19" s="104" customFormat="1" ht="17.25" customHeight="1">
      <c r="A15" s="101" t="s">
        <v>6</v>
      </c>
      <c r="B15" s="101"/>
      <c r="C15" s="101"/>
      <c r="D15" s="101"/>
      <c r="E15" s="101"/>
      <c r="F15" s="101"/>
      <c r="G15" s="101"/>
      <c r="H15" s="101"/>
      <c r="I15" s="101"/>
      <c r="M15" s="366">
        <v>4.4</v>
      </c>
      <c r="N15" s="366">
        <v>17.88</v>
      </c>
      <c r="O15" s="366">
        <v>36.67</v>
      </c>
      <c r="P15" s="366">
        <v>41.05</v>
      </c>
      <c r="Q15" s="502">
        <f t="shared" si="0"/>
        <v>100</v>
      </c>
      <c r="R15" s="478">
        <v>2759.237</v>
      </c>
      <c r="S15" s="509">
        <v>6.97</v>
      </c>
    </row>
    <row r="16" spans="1:19" ht="17.25" customHeight="1">
      <c r="A16" s="327" t="s">
        <v>9</v>
      </c>
      <c r="B16" s="327"/>
      <c r="C16" s="327"/>
      <c r="D16" s="327"/>
      <c r="E16" s="327"/>
      <c r="F16" s="327"/>
      <c r="G16" s="327"/>
      <c r="H16" s="327"/>
      <c r="I16" s="327"/>
      <c r="M16" s="476">
        <v>2.83</v>
      </c>
      <c r="N16" s="476">
        <v>18.18</v>
      </c>
      <c r="O16" s="476">
        <v>36.86</v>
      </c>
      <c r="P16" s="476">
        <v>42.13</v>
      </c>
      <c r="Q16" s="503">
        <f t="shared" si="0"/>
        <v>100</v>
      </c>
      <c r="R16" s="479">
        <v>2319.169</v>
      </c>
      <c r="S16" s="480">
        <v>6.56</v>
      </c>
    </row>
    <row r="17" s="105" customFormat="1" ht="12.75">
      <c r="A17" s="105" t="s">
        <v>210</v>
      </c>
    </row>
    <row r="23" spans="1:20" ht="18.75">
      <c r="A23" s="101" t="s">
        <v>383</v>
      </c>
      <c r="B23" s="101"/>
      <c r="C23" s="133"/>
      <c r="D23" s="133"/>
      <c r="E23" s="133"/>
      <c r="F23" s="133"/>
      <c r="G23" s="133"/>
      <c r="H23" s="133"/>
      <c r="I23" s="133"/>
      <c r="K23" s="49"/>
      <c r="L23" s="49"/>
      <c r="M23" s="49"/>
      <c r="N23" s="49"/>
      <c r="O23" s="49"/>
      <c r="P23" s="49"/>
      <c r="Q23" s="49"/>
      <c r="R23" s="49"/>
      <c r="S23" s="49"/>
      <c r="T23" s="49"/>
    </row>
    <row r="24" spans="1:23" ht="21" customHeight="1">
      <c r="A24" s="253" t="s">
        <v>50</v>
      </c>
      <c r="B24" s="251">
        <v>1992</v>
      </c>
      <c r="C24" s="251">
        <v>1993</v>
      </c>
      <c r="D24" s="251">
        <v>1994</v>
      </c>
      <c r="E24" s="251">
        <v>1995</v>
      </c>
      <c r="F24" s="251">
        <v>1996</v>
      </c>
      <c r="G24" s="251">
        <v>1997</v>
      </c>
      <c r="H24" s="251">
        <v>1998</v>
      </c>
      <c r="I24" s="382" t="s">
        <v>504</v>
      </c>
      <c r="J24" s="276" t="s">
        <v>287</v>
      </c>
      <c r="K24" s="276" t="s">
        <v>288</v>
      </c>
      <c r="L24" s="276" t="s">
        <v>289</v>
      </c>
      <c r="M24" s="276" t="s">
        <v>290</v>
      </c>
      <c r="N24" s="276" t="s">
        <v>285</v>
      </c>
      <c r="O24" s="276" t="s">
        <v>295</v>
      </c>
      <c r="P24" s="276" t="s">
        <v>487</v>
      </c>
      <c r="Q24" s="276" t="s">
        <v>488</v>
      </c>
      <c r="R24" s="276" t="s">
        <v>489</v>
      </c>
      <c r="S24" s="276" t="s">
        <v>490</v>
      </c>
      <c r="T24" s="276" t="s">
        <v>479</v>
      </c>
      <c r="U24" s="276" t="s">
        <v>519</v>
      </c>
      <c r="V24" s="276" t="s">
        <v>549</v>
      </c>
      <c r="W24" s="276" t="s">
        <v>627</v>
      </c>
    </row>
    <row r="25" spans="1:23" ht="20.25" customHeight="1">
      <c r="A25" s="101" t="s">
        <v>51</v>
      </c>
      <c r="B25" s="101"/>
      <c r="C25" s="101"/>
      <c r="D25" s="101"/>
      <c r="E25" s="101"/>
      <c r="F25" s="101"/>
      <c r="G25" s="101"/>
      <c r="H25" s="101"/>
      <c r="I25" s="101"/>
      <c r="L25" s="93"/>
      <c r="M25" s="93"/>
      <c r="N25" s="93"/>
      <c r="P25" s="93"/>
      <c r="Q25" s="93"/>
      <c r="R25" s="93"/>
      <c r="S25" s="93"/>
      <c r="T25" s="93"/>
      <c r="U25" s="93"/>
      <c r="V25" s="93"/>
      <c r="W25" s="93" t="s">
        <v>49</v>
      </c>
    </row>
    <row r="26" spans="1:9" ht="15">
      <c r="A26" s="49"/>
      <c r="B26" s="49"/>
      <c r="C26" s="49"/>
      <c r="D26" s="49"/>
      <c r="E26" s="49"/>
      <c r="F26" s="49"/>
      <c r="G26" s="49"/>
      <c r="H26" s="49"/>
      <c r="I26" s="49"/>
    </row>
    <row r="27" spans="1:23" ht="15">
      <c r="A27" s="49" t="s">
        <v>7</v>
      </c>
      <c r="B27" s="383">
        <v>5.4</v>
      </c>
      <c r="C27" s="83">
        <v>6</v>
      </c>
      <c r="D27" s="83">
        <v>6.2</v>
      </c>
      <c r="E27" s="83">
        <v>6.2</v>
      </c>
      <c r="F27" s="83">
        <v>6.3</v>
      </c>
      <c r="G27" s="83">
        <v>6.4</v>
      </c>
      <c r="H27" s="361">
        <v>6.39784324772509</v>
      </c>
      <c r="I27" s="376">
        <v>5.890122235485667</v>
      </c>
      <c r="J27" s="158">
        <v>5.9096375932497</v>
      </c>
      <c r="K27" s="158">
        <v>5.83890053252805</v>
      </c>
      <c r="L27" s="189">
        <v>5.72099953434837</v>
      </c>
      <c r="M27" s="188">
        <v>5.64806760962203</v>
      </c>
      <c r="N27" s="188">
        <v>5.64590305675089</v>
      </c>
      <c r="O27" s="188">
        <v>5.6527334495738</v>
      </c>
      <c r="P27" s="188">
        <v>5.67188796101695</v>
      </c>
      <c r="Q27" s="188">
        <v>5.72878397491594</v>
      </c>
      <c r="R27" s="188">
        <v>5.83939770525113</v>
      </c>
      <c r="S27" s="188">
        <v>5.9582461480118</v>
      </c>
      <c r="T27" s="188">
        <v>6.13148974804916</v>
      </c>
      <c r="U27" s="188">
        <v>6.31693360002284</v>
      </c>
      <c r="V27" s="188">
        <v>6.4640944306554</v>
      </c>
      <c r="W27" s="79">
        <v>6.53</v>
      </c>
    </row>
    <row r="28" spans="1:23" ht="18">
      <c r="A28" s="49" t="s">
        <v>421</v>
      </c>
      <c r="B28" s="383">
        <v>6.8</v>
      </c>
      <c r="C28" s="83">
        <v>7.2</v>
      </c>
      <c r="D28" s="83">
        <v>7.7</v>
      </c>
      <c r="E28" s="83">
        <v>7.7</v>
      </c>
      <c r="F28" s="83">
        <v>7.9</v>
      </c>
      <c r="G28" s="83">
        <v>7.5</v>
      </c>
      <c r="H28" s="361">
        <v>6.96356999049087</v>
      </c>
      <c r="I28" s="376">
        <v>6.0755862999831285</v>
      </c>
      <c r="J28" s="158">
        <v>5.82081954902739</v>
      </c>
      <c r="K28" s="158">
        <v>5.81032128208398</v>
      </c>
      <c r="L28" s="189">
        <v>5.99603418270844</v>
      </c>
      <c r="M28" s="188">
        <v>6.20537998651213</v>
      </c>
      <c r="N28" s="188">
        <v>6.52828074493425</v>
      </c>
      <c r="O28" s="188">
        <v>6.76678575773441</v>
      </c>
      <c r="P28" s="188">
        <v>6.91292986285201</v>
      </c>
      <c r="Q28" s="188">
        <v>7.08849915188453</v>
      </c>
      <c r="R28" s="188">
        <v>7.30320227480489</v>
      </c>
      <c r="S28" s="188">
        <v>7.76237265145981</v>
      </c>
      <c r="T28" s="188">
        <v>8.23167456319622</v>
      </c>
      <c r="U28" s="188">
        <v>8.64644539379027</v>
      </c>
      <c r="V28" s="188">
        <v>8.95484915437816</v>
      </c>
      <c r="W28" s="79">
        <v>9.36</v>
      </c>
    </row>
    <row r="29" spans="1:23" ht="18">
      <c r="A29" s="49" t="s">
        <v>422</v>
      </c>
      <c r="B29" s="383">
        <v>8.4</v>
      </c>
      <c r="C29" s="83">
        <v>8.9</v>
      </c>
      <c r="D29" s="83">
        <v>9.2</v>
      </c>
      <c r="E29" s="83">
        <v>9.5</v>
      </c>
      <c r="F29" s="377">
        <v>9.9</v>
      </c>
      <c r="G29" s="83">
        <v>9.4</v>
      </c>
      <c r="H29" s="361">
        <v>9.01486250144848</v>
      </c>
      <c r="I29" s="376">
        <v>8.486898647940468</v>
      </c>
      <c r="J29" s="158">
        <v>8.24121856425953</v>
      </c>
      <c r="K29" s="158">
        <v>8.24892050717033</v>
      </c>
      <c r="L29" s="189">
        <v>8.36159446758902</v>
      </c>
      <c r="M29" s="188">
        <v>8.38371320064996</v>
      </c>
      <c r="N29" s="188">
        <v>8.38286559925337</v>
      </c>
      <c r="O29" s="188">
        <v>8.03379572350263</v>
      </c>
      <c r="P29" s="188">
        <v>7.87016742418999</v>
      </c>
      <c r="Q29" s="188">
        <v>7.85786125570962</v>
      </c>
      <c r="R29" s="188">
        <v>7.84998200576447</v>
      </c>
      <c r="S29" s="188">
        <v>7.9738006188959</v>
      </c>
      <c r="T29" s="188">
        <v>8.13028087046293</v>
      </c>
      <c r="U29" s="188">
        <v>8.38377810211674</v>
      </c>
      <c r="V29" s="188">
        <v>8.41757036680236</v>
      </c>
      <c r="W29" s="79">
        <v>8.27</v>
      </c>
    </row>
    <row r="30" spans="1:23" ht="15">
      <c r="A30" s="49" t="s">
        <v>2</v>
      </c>
      <c r="B30" s="383" t="s">
        <v>53</v>
      </c>
      <c r="C30" s="83" t="s">
        <v>53</v>
      </c>
      <c r="D30" s="83" t="s">
        <v>53</v>
      </c>
      <c r="E30" s="83" t="s">
        <v>53</v>
      </c>
      <c r="F30" s="83" t="s">
        <v>53</v>
      </c>
      <c r="G30" s="83">
        <v>6.4</v>
      </c>
      <c r="H30" s="361">
        <v>6.39713373594879</v>
      </c>
      <c r="I30" s="376">
        <v>6.067326057298772</v>
      </c>
      <c r="J30" s="158">
        <v>5.80650518383809</v>
      </c>
      <c r="K30" s="158">
        <v>5.82594968799672</v>
      </c>
      <c r="L30" s="189">
        <v>5.76364426066946</v>
      </c>
      <c r="M30" s="189">
        <v>5.64418741994679</v>
      </c>
      <c r="N30" s="189">
        <v>5.59304463193807</v>
      </c>
      <c r="O30" s="189">
        <v>5.56264855492696</v>
      </c>
      <c r="P30" s="189">
        <v>5.44511770879305</v>
      </c>
      <c r="Q30" s="189">
        <v>5.53795195072706</v>
      </c>
      <c r="R30" s="189">
        <v>5.53023655620909</v>
      </c>
      <c r="S30" s="189">
        <v>5.76481274555428</v>
      </c>
      <c r="T30" s="188">
        <v>6.05571299542804</v>
      </c>
      <c r="U30" s="188">
        <v>6.22334766310732</v>
      </c>
      <c r="V30" s="188">
        <v>6.30721746016863</v>
      </c>
      <c r="W30" s="79">
        <v>6.21</v>
      </c>
    </row>
    <row r="31" spans="1:23" ht="18">
      <c r="A31" s="49" t="s">
        <v>423</v>
      </c>
      <c r="B31" s="383" t="s">
        <v>53</v>
      </c>
      <c r="C31" s="83" t="s">
        <v>53</v>
      </c>
      <c r="D31" s="83" t="s">
        <v>53</v>
      </c>
      <c r="E31" s="83" t="s">
        <v>53</v>
      </c>
      <c r="F31" s="83" t="s">
        <v>53</v>
      </c>
      <c r="G31" s="83" t="s">
        <v>53</v>
      </c>
      <c r="H31" s="85">
        <v>7.876522958188204</v>
      </c>
      <c r="I31" s="376">
        <v>12.25</v>
      </c>
      <c r="J31" s="158">
        <v>10.1546033633908</v>
      </c>
      <c r="K31" s="158">
        <v>10.1766026413143</v>
      </c>
      <c r="L31" s="206">
        <v>10.2296859262325</v>
      </c>
      <c r="M31" s="188">
        <v>10.2361387084514</v>
      </c>
      <c r="N31" s="188">
        <v>10.2922976130432</v>
      </c>
      <c r="O31" s="188">
        <v>10.2490840704692</v>
      </c>
      <c r="P31" s="188">
        <v>10.305060217129</v>
      </c>
      <c r="Q31" s="188">
        <v>10.3675280358063</v>
      </c>
      <c r="R31" s="188">
        <v>10.3403216709465</v>
      </c>
      <c r="S31" s="188">
        <v>10.3953803997955</v>
      </c>
      <c r="T31" s="188">
        <v>10.6097971260116</v>
      </c>
      <c r="U31" s="188">
        <v>10.6760511391299</v>
      </c>
      <c r="V31" s="188">
        <v>10.9125435391767</v>
      </c>
      <c r="W31" s="79">
        <v>11.31</v>
      </c>
    </row>
    <row r="32" spans="1:23" ht="18">
      <c r="A32" s="49" t="s">
        <v>424</v>
      </c>
      <c r="B32" s="383" t="s">
        <v>53</v>
      </c>
      <c r="C32" s="83" t="s">
        <v>53</v>
      </c>
      <c r="D32" s="83" t="s">
        <v>53</v>
      </c>
      <c r="E32" s="83" t="s">
        <v>53</v>
      </c>
      <c r="F32" s="83" t="s">
        <v>53</v>
      </c>
      <c r="G32" s="83" t="s">
        <v>53</v>
      </c>
      <c r="H32" s="85">
        <v>14.6842566432616</v>
      </c>
      <c r="I32" s="376">
        <v>8.272089036779349</v>
      </c>
      <c r="J32" s="158">
        <v>8.30292344459968</v>
      </c>
      <c r="K32" s="158">
        <v>8.65501769372673</v>
      </c>
      <c r="L32" s="206">
        <v>8.82472808557222</v>
      </c>
      <c r="M32" s="188">
        <v>6.99698219368579</v>
      </c>
      <c r="N32" s="188">
        <v>6.92515725078055</v>
      </c>
      <c r="O32" s="188">
        <v>6.91382243533828</v>
      </c>
      <c r="P32" s="188">
        <v>6.92217240527723</v>
      </c>
      <c r="Q32" s="188">
        <v>6.81121915537392</v>
      </c>
      <c r="R32" s="188">
        <v>7.17777505268275</v>
      </c>
      <c r="S32" s="188">
        <v>7.53604060876486</v>
      </c>
      <c r="T32" s="188">
        <v>7.71400153310769</v>
      </c>
      <c r="U32" s="188">
        <v>7.83638257985673</v>
      </c>
      <c r="V32" s="188">
        <v>7.77010827108772</v>
      </c>
      <c r="W32" s="79">
        <v>7.86</v>
      </c>
    </row>
    <row r="33" spans="1:23" ht="15">
      <c r="A33" s="49" t="s">
        <v>6</v>
      </c>
      <c r="B33" s="383" t="s">
        <v>53</v>
      </c>
      <c r="C33" s="83" t="s">
        <v>53</v>
      </c>
      <c r="D33" s="83" t="s">
        <v>53</v>
      </c>
      <c r="E33" s="83" t="s">
        <v>53</v>
      </c>
      <c r="F33" s="83" t="s">
        <v>53</v>
      </c>
      <c r="G33" s="83" t="s">
        <v>53</v>
      </c>
      <c r="H33" s="85">
        <v>6.555324162849652</v>
      </c>
      <c r="I33" s="376">
        <v>6.221925831247648</v>
      </c>
      <c r="J33" s="158">
        <v>6.23787703196923</v>
      </c>
      <c r="K33" s="158">
        <v>6.17476891595632</v>
      </c>
      <c r="L33" s="189">
        <v>6.07329647082024</v>
      </c>
      <c r="M33" s="188">
        <v>6.02061606325507</v>
      </c>
      <c r="N33" s="188">
        <v>6.02963177878894</v>
      </c>
      <c r="O33" s="188">
        <v>6.03611167137816</v>
      </c>
      <c r="P33" s="188">
        <v>6.0583928328971</v>
      </c>
      <c r="Q33" s="188">
        <v>6.11718747284354</v>
      </c>
      <c r="R33" s="188">
        <v>6.22045388854115</v>
      </c>
      <c r="S33" s="188">
        <v>6.35082231276834</v>
      </c>
      <c r="T33" s="188">
        <v>6.53777412343042</v>
      </c>
      <c r="U33" s="188">
        <v>6.72391924283272</v>
      </c>
      <c r="V33" s="188">
        <v>6.8781237776374</v>
      </c>
      <c r="W33" s="79">
        <v>6.97</v>
      </c>
    </row>
    <row r="34" spans="1:23" ht="15">
      <c r="A34" s="49"/>
      <c r="B34" s="83"/>
      <c r="C34" s="83"/>
      <c r="D34" s="83"/>
      <c r="E34" s="83"/>
      <c r="F34" s="83"/>
      <c r="G34" s="83"/>
      <c r="H34" s="361"/>
      <c r="I34" s="378"/>
      <c r="L34" s="178"/>
      <c r="M34" s="188"/>
      <c r="N34" s="188"/>
      <c r="O34" s="188"/>
      <c r="P34" s="188"/>
      <c r="Q34" s="188"/>
      <c r="R34" s="188"/>
      <c r="S34" s="188"/>
      <c r="T34" s="188"/>
      <c r="U34" s="188"/>
      <c r="V34" s="188"/>
      <c r="W34" s="79"/>
    </row>
    <row r="35" spans="1:23" ht="15.75">
      <c r="A35" s="101" t="s">
        <v>54</v>
      </c>
      <c r="B35" s="83"/>
      <c r="C35" s="83"/>
      <c r="D35" s="83"/>
      <c r="E35" s="83"/>
      <c r="F35" s="83"/>
      <c r="G35" s="83"/>
      <c r="H35" s="361"/>
      <c r="I35" s="378"/>
      <c r="L35" s="178"/>
      <c r="M35" s="188"/>
      <c r="N35" s="188"/>
      <c r="O35" s="188"/>
      <c r="P35" s="188"/>
      <c r="Q35" s="188"/>
      <c r="R35" s="188"/>
      <c r="S35" s="188"/>
      <c r="T35" s="188"/>
      <c r="U35" s="188"/>
      <c r="V35" s="188"/>
      <c r="W35" s="79"/>
    </row>
    <row r="36" spans="1:23" ht="15">
      <c r="A36" s="49"/>
      <c r="B36" s="83"/>
      <c r="C36" s="83"/>
      <c r="D36" s="83"/>
      <c r="E36" s="83"/>
      <c r="F36" s="83"/>
      <c r="G36" s="83"/>
      <c r="H36" s="361"/>
      <c r="I36" s="361"/>
      <c r="L36" s="178"/>
      <c r="M36" s="178"/>
      <c r="N36" s="178"/>
      <c r="O36" s="178"/>
      <c r="P36" s="178"/>
      <c r="Q36" s="178"/>
      <c r="R36" s="178"/>
      <c r="S36" s="178"/>
      <c r="T36" s="178"/>
      <c r="U36" s="178"/>
      <c r="V36" s="178"/>
      <c r="W36" s="79"/>
    </row>
    <row r="37" spans="1:23" ht="15">
      <c r="A37" s="49" t="s">
        <v>7</v>
      </c>
      <c r="B37" s="383">
        <v>6.3</v>
      </c>
      <c r="C37" s="83">
        <v>6.8</v>
      </c>
      <c r="D37" s="83">
        <v>7</v>
      </c>
      <c r="E37" s="83">
        <v>7.1</v>
      </c>
      <c r="F37" s="83">
        <v>7.2</v>
      </c>
      <c r="G37" s="83">
        <v>7.3</v>
      </c>
      <c r="H37" s="361">
        <v>7.37505514390757</v>
      </c>
      <c r="I37" s="376">
        <v>6.741194178418683</v>
      </c>
      <c r="J37" s="159">
        <v>6.69905652763337</v>
      </c>
      <c r="K37" s="158">
        <v>6.59669526768335</v>
      </c>
      <c r="L37" s="189">
        <v>6.47267682949168</v>
      </c>
      <c r="M37" s="189">
        <v>6.3847324319919</v>
      </c>
      <c r="N37" s="189">
        <v>6.3583281737229</v>
      </c>
      <c r="O37" s="189">
        <v>6.38546989920351</v>
      </c>
      <c r="P37" s="189">
        <v>6.44180522615976</v>
      </c>
      <c r="Q37" s="189">
        <v>6.54459416302124</v>
      </c>
      <c r="R37" s="189">
        <v>6.69911646461907</v>
      </c>
      <c r="S37" s="189">
        <v>6.88858756132465</v>
      </c>
      <c r="T37" s="189">
        <v>7.09212198283706</v>
      </c>
      <c r="U37" s="189">
        <v>7.31613440452823</v>
      </c>
      <c r="V37" s="189">
        <v>7.51016005176909</v>
      </c>
      <c r="W37" s="79">
        <v>7.63</v>
      </c>
    </row>
    <row r="38" spans="1:23" ht="18">
      <c r="A38" s="49" t="s">
        <v>421</v>
      </c>
      <c r="B38" s="383">
        <v>7.6</v>
      </c>
      <c r="C38" s="83">
        <v>8</v>
      </c>
      <c r="D38" s="83">
        <v>8.4</v>
      </c>
      <c r="E38" s="83">
        <v>8.3</v>
      </c>
      <c r="F38" s="83">
        <v>8.3</v>
      </c>
      <c r="G38" s="83">
        <v>7.9</v>
      </c>
      <c r="H38" s="361">
        <v>7.4335997561129</v>
      </c>
      <c r="I38" s="376">
        <v>6.3947105814700524</v>
      </c>
      <c r="J38" s="159">
        <v>6.03681309403408</v>
      </c>
      <c r="K38" s="158">
        <v>5.85019409402477</v>
      </c>
      <c r="L38" s="189">
        <v>5.88453333172923</v>
      </c>
      <c r="M38" s="189">
        <v>6.02178352512293</v>
      </c>
      <c r="N38" s="189">
        <v>6.29056435128258</v>
      </c>
      <c r="O38" s="189">
        <v>6.52711535253094</v>
      </c>
      <c r="P38" s="189">
        <v>6.73434725911895</v>
      </c>
      <c r="Q38" s="189">
        <v>6.91329057590449</v>
      </c>
      <c r="R38" s="189">
        <v>7.17229343601972</v>
      </c>
      <c r="S38" s="189">
        <v>7.65279747348858</v>
      </c>
      <c r="T38" s="189">
        <v>8.08190548398998</v>
      </c>
      <c r="U38" s="189">
        <v>8.52211297391404</v>
      </c>
      <c r="V38" s="189">
        <v>8.85320345525898</v>
      </c>
      <c r="W38" s="79">
        <v>9.18</v>
      </c>
    </row>
    <row r="39" spans="1:23" ht="18">
      <c r="A39" s="49" t="s">
        <v>422</v>
      </c>
      <c r="B39" s="383">
        <v>8.5</v>
      </c>
      <c r="C39" s="83">
        <v>9</v>
      </c>
      <c r="D39" s="83">
        <v>9.3</v>
      </c>
      <c r="E39" s="83">
        <v>9.5</v>
      </c>
      <c r="F39" s="83">
        <v>9.8</v>
      </c>
      <c r="G39" s="83">
        <v>9.6</v>
      </c>
      <c r="H39" s="361">
        <v>9.28708348932984</v>
      </c>
      <c r="I39" s="376">
        <v>8.559274930971421</v>
      </c>
      <c r="J39" s="159">
        <v>8.57969982727598</v>
      </c>
      <c r="K39" s="158">
        <v>8.48123117528567</v>
      </c>
      <c r="L39" s="189">
        <v>8.29907373553423</v>
      </c>
      <c r="M39" s="189">
        <v>8.14438355228107</v>
      </c>
      <c r="N39" s="189">
        <v>7.92779822566607</v>
      </c>
      <c r="O39" s="189">
        <v>7.861531282552</v>
      </c>
      <c r="P39" s="189">
        <v>7.8688395219985</v>
      </c>
      <c r="Q39" s="189">
        <v>7.88497592335833</v>
      </c>
      <c r="R39" s="189">
        <v>7.91911358719465</v>
      </c>
      <c r="S39" s="189">
        <v>8.00581939904739</v>
      </c>
      <c r="T39" s="189">
        <v>8.17178515027095</v>
      </c>
      <c r="U39" s="189">
        <v>8.40197447242597</v>
      </c>
      <c r="V39" s="189">
        <v>8.4330547282733</v>
      </c>
      <c r="W39" s="79">
        <v>8.43</v>
      </c>
    </row>
    <row r="40" spans="1:23" ht="15">
      <c r="A40" s="49" t="s">
        <v>2</v>
      </c>
      <c r="B40" s="383" t="s">
        <v>53</v>
      </c>
      <c r="C40" s="83" t="s">
        <v>53</v>
      </c>
      <c r="D40" s="83" t="s">
        <v>53</v>
      </c>
      <c r="E40" s="83" t="s">
        <v>53</v>
      </c>
      <c r="F40" s="83" t="s">
        <v>53</v>
      </c>
      <c r="G40" s="83">
        <v>6.5</v>
      </c>
      <c r="H40" s="361">
        <v>6.4</v>
      </c>
      <c r="I40" s="376">
        <v>5.919741263481388</v>
      </c>
      <c r="J40" s="159">
        <v>5.81400465235283</v>
      </c>
      <c r="K40" s="158">
        <v>5.74470848081595</v>
      </c>
      <c r="L40" s="189">
        <v>5.7023383232969</v>
      </c>
      <c r="M40" s="189">
        <v>5.6628175297994</v>
      </c>
      <c r="N40" s="189">
        <v>5.64072586614563</v>
      </c>
      <c r="O40" s="189">
        <v>5.62376403056313</v>
      </c>
      <c r="P40" s="189">
        <v>5.63422648589431</v>
      </c>
      <c r="Q40" s="189">
        <v>5.75711117582155</v>
      </c>
      <c r="R40" s="189">
        <v>5.71698828101113</v>
      </c>
      <c r="S40" s="189">
        <v>5.96712907364396</v>
      </c>
      <c r="T40" s="189">
        <v>6.36723684241066</v>
      </c>
      <c r="U40" s="189">
        <v>6.35045457383961</v>
      </c>
      <c r="V40" s="189">
        <v>6.39778135602399</v>
      </c>
      <c r="W40" s="79">
        <v>6.29</v>
      </c>
    </row>
    <row r="41" spans="1:23" ht="18">
      <c r="A41" s="49" t="s">
        <v>423</v>
      </c>
      <c r="B41" s="383" t="s">
        <v>53</v>
      </c>
      <c r="C41" s="83" t="s">
        <v>53</v>
      </c>
      <c r="D41" s="83" t="s">
        <v>53</v>
      </c>
      <c r="E41" s="83" t="s">
        <v>53</v>
      </c>
      <c r="F41" s="83" t="s">
        <v>53</v>
      </c>
      <c r="G41" s="83" t="s">
        <v>53</v>
      </c>
      <c r="H41" s="85">
        <v>14.8</v>
      </c>
      <c r="I41" s="376">
        <v>10.531846255249286</v>
      </c>
      <c r="J41" s="159">
        <v>15.3811295306477</v>
      </c>
      <c r="K41" s="158">
        <v>15.2859274275177</v>
      </c>
      <c r="L41" s="206">
        <v>15.2946405257007</v>
      </c>
      <c r="M41" s="189">
        <v>14.68418626634</v>
      </c>
      <c r="N41" s="189">
        <v>14.713101756305</v>
      </c>
      <c r="O41" s="189">
        <v>14.5860936752092</v>
      </c>
      <c r="P41" s="189">
        <v>14.5510103349242</v>
      </c>
      <c r="Q41" s="189">
        <v>14.4179792706945</v>
      </c>
      <c r="R41" s="189">
        <v>14.3271808278539</v>
      </c>
      <c r="S41" s="189">
        <v>14.3937682063519</v>
      </c>
      <c r="T41" s="189">
        <v>14.2407842594008</v>
      </c>
      <c r="U41" s="189">
        <v>14.5477267122589</v>
      </c>
      <c r="V41" s="189">
        <v>14.7124913084101</v>
      </c>
      <c r="W41" s="79">
        <v>15.22</v>
      </c>
    </row>
    <row r="42" spans="1:23" ht="18">
      <c r="A42" s="49" t="s">
        <v>424</v>
      </c>
      <c r="B42" s="383" t="s">
        <v>53</v>
      </c>
      <c r="C42" s="83" t="s">
        <v>53</v>
      </c>
      <c r="D42" s="83" t="s">
        <v>53</v>
      </c>
      <c r="E42" s="83" t="s">
        <v>53</v>
      </c>
      <c r="F42" s="83" t="s">
        <v>53</v>
      </c>
      <c r="G42" s="83" t="s">
        <v>53</v>
      </c>
      <c r="H42" s="85">
        <v>12</v>
      </c>
      <c r="I42" s="376">
        <v>11.491277790006604</v>
      </c>
      <c r="J42" s="159">
        <v>9.55406428869257</v>
      </c>
      <c r="K42" s="158">
        <v>9.94485494095652</v>
      </c>
      <c r="L42" s="206">
        <v>10.1281059963693</v>
      </c>
      <c r="M42" s="189">
        <v>8.65753634376807</v>
      </c>
      <c r="N42" s="189">
        <v>8.67764928517614</v>
      </c>
      <c r="O42" s="189">
        <v>8.65235311459346</v>
      </c>
      <c r="P42" s="189">
        <v>8.55390242643096</v>
      </c>
      <c r="Q42" s="189">
        <v>8.49471323432236</v>
      </c>
      <c r="R42" s="189">
        <v>8.53205528192558</v>
      </c>
      <c r="S42" s="189">
        <v>8.98801980200266</v>
      </c>
      <c r="T42" s="189">
        <v>9.19034974623998</v>
      </c>
      <c r="U42" s="189">
        <v>9.27163066319087</v>
      </c>
      <c r="V42" s="189">
        <v>9.32128065471353</v>
      </c>
      <c r="W42" s="79">
        <v>9.31</v>
      </c>
    </row>
    <row r="43" spans="1:23" ht="15.75" thickBot="1">
      <c r="A43" s="50" t="s">
        <v>6</v>
      </c>
      <c r="B43" s="384" t="s">
        <v>53</v>
      </c>
      <c r="C43" s="379" t="s">
        <v>53</v>
      </c>
      <c r="D43" s="379" t="s">
        <v>53</v>
      </c>
      <c r="E43" s="379" t="s">
        <v>53</v>
      </c>
      <c r="F43" s="379" t="s">
        <v>53</v>
      </c>
      <c r="G43" s="379" t="s">
        <v>53</v>
      </c>
      <c r="H43" s="380">
        <v>7.5</v>
      </c>
      <c r="I43" s="381">
        <v>6.963249888252638</v>
      </c>
      <c r="J43" s="160">
        <v>7.18164540123003</v>
      </c>
      <c r="K43" s="160">
        <v>7.0708923938274</v>
      </c>
      <c r="L43" s="190">
        <v>6.95303260981624</v>
      </c>
      <c r="M43" s="190">
        <v>6.87614317874644</v>
      </c>
      <c r="N43" s="190">
        <v>6.85682823102382</v>
      </c>
      <c r="O43" s="190">
        <v>6.88347252815547</v>
      </c>
      <c r="P43" s="190">
        <v>6.93805353280259</v>
      </c>
      <c r="Q43" s="190">
        <v>7.0330038855612</v>
      </c>
      <c r="R43" s="190">
        <v>7.18130984655148</v>
      </c>
      <c r="S43" s="190">
        <v>7.38397323960586</v>
      </c>
      <c r="T43" s="190">
        <v>7.58590127293105</v>
      </c>
      <c r="U43" s="190">
        <v>7.82200529408332</v>
      </c>
      <c r="V43" s="190">
        <v>8.01998802911429</v>
      </c>
      <c r="W43" s="557">
        <v>8.17</v>
      </c>
    </row>
    <row r="44" spans="1:16" ht="15">
      <c r="A44" s="11" t="s">
        <v>734</v>
      </c>
      <c r="B44" s="105"/>
      <c r="C44" s="105"/>
      <c r="D44" s="105"/>
      <c r="E44" s="105"/>
      <c r="F44" s="105"/>
      <c r="G44" s="105"/>
      <c r="H44" s="105"/>
      <c r="I44" s="105"/>
      <c r="J44" s="83"/>
      <c r="K44" s="83"/>
      <c r="L44" s="83"/>
      <c r="M44" s="83"/>
      <c r="N44" s="83"/>
      <c r="O44" s="83"/>
      <c r="P44" s="191"/>
    </row>
    <row r="45" spans="1:9" ht="15">
      <c r="A45" s="11" t="s">
        <v>733</v>
      </c>
      <c r="B45" s="105"/>
      <c r="C45" s="105"/>
      <c r="D45" s="105"/>
      <c r="E45" s="105"/>
      <c r="F45" s="105"/>
      <c r="G45" s="105"/>
      <c r="H45" s="105"/>
      <c r="I45" s="105"/>
    </row>
    <row r="46" spans="1:9" ht="15">
      <c r="A46" s="105" t="s">
        <v>384</v>
      </c>
      <c r="B46" s="105"/>
      <c r="C46" s="105"/>
      <c r="D46" s="105"/>
      <c r="E46" s="105"/>
      <c r="F46" s="105"/>
      <c r="G46" s="105"/>
      <c r="H46" s="105"/>
      <c r="I46" s="105"/>
    </row>
    <row r="47" spans="1:9" ht="12.75" customHeight="1">
      <c r="A47" s="105" t="s">
        <v>385</v>
      </c>
      <c r="B47" s="105"/>
      <c r="C47" s="105"/>
      <c r="D47" s="105"/>
      <c r="E47" s="105"/>
      <c r="F47" s="105"/>
      <c r="G47" s="105"/>
      <c r="H47" s="105"/>
      <c r="I47" s="105"/>
    </row>
    <row r="48" spans="1:9" ht="15" customHeight="1">
      <c r="A48" s="105" t="s">
        <v>524</v>
      </c>
      <c r="B48" s="105"/>
      <c r="C48" s="105"/>
      <c r="D48" s="105"/>
      <c r="E48" s="105"/>
      <c r="F48" s="105"/>
      <c r="G48" s="105"/>
      <c r="H48" s="105"/>
      <c r="I48" s="105"/>
    </row>
  </sheetData>
  <sheetProtection/>
  <printOptions/>
  <pageMargins left="0.75" right="0.75" top="1" bottom="1" header="0.5" footer="0.5"/>
  <pageSetup fitToHeight="1" fitToWidth="1" horizontalDpi="600" verticalDpi="600" orientation="portrait" paperSize="9" scale="65" r:id="rId1"/>
  <headerFooter alignWithMargins="0">
    <oddHeader>&amp;R&amp;"Arial,Bold"&amp;16ROAD TRANSPORT VEHICLES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W52"/>
  <sheetViews>
    <sheetView zoomScale="85" zoomScaleNormal="85" zoomScalePageLayoutView="0" workbookViewId="0" topLeftCell="A1">
      <selection activeCell="A1" sqref="A1"/>
    </sheetView>
  </sheetViews>
  <sheetFormatPr defaultColWidth="9.140625" defaultRowHeight="12.75"/>
  <cols>
    <col min="1" max="1" width="21.421875" style="0" customWidth="1"/>
    <col min="2" max="9" width="11.7109375" style="0" hidden="1" customWidth="1"/>
    <col min="10" max="10" width="10.57421875" style="0" hidden="1" customWidth="1"/>
    <col min="11" max="12" width="9.421875" style="0" hidden="1" customWidth="1"/>
    <col min="13" max="13" width="9.421875" style="0" bestFit="1" customWidth="1"/>
    <col min="14" max="15" width="9.28125" style="0" bestFit="1" customWidth="1"/>
    <col min="16" max="16" width="10.57421875" style="0" customWidth="1"/>
    <col min="17" max="17" width="10.28125" style="0" customWidth="1"/>
    <col min="18" max="20" width="10.28125" style="107" customWidth="1"/>
  </cols>
  <sheetData>
    <row r="1" spans="1:20" s="48" customFormat="1" ht="21" customHeight="1">
      <c r="A1" s="101" t="s">
        <v>359</v>
      </c>
      <c r="B1" s="101"/>
      <c r="C1" s="101"/>
      <c r="D1" s="101"/>
      <c r="E1" s="101"/>
      <c r="F1" s="101"/>
      <c r="G1" s="101"/>
      <c r="H1" s="101"/>
      <c r="I1" s="101"/>
      <c r="K1" s="49"/>
      <c r="L1" s="49"/>
      <c r="M1" s="49"/>
      <c r="N1" s="49"/>
      <c r="O1" s="49"/>
      <c r="P1" s="49"/>
      <c r="Q1" s="49"/>
      <c r="R1" s="191"/>
      <c r="S1" s="191"/>
      <c r="T1" s="191"/>
    </row>
    <row r="2" spans="1:23" s="48" customFormat="1" ht="21" customHeight="1">
      <c r="A2" s="253" t="s">
        <v>55</v>
      </c>
      <c r="B2" s="354">
        <v>1992</v>
      </c>
      <c r="C2" s="354">
        <v>1993</v>
      </c>
      <c r="D2" s="354">
        <v>1994</v>
      </c>
      <c r="E2" s="354">
        <v>1995</v>
      </c>
      <c r="F2" s="354">
        <v>1996</v>
      </c>
      <c r="G2" s="275">
        <v>1997</v>
      </c>
      <c r="H2" s="275">
        <v>1998</v>
      </c>
      <c r="I2" s="275">
        <v>1999</v>
      </c>
      <c r="J2" s="275">
        <v>2000</v>
      </c>
      <c r="K2" s="275">
        <v>2001</v>
      </c>
      <c r="L2" s="277">
        <v>2002</v>
      </c>
      <c r="M2" s="277">
        <v>2003</v>
      </c>
      <c r="N2" s="277">
        <v>2004</v>
      </c>
      <c r="O2" s="277">
        <v>2005</v>
      </c>
      <c r="P2" s="276" t="s">
        <v>491</v>
      </c>
      <c r="Q2" s="276" t="s">
        <v>492</v>
      </c>
      <c r="R2" s="276" t="s">
        <v>493</v>
      </c>
      <c r="S2" s="276" t="s">
        <v>494</v>
      </c>
      <c r="T2" s="277">
        <v>2010</v>
      </c>
      <c r="U2" s="277">
        <v>2011</v>
      </c>
      <c r="V2" s="277">
        <v>2012</v>
      </c>
      <c r="W2" s="355">
        <v>2013</v>
      </c>
    </row>
    <row r="3" spans="1:23" ht="12.75">
      <c r="A3" s="2"/>
      <c r="B3" s="393"/>
      <c r="C3" s="393"/>
      <c r="D3" s="393"/>
      <c r="E3" s="393"/>
      <c r="F3" s="394"/>
      <c r="G3" s="392"/>
      <c r="H3" s="392"/>
      <c r="I3" s="392"/>
      <c r="M3" s="59"/>
      <c r="N3" s="96"/>
      <c r="O3" s="96"/>
      <c r="P3" s="107"/>
      <c r="Q3" s="96"/>
      <c r="R3" s="96"/>
      <c r="S3" s="96"/>
      <c r="T3" s="96"/>
      <c r="U3" s="96"/>
      <c r="V3" s="96"/>
      <c r="W3" s="96" t="s">
        <v>67</v>
      </c>
    </row>
    <row r="4" spans="1:23" ht="15">
      <c r="A4" s="281" t="s">
        <v>56</v>
      </c>
      <c r="B4" s="85">
        <v>0.2</v>
      </c>
      <c r="C4" s="85">
        <v>0.1</v>
      </c>
      <c r="D4" s="85">
        <v>0.2</v>
      </c>
      <c r="E4" s="85">
        <v>0.2</v>
      </c>
      <c r="F4" s="85">
        <v>0.1</v>
      </c>
      <c r="G4" s="85">
        <v>0.1</v>
      </c>
      <c r="H4" s="85">
        <v>0.10399413074221016</v>
      </c>
      <c r="I4" s="85">
        <v>0.04232825642723959</v>
      </c>
      <c r="J4" s="85">
        <v>0.04260603635680506</v>
      </c>
      <c r="K4" s="85">
        <v>0.05063476259257998</v>
      </c>
      <c r="L4" s="85">
        <v>0.1</v>
      </c>
      <c r="M4" s="85">
        <v>0.07885393247745842</v>
      </c>
      <c r="N4" s="85">
        <v>0.107395311578447</v>
      </c>
      <c r="O4" s="85">
        <v>0.1257163140783448</v>
      </c>
      <c r="P4" s="85">
        <v>0.14304992535370656</v>
      </c>
      <c r="Q4" s="85">
        <v>0.14632238040793036</v>
      </c>
      <c r="R4" s="85">
        <v>0.14548134515928396</v>
      </c>
      <c r="S4" s="85">
        <v>0.13222450476143702</v>
      </c>
      <c r="T4" s="85">
        <v>0.12452072842934273</v>
      </c>
      <c r="U4" s="85">
        <v>0.11594684932270072</v>
      </c>
      <c r="V4" s="85">
        <v>0.10532140358936347</v>
      </c>
      <c r="W4" s="78">
        <v>0.09</v>
      </c>
    </row>
    <row r="5" spans="1:23" ht="15">
      <c r="A5" s="281" t="s">
        <v>57</v>
      </c>
      <c r="B5" s="85">
        <v>10.1</v>
      </c>
      <c r="C5" s="85">
        <v>5.6</v>
      </c>
      <c r="D5" s="85">
        <v>8.8</v>
      </c>
      <c r="E5" s="85">
        <v>8</v>
      </c>
      <c r="F5" s="85">
        <v>7.3</v>
      </c>
      <c r="G5" s="85">
        <v>6.6</v>
      </c>
      <c r="H5" s="86">
        <v>5.979826891961714</v>
      </c>
      <c r="I5" s="85">
        <v>5.732204295865461</v>
      </c>
      <c r="J5" s="85">
        <v>5.625865029681513</v>
      </c>
      <c r="K5" s="85">
        <v>5.343394842967127</v>
      </c>
      <c r="L5" s="85">
        <v>5.1</v>
      </c>
      <c r="M5" s="85">
        <v>4.791267604294902</v>
      </c>
      <c r="N5" s="85">
        <v>4.58111890347441</v>
      </c>
      <c r="O5" s="85">
        <v>4.277984989337643</v>
      </c>
      <c r="P5" s="85">
        <v>4.073757267609176</v>
      </c>
      <c r="Q5" s="85">
        <v>3.881887364187111</v>
      </c>
      <c r="R5" s="85">
        <v>3.7886494730295053</v>
      </c>
      <c r="S5" s="85">
        <v>3.8005548094493737</v>
      </c>
      <c r="T5" s="85">
        <v>3.7888730747187815</v>
      </c>
      <c r="U5" s="85">
        <v>3.8289895825111464</v>
      </c>
      <c r="V5" s="85">
        <v>4.0096050447365394</v>
      </c>
      <c r="W5" s="78">
        <v>4.52</v>
      </c>
    </row>
    <row r="6" spans="1:23" ht="15">
      <c r="A6" s="281" t="s">
        <v>58</v>
      </c>
      <c r="B6" s="85">
        <v>11.9</v>
      </c>
      <c r="C6" s="85">
        <v>12.3</v>
      </c>
      <c r="D6" s="85">
        <v>11.9</v>
      </c>
      <c r="E6" s="85">
        <v>11.8</v>
      </c>
      <c r="F6" s="85">
        <v>11.8</v>
      </c>
      <c r="G6" s="85">
        <v>11.5</v>
      </c>
      <c r="H6" s="86">
        <v>11.054061058471769</v>
      </c>
      <c r="I6" s="85">
        <v>10.50475514035411</v>
      </c>
      <c r="J6" s="85">
        <v>9.954192024004687</v>
      </c>
      <c r="K6" s="85">
        <v>9.627766881760067</v>
      </c>
      <c r="L6" s="85">
        <v>9.3</v>
      </c>
      <c r="M6" s="85">
        <v>8.925181449600501</v>
      </c>
      <c r="N6" s="85">
        <v>8.723066038850416</v>
      </c>
      <c r="O6" s="85">
        <v>8.395205480066009</v>
      </c>
      <c r="P6" s="85">
        <v>7.840163070716516</v>
      </c>
      <c r="Q6" s="85">
        <v>7.364965191699609</v>
      </c>
      <c r="R6" s="85">
        <v>6.975436444035478</v>
      </c>
      <c r="S6" s="85">
        <v>6.602164705244778</v>
      </c>
      <c r="T6" s="85">
        <v>6.488951111656266</v>
      </c>
      <c r="U6" s="85">
        <v>6.45343195498544</v>
      </c>
      <c r="V6" s="85">
        <v>6.3733230322708625</v>
      </c>
      <c r="W6" s="78">
        <v>6.38</v>
      </c>
    </row>
    <row r="7" spans="1:23" ht="15">
      <c r="A7" s="281" t="s">
        <v>59</v>
      </c>
      <c r="B7" s="86">
        <v>27</v>
      </c>
      <c r="C7" s="86">
        <v>26.1</v>
      </c>
      <c r="D7" s="86">
        <v>26.2</v>
      </c>
      <c r="E7" s="86">
        <v>25.5</v>
      </c>
      <c r="F7" s="86">
        <v>25.2</v>
      </c>
      <c r="G7" s="85">
        <v>25.3</v>
      </c>
      <c r="H7" s="86">
        <v>25.28328538170175</v>
      </c>
      <c r="I7" s="85">
        <v>25.012112802939875</v>
      </c>
      <c r="J7" s="85">
        <v>25.132631397586973</v>
      </c>
      <c r="K7" s="85">
        <v>25.009265510464516</v>
      </c>
      <c r="L7" s="85">
        <v>24.8</v>
      </c>
      <c r="M7" s="85">
        <v>24.540113789219017</v>
      </c>
      <c r="N7" s="85">
        <v>24.326983975489036</v>
      </c>
      <c r="O7" s="85">
        <v>24.155280488559143</v>
      </c>
      <c r="P7" s="85">
        <v>24.091404961897627</v>
      </c>
      <c r="Q7" s="85">
        <v>24.141679832799124</v>
      </c>
      <c r="R7" s="85">
        <v>24.363119733490105</v>
      </c>
      <c r="S7" s="85">
        <v>24.715270638962323</v>
      </c>
      <c r="T7" s="85">
        <v>25.304566112512767</v>
      </c>
      <c r="U7" s="85">
        <v>25.692758154794745</v>
      </c>
      <c r="V7" s="85">
        <v>26.0495912635854</v>
      </c>
      <c r="W7" s="78">
        <v>26.22</v>
      </c>
    </row>
    <row r="8" spans="1:23" ht="15">
      <c r="A8" s="281" t="s">
        <v>60</v>
      </c>
      <c r="B8" s="85">
        <v>29.3</v>
      </c>
      <c r="C8" s="85">
        <v>29</v>
      </c>
      <c r="D8" s="85">
        <v>29.4</v>
      </c>
      <c r="E8" s="85">
        <v>29.5</v>
      </c>
      <c r="F8" s="85">
        <v>29.4</v>
      </c>
      <c r="G8" s="85">
        <v>29.3</v>
      </c>
      <c r="H8" s="86">
        <v>29.188270470214555</v>
      </c>
      <c r="I8" s="85">
        <v>28.93948283921971</v>
      </c>
      <c r="J8" s="85">
        <v>28.522016837947085</v>
      </c>
      <c r="K8" s="85">
        <v>28.073094359958574</v>
      </c>
      <c r="L8" s="85">
        <v>27.5</v>
      </c>
      <c r="M8" s="85">
        <v>27.14837752924345</v>
      </c>
      <c r="N8" s="85">
        <v>26.73531688798224</v>
      </c>
      <c r="O8" s="85">
        <v>26.275337103478197</v>
      </c>
      <c r="P8" s="85">
        <v>25.83120374453435</v>
      </c>
      <c r="Q8" s="85">
        <v>25.446996500798612</v>
      </c>
      <c r="R8" s="85">
        <v>25.171595566120526</v>
      </c>
      <c r="S8" s="85">
        <v>24.768871735032764</v>
      </c>
      <c r="T8" s="85">
        <v>24.55037823594225</v>
      </c>
      <c r="U8" s="85">
        <v>24.668483603460935</v>
      </c>
      <c r="V8" s="85">
        <v>24.746938391990227</v>
      </c>
      <c r="W8" s="78">
        <v>24.75</v>
      </c>
    </row>
    <row r="9" spans="1:23" ht="15">
      <c r="A9" s="281" t="s">
        <v>61</v>
      </c>
      <c r="B9" s="85">
        <v>12.6</v>
      </c>
      <c r="C9" s="85">
        <v>20.7</v>
      </c>
      <c r="D9" s="85">
        <v>14.3</v>
      </c>
      <c r="E9" s="85">
        <v>15.1</v>
      </c>
      <c r="F9" s="86">
        <v>15.8</v>
      </c>
      <c r="G9" s="85">
        <v>16.5</v>
      </c>
      <c r="H9" s="86">
        <v>17.249492220439066</v>
      </c>
      <c r="I9" s="85">
        <v>18.052069612145388</v>
      </c>
      <c r="J9" s="85">
        <v>18.63041053848114</v>
      </c>
      <c r="K9" s="85">
        <v>19.365167290043534</v>
      </c>
      <c r="L9" s="85">
        <v>20.3</v>
      </c>
      <c r="M9" s="85">
        <v>21.065169756973987</v>
      </c>
      <c r="N9" s="85">
        <v>21.483324769815894</v>
      </c>
      <c r="O9" s="85">
        <v>22.19002749176009</v>
      </c>
      <c r="P9" s="85">
        <v>22.633809900772672</v>
      </c>
      <c r="Q9" s="85">
        <v>22.830268200061816</v>
      </c>
      <c r="R9" s="85">
        <v>22.99563768967956</v>
      </c>
      <c r="S9" s="85">
        <v>23.2103754108994</v>
      </c>
      <c r="T9" s="85">
        <v>22.946750892983655</v>
      </c>
      <c r="U9" s="85">
        <v>22.5093059270493</v>
      </c>
      <c r="V9" s="85">
        <v>22.033847342430285</v>
      </c>
      <c r="W9" s="78">
        <v>21.42</v>
      </c>
    </row>
    <row r="10" spans="1:23" ht="15">
      <c r="A10" s="281" t="s">
        <v>62</v>
      </c>
      <c r="B10" s="85">
        <v>5.8</v>
      </c>
      <c r="C10" s="85">
        <v>3.3</v>
      </c>
      <c r="D10" s="85">
        <v>6.4</v>
      </c>
      <c r="E10" s="85">
        <v>6.8</v>
      </c>
      <c r="F10" s="85">
        <v>7.2</v>
      </c>
      <c r="G10" s="85">
        <v>7.4</v>
      </c>
      <c r="H10" s="86">
        <v>7.614364778316621</v>
      </c>
      <c r="I10" s="85">
        <v>7.930771204859177</v>
      </c>
      <c r="J10" s="85">
        <v>8.164894182900811</v>
      </c>
      <c r="K10" s="85">
        <v>8.444936824243785</v>
      </c>
      <c r="L10" s="85">
        <v>8.7</v>
      </c>
      <c r="M10" s="85">
        <v>9.067726924886758</v>
      </c>
      <c r="N10" s="85">
        <v>9.430494430779367</v>
      </c>
      <c r="O10" s="85">
        <v>9.68683416292655</v>
      </c>
      <c r="P10" s="85">
        <v>10.125597037525038</v>
      </c>
      <c r="Q10" s="85">
        <v>10.60242890828807</v>
      </c>
      <c r="R10" s="85">
        <v>10.74836626366417</v>
      </c>
      <c r="S10" s="85">
        <v>10.825812526567685</v>
      </c>
      <c r="T10" s="85">
        <v>10.82247548392418</v>
      </c>
      <c r="U10" s="85">
        <v>10.796943595466635</v>
      </c>
      <c r="V10" s="85">
        <v>10.888988651430838</v>
      </c>
      <c r="W10" s="78">
        <v>10.95</v>
      </c>
    </row>
    <row r="11" spans="1:23" ht="15">
      <c r="A11" s="281" t="s">
        <v>63</v>
      </c>
      <c r="B11" s="85">
        <v>1.7</v>
      </c>
      <c r="C11" s="85">
        <v>1.3</v>
      </c>
      <c r="D11" s="85">
        <v>1.7</v>
      </c>
      <c r="E11" s="85">
        <v>1.9</v>
      </c>
      <c r="F11" s="85">
        <v>2</v>
      </c>
      <c r="G11" s="85">
        <v>2</v>
      </c>
      <c r="H11" s="86">
        <v>2.149138980101397</v>
      </c>
      <c r="I11" s="85">
        <v>2.312613607442958</v>
      </c>
      <c r="J11" s="85">
        <v>2.4130792747321292</v>
      </c>
      <c r="K11" s="85">
        <v>2.521621193878553</v>
      </c>
      <c r="L11" s="85">
        <v>2.6</v>
      </c>
      <c r="M11" s="85">
        <v>2.7221004900446313</v>
      </c>
      <c r="N11" s="85">
        <v>2.891936131758017</v>
      </c>
      <c r="O11" s="85">
        <v>3.115209926076118</v>
      </c>
      <c r="P11" s="85">
        <v>3.417746514292596</v>
      </c>
      <c r="Q11" s="85">
        <v>3.6548607343784107</v>
      </c>
      <c r="R11" s="85">
        <v>3.8516984893796486</v>
      </c>
      <c r="S11" s="85">
        <v>4.006279711350054</v>
      </c>
      <c r="T11" s="85">
        <v>4.0895161921358225</v>
      </c>
      <c r="U11" s="85">
        <v>4.1024586894502715</v>
      </c>
      <c r="V11" s="85">
        <v>4.023427956944343</v>
      </c>
      <c r="W11" s="78">
        <v>3.95</v>
      </c>
    </row>
    <row r="12" spans="1:23" ht="15">
      <c r="A12" s="281" t="s">
        <v>64</v>
      </c>
      <c r="B12" s="85">
        <v>1.1</v>
      </c>
      <c r="C12" s="85">
        <v>1.5</v>
      </c>
      <c r="D12" s="85">
        <v>1.1</v>
      </c>
      <c r="E12" s="85">
        <v>1.1</v>
      </c>
      <c r="F12" s="85">
        <v>1.2</v>
      </c>
      <c r="G12" s="85">
        <v>1.2</v>
      </c>
      <c r="H12" s="86">
        <v>1.3247471512566686</v>
      </c>
      <c r="I12" s="85">
        <v>1.4391074754363005</v>
      </c>
      <c r="J12" s="85">
        <v>1.4797943078127846</v>
      </c>
      <c r="K12" s="85">
        <v>1.532214927789119</v>
      </c>
      <c r="L12" s="85">
        <v>1.6</v>
      </c>
      <c r="M12" s="85">
        <v>1.6366825261776994</v>
      </c>
      <c r="N12" s="85">
        <v>1.6944181773282843</v>
      </c>
      <c r="O12" s="85">
        <v>1.7550983455643427</v>
      </c>
      <c r="P12" s="85">
        <v>1.8213075763774143</v>
      </c>
      <c r="Q12" s="85">
        <v>1.9107930586564708</v>
      </c>
      <c r="R12" s="85">
        <v>1.9423783111383757</v>
      </c>
      <c r="S12" s="85">
        <v>1.9230769230769231</v>
      </c>
      <c r="T12" s="85">
        <v>1.87047560235422</v>
      </c>
      <c r="U12" s="85">
        <v>1.8186392052301443</v>
      </c>
      <c r="V12" s="85">
        <v>1.7570967708257206</v>
      </c>
      <c r="W12" s="78">
        <v>1.7</v>
      </c>
    </row>
    <row r="13" spans="1:23" ht="15">
      <c r="A13" s="281" t="s">
        <v>65</v>
      </c>
      <c r="B13" s="85">
        <v>0.2</v>
      </c>
      <c r="C13" s="85">
        <v>0.1</v>
      </c>
      <c r="D13" s="85">
        <v>0.1</v>
      </c>
      <c r="E13" s="85">
        <v>0.1</v>
      </c>
      <c r="F13" s="85">
        <v>0.1</v>
      </c>
      <c r="G13" s="85">
        <v>0.1</v>
      </c>
      <c r="H13" s="86">
        <v>0.05281893679425216</v>
      </c>
      <c r="I13" s="85">
        <v>0.03455476530978427</v>
      </c>
      <c r="J13" s="85">
        <v>0.0345103704960723</v>
      </c>
      <c r="K13" s="85">
        <v>0.0319034063021498</v>
      </c>
      <c r="L13" s="85">
        <v>0</v>
      </c>
      <c r="M13" s="85">
        <v>0.024525997081596473</v>
      </c>
      <c r="N13" s="85">
        <v>0.025945372943887112</v>
      </c>
      <c r="O13" s="85">
        <v>0.023305698153561247</v>
      </c>
      <c r="P13" s="85">
        <v>0.021960000920903264</v>
      </c>
      <c r="Q13" s="85">
        <v>0.019797828722845526</v>
      </c>
      <c r="R13" s="85">
        <v>0.017636684303350973</v>
      </c>
      <c r="S13" s="85">
        <v>0.015369034655267894</v>
      </c>
      <c r="T13" s="85">
        <v>0.013492565342717503</v>
      </c>
      <c r="U13" s="85">
        <v>0.013042437728691129</v>
      </c>
      <c r="V13" s="85">
        <v>0.011860142196423165</v>
      </c>
      <c r="W13" s="78">
        <v>0.01</v>
      </c>
    </row>
    <row r="14" spans="1:23" ht="15">
      <c r="A14" s="281" t="s">
        <v>5</v>
      </c>
      <c r="B14" s="87">
        <v>100</v>
      </c>
      <c r="C14" s="87">
        <v>100</v>
      </c>
      <c r="D14" s="87">
        <v>100</v>
      </c>
      <c r="E14" s="87">
        <v>100</v>
      </c>
      <c r="F14" s="87">
        <v>100</v>
      </c>
      <c r="G14" s="87">
        <v>100</v>
      </c>
      <c r="H14" s="87">
        <v>100</v>
      </c>
      <c r="I14" s="87">
        <v>100</v>
      </c>
      <c r="J14" s="87">
        <v>100</v>
      </c>
      <c r="K14" s="87">
        <v>100</v>
      </c>
      <c r="L14" s="87">
        <v>100</v>
      </c>
      <c r="M14" s="87">
        <v>100</v>
      </c>
      <c r="N14" s="87">
        <v>100</v>
      </c>
      <c r="O14" s="87">
        <v>100</v>
      </c>
      <c r="P14" s="87">
        <v>100</v>
      </c>
      <c r="Q14" s="87">
        <v>100</v>
      </c>
      <c r="R14" s="87">
        <v>100</v>
      </c>
      <c r="S14" s="87">
        <v>100</v>
      </c>
      <c r="T14" s="87">
        <v>100</v>
      </c>
      <c r="U14" s="87">
        <v>100</v>
      </c>
      <c r="V14" s="87">
        <v>100</v>
      </c>
      <c r="W14" s="87">
        <v>100</v>
      </c>
    </row>
    <row r="15" spans="1:23" ht="15">
      <c r="A15" s="52"/>
      <c r="B15" s="385" t="s">
        <v>208</v>
      </c>
      <c r="C15" s="385" t="s">
        <v>208</v>
      </c>
      <c r="D15" s="385" t="s">
        <v>208</v>
      </c>
      <c r="E15" s="385" t="s">
        <v>208</v>
      </c>
      <c r="F15" s="385" t="s">
        <v>208</v>
      </c>
      <c r="G15" s="385" t="s">
        <v>208</v>
      </c>
      <c r="H15" s="368"/>
      <c r="I15" s="368"/>
      <c r="M15" s="62"/>
      <c r="N15" s="62"/>
      <c r="O15" s="62"/>
      <c r="P15" s="107"/>
      <c r="Q15" s="62"/>
      <c r="R15" s="62"/>
      <c r="S15" s="62"/>
      <c r="T15" s="62"/>
      <c r="U15" s="62"/>
      <c r="W15" s="62" t="s">
        <v>0</v>
      </c>
    </row>
    <row r="16" spans="1:23" ht="15.75">
      <c r="A16" s="257" t="s">
        <v>5</v>
      </c>
      <c r="B16" s="329">
        <v>1684</v>
      </c>
      <c r="C16" s="329">
        <v>1660.7</v>
      </c>
      <c r="D16" s="329">
        <v>1682.1</v>
      </c>
      <c r="E16" s="329">
        <v>1687.5</v>
      </c>
      <c r="F16" s="329">
        <v>1733.6</v>
      </c>
      <c r="G16" s="329">
        <v>1779.4</v>
      </c>
      <c r="H16" s="329">
        <v>1825.103</v>
      </c>
      <c r="I16" s="329">
        <v>1878.178</v>
      </c>
      <c r="J16" s="258">
        <v>1926.957</v>
      </c>
      <c r="K16" s="258">
        <v>1997</v>
      </c>
      <c r="L16" s="260">
        <v>2058</v>
      </c>
      <c r="M16" s="260">
        <v>2103.89</v>
      </c>
      <c r="N16" s="260">
        <v>2158.381</v>
      </c>
      <c r="O16" s="260">
        <v>2231.214</v>
      </c>
      <c r="P16" s="260">
        <v>2258.652</v>
      </c>
      <c r="Q16" s="260">
        <v>2313.385</v>
      </c>
      <c r="R16" s="260">
        <v>2347.38</v>
      </c>
      <c r="S16" s="260">
        <v>2361.892</v>
      </c>
      <c r="T16" s="260">
        <v>2364.265</v>
      </c>
      <c r="U16" s="481">
        <v>2369.189</v>
      </c>
      <c r="V16" s="481">
        <v>2394.575</v>
      </c>
      <c r="W16" s="481">
        <v>2436.205</v>
      </c>
    </row>
    <row r="17" spans="1:21" ht="16.5" customHeight="1">
      <c r="A17" s="105" t="s">
        <v>546</v>
      </c>
      <c r="B17" s="105"/>
      <c r="C17" s="105"/>
      <c r="D17" s="105"/>
      <c r="E17" s="105"/>
      <c r="F17" s="105"/>
      <c r="G17" s="105"/>
      <c r="H17" s="105"/>
      <c r="I17" s="105"/>
      <c r="U17" s="395"/>
    </row>
    <row r="18" ht="12.75">
      <c r="U18" s="395"/>
    </row>
    <row r="19" ht="12.75">
      <c r="U19" s="395"/>
    </row>
    <row r="20" spans="1:21" s="48" customFormat="1" ht="24" customHeight="1">
      <c r="A20" s="101" t="s">
        <v>360</v>
      </c>
      <c r="B20" s="101"/>
      <c r="C20" s="101"/>
      <c r="D20" s="101"/>
      <c r="E20" s="101"/>
      <c r="F20" s="101"/>
      <c r="G20" s="101"/>
      <c r="H20" s="101"/>
      <c r="I20" s="101"/>
      <c r="K20" s="49"/>
      <c r="L20" s="49"/>
      <c r="M20" s="49"/>
      <c r="N20" s="49"/>
      <c r="O20" s="49"/>
      <c r="P20" s="49"/>
      <c r="Q20" s="49"/>
      <c r="R20" s="191"/>
      <c r="S20" s="191"/>
      <c r="T20" s="191"/>
      <c r="U20" s="397"/>
    </row>
    <row r="21" spans="1:23" s="48" customFormat="1" ht="31.5">
      <c r="A21" s="278" t="s">
        <v>66</v>
      </c>
      <c r="B21" s="354">
        <v>1992</v>
      </c>
      <c r="C21" s="354">
        <v>1993</v>
      </c>
      <c r="D21" s="354">
        <v>1994</v>
      </c>
      <c r="E21" s="354">
        <v>1995</v>
      </c>
      <c r="F21" s="354">
        <v>1996</v>
      </c>
      <c r="G21" s="354">
        <v>1997</v>
      </c>
      <c r="H21" s="354">
        <v>1998</v>
      </c>
      <c r="I21" s="354">
        <v>1999</v>
      </c>
      <c r="J21" s="354">
        <v>2000</v>
      </c>
      <c r="K21" s="354">
        <v>2001</v>
      </c>
      <c r="L21" s="355">
        <v>2002</v>
      </c>
      <c r="M21" s="355">
        <v>2003</v>
      </c>
      <c r="N21" s="355">
        <v>2004</v>
      </c>
      <c r="O21" s="355">
        <v>2005</v>
      </c>
      <c r="P21" s="276" t="s">
        <v>495</v>
      </c>
      <c r="Q21" s="276" t="s">
        <v>496</v>
      </c>
      <c r="R21" s="276" t="s">
        <v>497</v>
      </c>
      <c r="S21" s="276" t="s">
        <v>498</v>
      </c>
      <c r="T21" s="355">
        <v>2010</v>
      </c>
      <c r="U21" s="355">
        <v>2011</v>
      </c>
      <c r="V21" s="355">
        <v>2012</v>
      </c>
      <c r="W21" s="355">
        <v>2013</v>
      </c>
    </row>
    <row r="22" spans="1:23" ht="12.75">
      <c r="A22" s="1"/>
      <c r="B22" s="391"/>
      <c r="C22" s="391"/>
      <c r="D22" s="391"/>
      <c r="E22" s="392"/>
      <c r="F22" s="392"/>
      <c r="G22" s="392"/>
      <c r="H22" s="392"/>
      <c r="I22" s="392"/>
      <c r="M22" s="59"/>
      <c r="N22" s="96"/>
      <c r="O22" s="96"/>
      <c r="P22" s="107"/>
      <c r="Q22" s="96"/>
      <c r="R22" s="96"/>
      <c r="S22" s="96"/>
      <c r="T22" s="96"/>
      <c r="U22" s="96"/>
      <c r="W22" s="96" t="s">
        <v>67</v>
      </c>
    </row>
    <row r="23" spans="1:23" ht="15">
      <c r="A23" s="219" t="s">
        <v>68</v>
      </c>
      <c r="B23" s="386">
        <v>33.6</v>
      </c>
      <c r="C23" s="386">
        <v>32.4</v>
      </c>
      <c r="D23" s="386">
        <v>33.8</v>
      </c>
      <c r="E23" s="386">
        <v>34</v>
      </c>
      <c r="F23" s="386">
        <v>34.1</v>
      </c>
      <c r="G23" s="386">
        <v>33.7</v>
      </c>
      <c r="H23" s="86">
        <v>33.07923307923308</v>
      </c>
      <c r="I23" s="86">
        <v>33.822886909763064</v>
      </c>
      <c r="J23" s="86">
        <v>32.30363594935061</v>
      </c>
      <c r="K23" s="86">
        <v>30.90210491146007</v>
      </c>
      <c r="L23" s="86">
        <v>30.4</v>
      </c>
      <c r="M23" s="86">
        <v>30.400955578512395</v>
      </c>
      <c r="N23" s="86">
        <v>30.3552981687275</v>
      </c>
      <c r="O23" s="86">
        <v>30.51129823711153</v>
      </c>
      <c r="P23" s="86">
        <v>30.022751403003184</v>
      </c>
      <c r="Q23" s="86">
        <v>29.701364665565144</v>
      </c>
      <c r="R23" s="86">
        <v>29.601488602884167</v>
      </c>
      <c r="S23" s="86">
        <v>29.1101152368758</v>
      </c>
      <c r="T23" s="86">
        <v>29.157745643795906</v>
      </c>
      <c r="U23" s="86">
        <v>28.792464379229436</v>
      </c>
      <c r="V23" s="86">
        <v>28.31058138729125</v>
      </c>
      <c r="W23" s="78">
        <v>26.88</v>
      </c>
    </row>
    <row r="24" spans="1:23" ht="15">
      <c r="A24" s="219" t="s">
        <v>69</v>
      </c>
      <c r="B24" s="386">
        <v>3.3</v>
      </c>
      <c r="C24" s="386">
        <v>7.7</v>
      </c>
      <c r="D24" s="386">
        <v>3.4</v>
      </c>
      <c r="E24" s="386">
        <v>3.5</v>
      </c>
      <c r="F24" s="386">
        <v>3.5</v>
      </c>
      <c r="G24" s="386">
        <v>3.4</v>
      </c>
      <c r="H24" s="86">
        <v>3.3231033231033233</v>
      </c>
      <c r="I24" s="86">
        <v>3.216266173752311</v>
      </c>
      <c r="J24" s="86">
        <v>3.5382962794179877</v>
      </c>
      <c r="K24" s="86">
        <v>3.1540260608085533</v>
      </c>
      <c r="L24" s="86">
        <v>3.1</v>
      </c>
      <c r="M24" s="86">
        <v>2.940986570247934</v>
      </c>
      <c r="N24" s="86">
        <v>2.8298638284551574</v>
      </c>
      <c r="O24" s="86">
        <v>3.1259465681226146</v>
      </c>
      <c r="P24" s="86">
        <v>2.4025481571363567</v>
      </c>
      <c r="Q24" s="86">
        <v>2.3621565387675174</v>
      </c>
      <c r="R24" s="86">
        <v>2.3662583346255235</v>
      </c>
      <c r="S24" s="86">
        <v>2.3687580025608197</v>
      </c>
      <c r="T24" s="86">
        <v>2.361737870153826</v>
      </c>
      <c r="U24" s="86">
        <v>2.4381949875879894</v>
      </c>
      <c r="V24" s="86">
        <v>2.505023906867161</v>
      </c>
      <c r="W24" s="78">
        <v>2.72</v>
      </c>
    </row>
    <row r="25" spans="1:23" ht="15">
      <c r="A25" s="219" t="s">
        <v>70</v>
      </c>
      <c r="B25" s="386">
        <v>4.9</v>
      </c>
      <c r="C25" s="386">
        <v>3.7</v>
      </c>
      <c r="D25" s="386">
        <v>4.3</v>
      </c>
      <c r="E25" s="386">
        <v>4.8</v>
      </c>
      <c r="F25" s="386">
        <v>4.7</v>
      </c>
      <c r="G25" s="386">
        <v>4.6</v>
      </c>
      <c r="H25" s="86">
        <v>4.438504438504438</v>
      </c>
      <c r="I25" s="86">
        <v>4.5236094773987565</v>
      </c>
      <c r="J25" s="86">
        <v>4.716643338432994</v>
      </c>
      <c r="K25" s="86">
        <v>4.637487470765119</v>
      </c>
      <c r="L25" s="86">
        <v>4.4</v>
      </c>
      <c r="M25" s="86">
        <v>4.219395661157025</v>
      </c>
      <c r="N25" s="86">
        <v>3.9943653153858194</v>
      </c>
      <c r="O25" s="86">
        <v>4.183073847458654</v>
      </c>
      <c r="P25" s="86">
        <v>4.052783254967389</v>
      </c>
      <c r="Q25" s="86">
        <v>4.198029496358853</v>
      </c>
      <c r="R25" s="86">
        <v>4.261125755931152</v>
      </c>
      <c r="S25" s="86">
        <v>4.0685019206145965</v>
      </c>
      <c r="T25" s="86">
        <v>3.9922263579169273</v>
      </c>
      <c r="U25" s="86">
        <v>3.686197163940558</v>
      </c>
      <c r="V25" s="86">
        <v>3.5894948375025986</v>
      </c>
      <c r="W25" s="78">
        <v>3.65</v>
      </c>
    </row>
    <row r="26" spans="1:23" ht="15">
      <c r="A26" s="219" t="s">
        <v>71</v>
      </c>
      <c r="B26" s="386">
        <v>19.3</v>
      </c>
      <c r="C26" s="386">
        <v>14.6</v>
      </c>
      <c r="D26" s="386">
        <v>19.4</v>
      </c>
      <c r="E26" s="386">
        <v>18.9</v>
      </c>
      <c r="F26" s="386">
        <v>18.8</v>
      </c>
      <c r="G26" s="386">
        <v>17.8</v>
      </c>
      <c r="H26" s="86">
        <v>17.143517143517144</v>
      </c>
      <c r="I26" s="86">
        <v>16.716518232229877</v>
      </c>
      <c r="J26" s="86">
        <v>16.754011913674685</v>
      </c>
      <c r="K26" s="86">
        <v>16.902773137320416</v>
      </c>
      <c r="L26" s="86">
        <v>16.1</v>
      </c>
      <c r="M26" s="86">
        <v>15.124612603305785</v>
      </c>
      <c r="N26" s="86">
        <v>14.56565972765691</v>
      </c>
      <c r="O26" s="86">
        <v>14.290906887986916</v>
      </c>
      <c r="P26" s="86">
        <v>14.418322463218566</v>
      </c>
      <c r="Q26" s="86">
        <v>14.212716480019584</v>
      </c>
      <c r="R26" s="86">
        <v>14.110714839510003</v>
      </c>
      <c r="S26" s="86">
        <v>14.052496798975673</v>
      </c>
      <c r="T26" s="86">
        <v>14.440528344148357</v>
      </c>
      <c r="U26" s="86">
        <v>14.200700513483184</v>
      </c>
      <c r="V26" s="86">
        <v>14.070403991407387</v>
      </c>
      <c r="W26" s="78">
        <v>14.06</v>
      </c>
    </row>
    <row r="27" spans="1:23" ht="15">
      <c r="A27" s="219" t="s">
        <v>72</v>
      </c>
      <c r="B27" s="386">
        <v>0.8</v>
      </c>
      <c r="C27" s="386">
        <v>2.6</v>
      </c>
      <c r="D27" s="386">
        <v>1.3</v>
      </c>
      <c r="E27" s="386">
        <v>1.6</v>
      </c>
      <c r="F27" s="386">
        <v>2.1</v>
      </c>
      <c r="G27" s="386">
        <v>1.9</v>
      </c>
      <c r="H27" s="86">
        <v>2.3034023034023035</v>
      </c>
      <c r="I27" s="86">
        <v>2.4466476222483617</v>
      </c>
      <c r="J27" s="86">
        <v>2.8124084502457602</v>
      </c>
      <c r="K27" s="86">
        <v>3.0938857333778818</v>
      </c>
      <c r="L27" s="86">
        <v>3.6</v>
      </c>
      <c r="M27" s="86">
        <v>4.374354338842975</v>
      </c>
      <c r="N27" s="86">
        <v>4.2948818281421195</v>
      </c>
      <c r="O27" s="86">
        <v>3.989216695947174</v>
      </c>
      <c r="P27" s="86">
        <v>3.8768390717427574</v>
      </c>
      <c r="Q27" s="86">
        <v>3.7329416804357143</v>
      </c>
      <c r="R27" s="86">
        <v>3.6625833462552335</v>
      </c>
      <c r="S27" s="86">
        <v>3.4122919334186936</v>
      </c>
      <c r="T27" s="86">
        <v>3.1687473236931387</v>
      </c>
      <c r="U27" s="86">
        <v>2.6966368551705377</v>
      </c>
      <c r="V27" s="86">
        <v>2.4357286397339064</v>
      </c>
      <c r="W27" s="78">
        <v>2.1</v>
      </c>
    </row>
    <row r="28" spans="1:23" ht="15">
      <c r="A28" s="219" t="s">
        <v>73</v>
      </c>
      <c r="B28" s="88">
        <v>9.7</v>
      </c>
      <c r="C28" s="88">
        <v>9</v>
      </c>
      <c r="D28" s="88">
        <v>9.8</v>
      </c>
      <c r="E28" s="88">
        <v>9.5</v>
      </c>
      <c r="F28" s="88">
        <v>9.3</v>
      </c>
      <c r="G28" s="386">
        <v>9.4</v>
      </c>
      <c r="H28" s="86">
        <v>9.860409860409861</v>
      </c>
      <c r="I28" s="86">
        <v>10.038648966560242</v>
      </c>
      <c r="J28" s="86">
        <v>10.201490836886821</v>
      </c>
      <c r="K28" s="86">
        <v>10.350818576678918</v>
      </c>
      <c r="L28" s="86">
        <v>10.9</v>
      </c>
      <c r="M28" s="86">
        <v>11.037577479338843</v>
      </c>
      <c r="N28" s="86">
        <v>11.585537642823603</v>
      </c>
      <c r="O28" s="86">
        <v>11.979766159810989</v>
      </c>
      <c r="P28" s="86">
        <v>12.573942059760352</v>
      </c>
      <c r="Q28" s="86">
        <v>12.63998531301634</v>
      </c>
      <c r="R28" s="86">
        <v>12.625213211350598</v>
      </c>
      <c r="S28" s="86">
        <v>12.97695262483995</v>
      </c>
      <c r="T28" s="86">
        <v>13.31071510919332</v>
      </c>
      <c r="U28" s="86">
        <v>13.830040466555582</v>
      </c>
      <c r="V28" s="86">
        <v>14.07386875476405</v>
      </c>
      <c r="W28" s="78">
        <v>14.56</v>
      </c>
    </row>
    <row r="29" spans="1:23" ht="15">
      <c r="A29" s="219" t="s">
        <v>74</v>
      </c>
      <c r="B29" s="386">
        <v>4.8</v>
      </c>
      <c r="C29" s="386">
        <v>6</v>
      </c>
      <c r="D29" s="386">
        <v>4.9</v>
      </c>
      <c r="E29" s="386">
        <v>5</v>
      </c>
      <c r="F29" s="386">
        <v>4.8</v>
      </c>
      <c r="G29" s="386">
        <v>5</v>
      </c>
      <c r="H29" s="86">
        <v>5.157905157905158</v>
      </c>
      <c r="I29" s="86">
        <v>5.437741556041002</v>
      </c>
      <c r="J29" s="86">
        <v>5.4653168842160085</v>
      </c>
      <c r="K29" s="86">
        <v>5.696625459405278</v>
      </c>
      <c r="L29" s="86">
        <v>6.2</v>
      </c>
      <c r="M29" s="86">
        <v>6.395273760330579</v>
      </c>
      <c r="N29" s="86">
        <v>6.733448113945845</v>
      </c>
      <c r="O29" s="86">
        <v>7.051553886230084</v>
      </c>
      <c r="P29" s="86">
        <v>7.7961474290914605</v>
      </c>
      <c r="Q29" s="86">
        <v>8.518450523223793</v>
      </c>
      <c r="R29" s="86">
        <v>9.002946193208249</v>
      </c>
      <c r="S29" s="86">
        <v>9.007682458386684</v>
      </c>
      <c r="T29" s="86">
        <v>8.942982311670345</v>
      </c>
      <c r="U29" s="86">
        <v>9.103274730506342</v>
      </c>
      <c r="V29" s="86">
        <v>9.032638070819763</v>
      </c>
      <c r="W29" s="78">
        <v>9.23</v>
      </c>
    </row>
    <row r="30" spans="1:23" ht="15">
      <c r="A30" s="219" t="s">
        <v>386</v>
      </c>
      <c r="B30" s="386">
        <v>23.3</v>
      </c>
      <c r="C30" s="386">
        <v>23.7</v>
      </c>
      <c r="D30" s="386">
        <v>23.1</v>
      </c>
      <c r="E30" s="386">
        <v>22.5</v>
      </c>
      <c r="F30" s="88">
        <v>22.5</v>
      </c>
      <c r="G30" s="386">
        <v>23.6</v>
      </c>
      <c r="H30" s="387">
        <v>23.87552387552388</v>
      </c>
      <c r="I30" s="86">
        <v>15.536884557217274</v>
      </c>
      <c r="J30" s="86">
        <v>11.750919566420363</v>
      </c>
      <c r="K30" s="86">
        <v>8.590043434680922</v>
      </c>
      <c r="L30" s="86">
        <v>6.6</v>
      </c>
      <c r="M30" s="86">
        <v>5.459065082644629</v>
      </c>
      <c r="N30" s="86">
        <v>4.695570511817185</v>
      </c>
      <c r="O30" s="86">
        <v>4.043739019809777</v>
      </c>
      <c r="P30" s="86">
        <v>3.3459730016684364</v>
      </c>
      <c r="Q30" s="86">
        <v>2.9404565204087874</v>
      </c>
      <c r="R30" s="86">
        <v>2.6546751434330904</v>
      </c>
      <c r="S30" s="86">
        <v>2.727272727272727</v>
      </c>
      <c r="T30" s="86">
        <v>2.3880891992489874</v>
      </c>
      <c r="U30" s="86">
        <v>1.9179107015336485</v>
      </c>
      <c r="V30" s="86">
        <v>2.1931952047675143</v>
      </c>
      <c r="W30" s="78">
        <v>2.03</v>
      </c>
    </row>
    <row r="31" spans="1:23" ht="15">
      <c r="A31" s="219" t="s">
        <v>387</v>
      </c>
      <c r="B31" s="388" t="s">
        <v>503</v>
      </c>
      <c r="C31" s="386">
        <v>0.3</v>
      </c>
      <c r="D31" s="386">
        <v>0.1</v>
      </c>
      <c r="E31" s="386">
        <v>0.2</v>
      </c>
      <c r="F31" s="386">
        <v>0.3</v>
      </c>
      <c r="G31" s="386">
        <v>0.5</v>
      </c>
      <c r="H31" s="387">
        <v>0.8184008184008184</v>
      </c>
      <c r="I31" s="86">
        <v>8.260796504789111</v>
      </c>
      <c r="J31" s="86">
        <v>12.457276781354773</v>
      </c>
      <c r="K31" s="86">
        <v>16.648847310390913</v>
      </c>
      <c r="L31" s="86">
        <v>18.8</v>
      </c>
      <c r="M31" s="86">
        <v>20.02518078512397</v>
      </c>
      <c r="N31" s="86">
        <v>20.935983722022225</v>
      </c>
      <c r="O31" s="86">
        <v>20.81844066153753</v>
      </c>
      <c r="P31" s="86">
        <v>21.50462611861065</v>
      </c>
      <c r="Q31" s="86">
        <v>21.666360687840402</v>
      </c>
      <c r="R31" s="86">
        <v>21.70258954876725</v>
      </c>
      <c r="S31" s="86">
        <v>22.26312419974392</v>
      </c>
      <c r="T31" s="86">
        <v>22.233933924042294</v>
      </c>
      <c r="U31" s="86">
        <v>23.334580201992722</v>
      </c>
      <c r="V31" s="86">
        <v>23.78906520684637</v>
      </c>
      <c r="W31" s="78">
        <v>24.77</v>
      </c>
    </row>
    <row r="32" spans="1:23" ht="15">
      <c r="A32" s="219" t="s">
        <v>5</v>
      </c>
      <c r="B32" s="389">
        <v>100</v>
      </c>
      <c r="C32" s="389">
        <v>100</v>
      </c>
      <c r="D32" s="389">
        <v>100</v>
      </c>
      <c r="E32" s="389">
        <v>100</v>
      </c>
      <c r="F32" s="389">
        <v>100</v>
      </c>
      <c r="G32" s="389">
        <v>100</v>
      </c>
      <c r="H32" s="87">
        <v>100</v>
      </c>
      <c r="I32" s="87">
        <v>100</v>
      </c>
      <c r="J32" s="87">
        <v>100</v>
      </c>
      <c r="K32" s="176">
        <v>99.97661209488808</v>
      </c>
      <c r="L32" s="176">
        <v>100</v>
      </c>
      <c r="M32" s="176">
        <v>100</v>
      </c>
      <c r="N32" s="176">
        <v>100</v>
      </c>
      <c r="O32" s="176">
        <v>100</v>
      </c>
      <c r="P32" s="176">
        <v>100</v>
      </c>
      <c r="Q32" s="176">
        <v>100</v>
      </c>
      <c r="R32" s="176">
        <v>100</v>
      </c>
      <c r="S32" s="176">
        <v>100</v>
      </c>
      <c r="T32" s="176">
        <v>100</v>
      </c>
      <c r="U32" s="176">
        <f>SUM(U23:U31)</f>
        <v>100</v>
      </c>
      <c r="V32" s="176">
        <v>100</v>
      </c>
      <c r="W32" s="176">
        <v>100</v>
      </c>
    </row>
    <row r="33" spans="1:23" ht="15">
      <c r="A33" s="219"/>
      <c r="B33" s="385" t="s">
        <v>208</v>
      </c>
      <c r="C33" s="385" t="s">
        <v>208</v>
      </c>
      <c r="D33" s="385" t="s">
        <v>208</v>
      </c>
      <c r="E33" s="385" t="s">
        <v>208</v>
      </c>
      <c r="F33" s="385" t="s">
        <v>208</v>
      </c>
      <c r="G33" s="385" t="s">
        <v>208</v>
      </c>
      <c r="H33" s="368"/>
      <c r="I33" s="368"/>
      <c r="M33" s="62"/>
      <c r="N33" s="62"/>
      <c r="O33" s="62"/>
      <c r="P33" s="107"/>
      <c r="Q33" s="62"/>
      <c r="R33" s="62"/>
      <c r="S33" s="62"/>
      <c r="T33" s="62"/>
      <c r="U33" s="62"/>
      <c r="W33" s="62" t="s">
        <v>0</v>
      </c>
    </row>
    <row r="34" spans="1:23" ht="18.75">
      <c r="A34" s="133" t="s">
        <v>425</v>
      </c>
      <c r="B34" s="390">
        <v>31.5</v>
      </c>
      <c r="C34" s="390">
        <v>38.7</v>
      </c>
      <c r="D34" s="390">
        <v>32.5</v>
      </c>
      <c r="E34" s="390">
        <v>33.3</v>
      </c>
      <c r="F34" s="390">
        <v>32.6</v>
      </c>
      <c r="G34" s="390">
        <v>31.1</v>
      </c>
      <c r="H34" s="330">
        <v>30.303</v>
      </c>
      <c r="I34" s="330">
        <v>29.755</v>
      </c>
      <c r="J34" s="330">
        <v>30.721</v>
      </c>
      <c r="K34" s="330">
        <v>29.93</v>
      </c>
      <c r="L34" s="330">
        <v>30.5</v>
      </c>
      <c r="M34" s="330">
        <v>30.976</v>
      </c>
      <c r="N34" s="330">
        <v>31.945</v>
      </c>
      <c r="O34" s="330">
        <v>33.014</v>
      </c>
      <c r="P34" s="330">
        <v>32.965</v>
      </c>
      <c r="Q34" s="330">
        <v>32.682</v>
      </c>
      <c r="R34" s="330">
        <v>32.245</v>
      </c>
      <c r="S34" s="330">
        <v>31.24</v>
      </c>
      <c r="T34" s="330">
        <v>30.359</v>
      </c>
      <c r="U34" s="330">
        <v>29.407</v>
      </c>
      <c r="V34" s="330">
        <v>28.862</v>
      </c>
      <c r="W34" s="558">
        <v>28.861</v>
      </c>
    </row>
    <row r="35" spans="1:21" ht="12.75">
      <c r="A35" s="482" t="s">
        <v>522</v>
      </c>
      <c r="B35" s="129"/>
      <c r="C35" s="129"/>
      <c r="D35" s="129"/>
      <c r="E35" s="129"/>
      <c r="F35" s="129"/>
      <c r="G35" s="129"/>
      <c r="H35" s="129"/>
      <c r="I35" s="129"/>
      <c r="U35" s="107"/>
    </row>
    <row r="36" spans="1:21" ht="12.75">
      <c r="A36" s="11" t="s">
        <v>735</v>
      </c>
      <c r="B36" s="105"/>
      <c r="C36" s="105"/>
      <c r="D36" s="105"/>
      <c r="E36" s="105"/>
      <c r="F36" s="105"/>
      <c r="G36" s="105"/>
      <c r="H36" s="105"/>
      <c r="I36" s="105"/>
      <c r="U36" s="107"/>
    </row>
    <row r="37" spans="1:21" ht="12.75">
      <c r="A37" s="129"/>
      <c r="B37" s="129"/>
      <c r="C37" s="129"/>
      <c r="D37" s="129"/>
      <c r="E37" s="129"/>
      <c r="F37" s="129"/>
      <c r="G37" s="129"/>
      <c r="H37" s="129"/>
      <c r="I37" s="129"/>
      <c r="U37" s="107"/>
    </row>
    <row r="38" ht="12.75">
      <c r="U38" s="107"/>
    </row>
    <row r="39" spans="1:21" s="48" customFormat="1" ht="15.75">
      <c r="A39" s="101" t="s">
        <v>361</v>
      </c>
      <c r="B39" s="101"/>
      <c r="C39" s="101"/>
      <c r="D39" s="101"/>
      <c r="E39" s="101"/>
      <c r="F39" s="101"/>
      <c r="G39" s="101"/>
      <c r="H39" s="101"/>
      <c r="I39" s="101"/>
      <c r="K39" s="49"/>
      <c r="L39" s="49"/>
      <c r="M39" s="49"/>
      <c r="N39" s="49"/>
      <c r="O39" s="49"/>
      <c r="P39" s="49"/>
      <c r="Q39" s="49"/>
      <c r="R39" s="191"/>
      <c r="S39" s="191"/>
      <c r="T39" s="191"/>
      <c r="U39" s="191"/>
    </row>
    <row r="40" spans="1:23" s="48" customFormat="1" ht="18.75">
      <c r="A40" s="278" t="s">
        <v>144</v>
      </c>
      <c r="B40" s="279">
        <v>1992</v>
      </c>
      <c r="C40" s="279">
        <v>1993</v>
      </c>
      <c r="D40" s="279">
        <v>1994</v>
      </c>
      <c r="E40" s="279">
        <v>1995</v>
      </c>
      <c r="F40" s="279">
        <v>1996</v>
      </c>
      <c r="G40" s="279">
        <v>1997</v>
      </c>
      <c r="H40" s="279">
        <v>1998</v>
      </c>
      <c r="I40" s="279">
        <v>1999</v>
      </c>
      <c r="J40" s="279">
        <v>2000</v>
      </c>
      <c r="K40" s="279">
        <v>2001</v>
      </c>
      <c r="L40" s="280">
        <v>2002</v>
      </c>
      <c r="M40" s="280">
        <v>2003</v>
      </c>
      <c r="N40" s="280">
        <v>2004</v>
      </c>
      <c r="O40" s="280">
        <v>2005</v>
      </c>
      <c r="P40" s="276" t="s">
        <v>491</v>
      </c>
      <c r="Q40" s="276" t="s">
        <v>492</v>
      </c>
      <c r="R40" s="276" t="s">
        <v>493</v>
      </c>
      <c r="S40" s="276" t="s">
        <v>494</v>
      </c>
      <c r="T40" s="280">
        <v>2010</v>
      </c>
      <c r="U40" s="280">
        <v>2011</v>
      </c>
      <c r="V40" s="280">
        <v>2012</v>
      </c>
      <c r="W40" s="280">
        <v>2013</v>
      </c>
    </row>
    <row r="41" spans="1:21" s="48" customFormat="1" ht="12.75" customHeight="1">
      <c r="A41" s="227"/>
      <c r="B41" s="227"/>
      <c r="C41" s="227"/>
      <c r="D41" s="227"/>
      <c r="E41" s="227"/>
      <c r="F41" s="227"/>
      <c r="G41" s="227"/>
      <c r="H41" s="227"/>
      <c r="I41" s="227"/>
      <c r="J41" s="228"/>
      <c r="K41" s="228"/>
      <c r="L41" s="228"/>
      <c r="M41" s="229"/>
      <c r="N41" s="229"/>
      <c r="O41" s="229"/>
      <c r="P41" s="229"/>
      <c r="Q41" s="229"/>
      <c r="R41" s="229"/>
      <c r="S41" s="229"/>
      <c r="T41" s="229"/>
      <c r="U41" s="229"/>
    </row>
    <row r="42" spans="1:23" ht="15">
      <c r="A42" s="282" t="s">
        <v>75</v>
      </c>
      <c r="B42" s="90">
        <v>625</v>
      </c>
      <c r="C42" s="90">
        <v>627</v>
      </c>
      <c r="D42" s="90">
        <v>584</v>
      </c>
      <c r="E42" s="90">
        <v>556</v>
      </c>
      <c r="F42" s="90">
        <v>622</v>
      </c>
      <c r="G42" s="90">
        <v>785</v>
      </c>
      <c r="H42" s="91">
        <v>800</v>
      </c>
      <c r="I42" s="91">
        <v>863</v>
      </c>
      <c r="J42" s="89">
        <v>892</v>
      </c>
      <c r="K42" s="89">
        <v>961</v>
      </c>
      <c r="L42" s="91">
        <v>1023</v>
      </c>
      <c r="M42" s="91">
        <v>1178</v>
      </c>
      <c r="N42" s="91">
        <v>1351</v>
      </c>
      <c r="O42" s="91">
        <v>1554</v>
      </c>
      <c r="P42" s="91">
        <v>1646</v>
      </c>
      <c r="Q42" s="91">
        <v>1751</v>
      </c>
      <c r="R42" s="91">
        <v>1825</v>
      </c>
      <c r="S42" s="91">
        <v>1766</v>
      </c>
      <c r="T42" s="91">
        <v>1795</v>
      </c>
      <c r="U42" s="91">
        <v>1753</v>
      </c>
      <c r="V42" s="91">
        <v>1721</v>
      </c>
      <c r="W42" s="179">
        <v>1701</v>
      </c>
    </row>
    <row r="43" spans="1:23" ht="15">
      <c r="A43" s="282" t="s">
        <v>76</v>
      </c>
      <c r="B43" s="90">
        <v>1622</v>
      </c>
      <c r="C43" s="90">
        <v>1777</v>
      </c>
      <c r="D43" s="90">
        <v>1940</v>
      </c>
      <c r="E43" s="90">
        <v>1916</v>
      </c>
      <c r="F43" s="90">
        <v>2097</v>
      </c>
      <c r="G43" s="90">
        <v>2239</v>
      </c>
      <c r="H43" s="91">
        <v>2360</v>
      </c>
      <c r="I43" s="91">
        <v>2657</v>
      </c>
      <c r="J43" s="89">
        <v>2944</v>
      </c>
      <c r="K43" s="89">
        <v>3115</v>
      </c>
      <c r="L43" s="91">
        <v>3239</v>
      </c>
      <c r="M43" s="91">
        <v>3504</v>
      </c>
      <c r="N43" s="91">
        <v>3731</v>
      </c>
      <c r="O43" s="91">
        <v>3928</v>
      </c>
      <c r="P43" s="91">
        <v>3921</v>
      </c>
      <c r="Q43" s="91">
        <v>3937</v>
      </c>
      <c r="R43" s="91">
        <v>3871</v>
      </c>
      <c r="S43" s="91">
        <v>3920</v>
      </c>
      <c r="T43" s="91">
        <v>3912</v>
      </c>
      <c r="U43" s="91">
        <v>3795</v>
      </c>
      <c r="V43" s="91">
        <v>3836</v>
      </c>
      <c r="W43" s="179">
        <v>3916</v>
      </c>
    </row>
    <row r="44" spans="1:23" ht="15">
      <c r="A44" s="282" t="s">
        <v>77</v>
      </c>
      <c r="B44" s="90">
        <v>232</v>
      </c>
      <c r="C44" s="90">
        <v>253</v>
      </c>
      <c r="D44" s="90">
        <v>326</v>
      </c>
      <c r="E44" s="90">
        <v>354</v>
      </c>
      <c r="F44" s="90">
        <v>430</v>
      </c>
      <c r="G44" s="90">
        <v>638</v>
      </c>
      <c r="H44" s="91">
        <v>776</v>
      </c>
      <c r="I44" s="91">
        <v>867</v>
      </c>
      <c r="J44" s="89">
        <v>894</v>
      </c>
      <c r="K44" s="89">
        <v>958</v>
      </c>
      <c r="L44" s="91">
        <v>1004</v>
      </c>
      <c r="M44" s="91">
        <v>1106</v>
      </c>
      <c r="N44" s="91">
        <v>1208</v>
      </c>
      <c r="O44" s="91">
        <v>1249</v>
      </c>
      <c r="P44" s="91">
        <v>1238</v>
      </c>
      <c r="Q44" s="91">
        <v>1301</v>
      </c>
      <c r="R44" s="91">
        <v>1266</v>
      </c>
      <c r="S44" s="91">
        <v>1186</v>
      </c>
      <c r="T44" s="91">
        <v>1117</v>
      </c>
      <c r="U44" s="91">
        <v>1082</v>
      </c>
      <c r="V44" s="91">
        <v>1003</v>
      </c>
      <c r="W44" s="179">
        <v>948</v>
      </c>
    </row>
    <row r="45" spans="1:23" ht="15">
      <c r="A45" s="282" t="s">
        <v>78</v>
      </c>
      <c r="B45" s="90">
        <v>503</v>
      </c>
      <c r="C45" s="90">
        <v>474</v>
      </c>
      <c r="D45" s="90">
        <v>478</v>
      </c>
      <c r="E45" s="90">
        <v>477</v>
      </c>
      <c r="F45" s="90">
        <v>499</v>
      </c>
      <c r="G45" s="90">
        <v>611</v>
      </c>
      <c r="H45" s="91">
        <v>628</v>
      </c>
      <c r="I45" s="91">
        <v>712</v>
      </c>
      <c r="J45" s="89">
        <v>782</v>
      </c>
      <c r="K45" s="89">
        <v>911</v>
      </c>
      <c r="L45" s="91">
        <v>938</v>
      </c>
      <c r="M45" s="91">
        <v>952</v>
      </c>
      <c r="N45" s="91">
        <v>1016</v>
      </c>
      <c r="O45" s="91">
        <v>1108</v>
      </c>
      <c r="P45" s="91">
        <v>1290</v>
      </c>
      <c r="Q45" s="91">
        <v>1322</v>
      </c>
      <c r="R45" s="91">
        <v>1370</v>
      </c>
      <c r="S45" s="91">
        <v>1383</v>
      </c>
      <c r="T45" s="91">
        <v>1379</v>
      </c>
      <c r="U45" s="91">
        <v>1415</v>
      </c>
      <c r="V45" s="91">
        <v>1458</v>
      </c>
      <c r="W45" s="179">
        <v>1507</v>
      </c>
    </row>
    <row r="46" spans="1:23" ht="15">
      <c r="A46" s="282" t="s">
        <v>79</v>
      </c>
      <c r="B46" s="89">
        <v>2828</v>
      </c>
      <c r="C46" s="89">
        <v>2729</v>
      </c>
      <c r="D46" s="89">
        <v>2757</v>
      </c>
      <c r="E46" s="89">
        <v>2641</v>
      </c>
      <c r="F46" s="89">
        <v>2583</v>
      </c>
      <c r="G46" s="90">
        <v>2533</v>
      </c>
      <c r="H46" s="91">
        <v>2377</v>
      </c>
      <c r="I46" s="91">
        <v>2313</v>
      </c>
      <c r="J46" s="89">
        <v>2249</v>
      </c>
      <c r="K46" s="89">
        <v>2153</v>
      </c>
      <c r="L46" s="91">
        <v>2098</v>
      </c>
      <c r="M46" s="91">
        <v>2027</v>
      </c>
      <c r="N46" s="91">
        <v>2047</v>
      </c>
      <c r="O46" s="91">
        <v>2031</v>
      </c>
      <c r="P46" s="91">
        <v>1957</v>
      </c>
      <c r="Q46" s="91">
        <v>1937</v>
      </c>
      <c r="R46" s="91">
        <v>1859</v>
      </c>
      <c r="S46" s="91">
        <v>1757</v>
      </c>
      <c r="T46" s="91">
        <v>1667</v>
      </c>
      <c r="U46" s="91">
        <v>1580</v>
      </c>
      <c r="V46" s="91">
        <v>1449</v>
      </c>
      <c r="W46" s="179">
        <v>1384</v>
      </c>
    </row>
    <row r="47" spans="1:23" ht="15">
      <c r="A47" s="282" t="s">
        <v>80</v>
      </c>
      <c r="B47" s="90">
        <v>251</v>
      </c>
      <c r="C47" s="90">
        <v>210</v>
      </c>
      <c r="D47" s="90">
        <v>216</v>
      </c>
      <c r="E47" s="90">
        <v>185</v>
      </c>
      <c r="F47" s="90">
        <v>182</v>
      </c>
      <c r="G47" s="90">
        <v>189</v>
      </c>
      <c r="H47" s="91">
        <v>191</v>
      </c>
      <c r="I47" s="91">
        <v>183</v>
      </c>
      <c r="J47" s="89">
        <v>172</v>
      </c>
      <c r="K47" s="89">
        <v>173</v>
      </c>
      <c r="L47" s="91">
        <v>169</v>
      </c>
      <c r="M47" s="91">
        <v>179</v>
      </c>
      <c r="N47" s="91">
        <v>175</v>
      </c>
      <c r="O47" s="91">
        <v>201</v>
      </c>
      <c r="P47" s="91">
        <v>209</v>
      </c>
      <c r="Q47" s="91">
        <v>207</v>
      </c>
      <c r="R47" s="91">
        <v>217</v>
      </c>
      <c r="S47" s="91">
        <v>270</v>
      </c>
      <c r="T47" s="91">
        <v>274</v>
      </c>
      <c r="U47" s="91">
        <v>319</v>
      </c>
      <c r="V47" s="91">
        <v>397</v>
      </c>
      <c r="W47" s="179">
        <v>413</v>
      </c>
    </row>
    <row r="48" spans="1:23" ht="15">
      <c r="A48" s="282" t="s">
        <v>81</v>
      </c>
      <c r="B48" s="90">
        <v>73</v>
      </c>
      <c r="C48" s="90">
        <v>63</v>
      </c>
      <c r="D48" s="90">
        <v>54</v>
      </c>
      <c r="E48" s="90">
        <v>103</v>
      </c>
      <c r="F48" s="89">
        <v>126</v>
      </c>
      <c r="G48" s="90">
        <v>175</v>
      </c>
      <c r="H48" s="91">
        <v>199</v>
      </c>
      <c r="I48" s="91">
        <v>221</v>
      </c>
      <c r="J48" s="89">
        <v>288</v>
      </c>
      <c r="K48" s="89">
        <v>376</v>
      </c>
      <c r="L48" s="91">
        <v>392</v>
      </c>
      <c r="M48" s="91">
        <v>435</v>
      </c>
      <c r="N48" s="91">
        <v>488</v>
      </c>
      <c r="O48" s="91">
        <v>482</v>
      </c>
      <c r="P48" s="91">
        <v>521</v>
      </c>
      <c r="Q48" s="91">
        <v>546</v>
      </c>
      <c r="R48" s="91">
        <v>523</v>
      </c>
      <c r="S48" s="91">
        <v>525</v>
      </c>
      <c r="T48" s="91">
        <v>583</v>
      </c>
      <c r="U48" s="91">
        <v>539</v>
      </c>
      <c r="V48" s="91">
        <v>553</v>
      </c>
      <c r="W48" s="179">
        <v>513</v>
      </c>
    </row>
    <row r="49" spans="1:23" ht="15">
      <c r="A49" s="282" t="s">
        <v>82</v>
      </c>
      <c r="B49" s="90">
        <v>2571</v>
      </c>
      <c r="C49" s="90">
        <v>2453</v>
      </c>
      <c r="D49" s="90">
        <v>2489</v>
      </c>
      <c r="E49" s="90">
        <v>2335</v>
      </c>
      <c r="F49" s="90">
        <v>2211</v>
      </c>
      <c r="G49" s="90">
        <v>2027</v>
      </c>
      <c r="H49" s="91">
        <v>1774</v>
      </c>
      <c r="I49" s="91">
        <v>1722</v>
      </c>
      <c r="J49" s="89">
        <v>1548</v>
      </c>
      <c r="K49" s="89">
        <v>1418</v>
      </c>
      <c r="L49" s="91">
        <v>1433</v>
      </c>
      <c r="M49" s="91">
        <v>1451</v>
      </c>
      <c r="N49" s="91">
        <v>1453</v>
      </c>
      <c r="O49" s="91">
        <v>1448</v>
      </c>
      <c r="P49" s="91">
        <v>1317</v>
      </c>
      <c r="Q49" s="91">
        <v>1406</v>
      </c>
      <c r="R49" s="91">
        <v>1418</v>
      </c>
      <c r="S49" s="91">
        <v>1411</v>
      </c>
      <c r="T49" s="91">
        <v>1384</v>
      </c>
      <c r="U49" s="91">
        <v>1446</v>
      </c>
      <c r="V49" s="91">
        <v>1417</v>
      </c>
      <c r="W49" s="179">
        <v>1374</v>
      </c>
    </row>
    <row r="50" spans="1:23" ht="15">
      <c r="A50" s="282"/>
      <c r="B50" s="90"/>
      <c r="C50" s="90"/>
      <c r="D50" s="90"/>
      <c r="E50" s="90"/>
      <c r="F50" s="90"/>
      <c r="G50" s="90"/>
      <c r="H50" s="91"/>
      <c r="I50" s="395"/>
      <c r="J50" s="89"/>
      <c r="K50" s="89"/>
      <c r="L50" s="91"/>
      <c r="M50" s="91"/>
      <c r="N50" s="91"/>
      <c r="O50" s="91"/>
      <c r="P50" s="91"/>
      <c r="Q50" s="91"/>
      <c r="R50" s="91"/>
      <c r="S50" s="91"/>
      <c r="T50" s="91"/>
      <c r="U50" s="91"/>
      <c r="W50" s="62"/>
    </row>
    <row r="51" spans="1:23" ht="15.75">
      <c r="A51" s="331" t="s">
        <v>5</v>
      </c>
      <c r="B51" s="332">
        <v>12352</v>
      </c>
      <c r="C51" s="332">
        <v>11931</v>
      </c>
      <c r="D51" s="332">
        <v>12050</v>
      </c>
      <c r="E51" s="332">
        <v>9331</v>
      </c>
      <c r="F51" s="332">
        <v>8750</v>
      </c>
      <c r="G51" s="332">
        <v>9197</v>
      </c>
      <c r="H51" s="332">
        <v>9105</v>
      </c>
      <c r="I51" s="332">
        <v>9538</v>
      </c>
      <c r="J51" s="332">
        <v>9769</v>
      </c>
      <c r="K51" s="332">
        <v>10065</v>
      </c>
      <c r="L51" s="329">
        <v>10296</v>
      </c>
      <c r="M51" s="329">
        <v>10832</v>
      </c>
      <c r="N51" s="329">
        <v>11469</v>
      </c>
      <c r="O51" s="329">
        <v>12001</v>
      </c>
      <c r="P51" s="329">
        <v>12099</v>
      </c>
      <c r="Q51" s="329">
        <v>12407</v>
      </c>
      <c r="R51" s="329">
        <v>12349</v>
      </c>
      <c r="S51" s="329">
        <v>12218</v>
      </c>
      <c r="T51" s="329">
        <v>12111</v>
      </c>
      <c r="U51" s="329">
        <f>SUM(U42:U49)</f>
        <v>11929</v>
      </c>
      <c r="V51" s="329">
        <v>11834</v>
      </c>
      <c r="W51" s="260">
        <v>11756</v>
      </c>
    </row>
    <row r="52" spans="1:9" ht="12.75">
      <c r="A52" s="11" t="s">
        <v>546</v>
      </c>
      <c r="B52" s="105"/>
      <c r="C52" s="105"/>
      <c r="D52" s="105"/>
      <c r="E52" s="105"/>
      <c r="F52" s="105"/>
      <c r="G52" s="105"/>
      <c r="H52" s="105"/>
      <c r="I52" s="105"/>
    </row>
    <row r="57" ht="67.5" customHeight="1"/>
  </sheetData>
  <sheetProtection/>
  <printOptions/>
  <pageMargins left="0.75" right="0.75" top="1" bottom="1" header="0.5" footer="0.5"/>
  <pageSetup fitToHeight="1" fitToWidth="1" horizontalDpi="600" verticalDpi="600" orientation="portrait" paperSize="9" scale="68" r:id="rId1"/>
  <headerFooter alignWithMargins="0">
    <oddHeader>&amp;R&amp;"Arial,Bold"&amp;16ROAD TRANSPORT VEHICLES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O79"/>
  <sheetViews>
    <sheetView zoomScalePageLayoutView="0" workbookViewId="0" topLeftCell="A1">
      <selection activeCell="A1" sqref="A1"/>
    </sheetView>
  </sheetViews>
  <sheetFormatPr defaultColWidth="9.140625" defaultRowHeight="12.75"/>
  <cols>
    <col min="1" max="1" width="18.57421875" style="0" customWidth="1"/>
    <col min="2" max="2" width="17.57421875" style="0" customWidth="1"/>
    <col min="3" max="3" width="18.28125" style="0" customWidth="1"/>
    <col min="4" max="4" width="15.140625" style="0" customWidth="1"/>
    <col min="5" max="5" width="15.8515625" style="0" customWidth="1"/>
    <col min="6" max="6" width="17.8515625" style="0" customWidth="1"/>
    <col min="8" max="8" width="1.28515625" style="0" customWidth="1"/>
    <col min="9" max="9" width="10.7109375" style="0" customWidth="1"/>
    <col min="10" max="10" width="9.57421875" style="0" customWidth="1"/>
    <col min="11" max="11" width="11.00390625" style="0" customWidth="1"/>
    <col min="12" max="12" width="14.421875" style="0" customWidth="1"/>
    <col min="13" max="13" width="9.7109375" style="0" customWidth="1"/>
    <col min="14" max="15" width="9.57421875" style="0" customWidth="1"/>
    <col min="16" max="16" width="4.8515625" style="0" customWidth="1"/>
  </cols>
  <sheetData>
    <row r="1" s="48" customFormat="1" ht="15.75">
      <c r="A1" s="165" t="s">
        <v>619</v>
      </c>
    </row>
    <row r="2" spans="1:6" s="48" customFormat="1" ht="15">
      <c r="A2" s="222" t="s">
        <v>628</v>
      </c>
      <c r="B2" s="49"/>
      <c r="C2" s="49"/>
      <c r="D2" s="49"/>
      <c r="E2" s="49"/>
      <c r="F2" s="49"/>
    </row>
    <row r="3" spans="1:6" ht="12.75">
      <c r="A3" s="283" t="s">
        <v>253</v>
      </c>
      <c r="B3" s="284"/>
      <c r="C3" s="284" t="s">
        <v>254</v>
      </c>
      <c r="D3" s="284"/>
      <c r="E3" s="333" t="s">
        <v>218</v>
      </c>
      <c r="F3" s="21"/>
    </row>
    <row r="4" spans="1:6" ht="12.75">
      <c r="A4" s="21" t="s">
        <v>252</v>
      </c>
      <c r="B4" s="21" t="s">
        <v>241</v>
      </c>
      <c r="C4" s="21" t="s">
        <v>214</v>
      </c>
      <c r="D4" s="21" t="s">
        <v>214</v>
      </c>
      <c r="E4" s="334" t="s">
        <v>217</v>
      </c>
      <c r="F4" s="21"/>
    </row>
    <row r="5" spans="1:6" ht="12.75">
      <c r="A5" s="263"/>
      <c r="B5" s="263" t="s">
        <v>242</v>
      </c>
      <c r="C5" s="263" t="s">
        <v>215</v>
      </c>
      <c r="D5" s="263" t="s">
        <v>216</v>
      </c>
      <c r="E5" s="335"/>
      <c r="F5" s="21"/>
    </row>
    <row r="6" spans="1:6" ht="12.75">
      <c r="A6" s="163"/>
      <c r="E6" s="143"/>
      <c r="F6" s="1"/>
    </row>
    <row r="7" spans="1:11" ht="15.75">
      <c r="A7" s="514" t="s">
        <v>305</v>
      </c>
      <c r="B7" s="179">
        <v>2622</v>
      </c>
      <c r="C7" s="179">
        <v>1620</v>
      </c>
      <c r="D7" s="178">
        <v>289</v>
      </c>
      <c r="E7" s="336">
        <f>SUM(B7:D7)</f>
        <v>4531</v>
      </c>
      <c r="F7" s="179"/>
      <c r="I7" s="166" t="s">
        <v>208</v>
      </c>
      <c r="J7" s="166" t="s">
        <v>208</v>
      </c>
      <c r="K7" t="s">
        <v>208</v>
      </c>
    </row>
    <row r="8" spans="1:11" ht="15.75">
      <c r="A8" s="515" t="s">
        <v>268</v>
      </c>
      <c r="B8" s="178">
        <v>378</v>
      </c>
      <c r="C8" s="178">
        <v>517</v>
      </c>
      <c r="D8" s="178">
        <v>93</v>
      </c>
      <c r="E8" s="336">
        <f>SUM(B8:D8)</f>
        <v>988</v>
      </c>
      <c r="F8" s="179"/>
      <c r="G8" s="194"/>
      <c r="I8" t="s">
        <v>208</v>
      </c>
      <c r="J8" t="s">
        <v>208</v>
      </c>
      <c r="K8" t="s">
        <v>315</v>
      </c>
    </row>
    <row r="9" spans="1:11" ht="15.75">
      <c r="A9" s="515" t="s">
        <v>269</v>
      </c>
      <c r="B9" s="178">
        <v>136</v>
      </c>
      <c r="C9" s="178">
        <v>292</v>
      </c>
      <c r="D9" s="178">
        <v>66</v>
      </c>
      <c r="E9" s="336">
        <f aca="true" t="shared" si="0" ref="E9:E14">SUM(B9:D9)</f>
        <v>494</v>
      </c>
      <c r="F9" s="179"/>
      <c r="I9" t="s">
        <v>208</v>
      </c>
      <c r="J9" t="s">
        <v>208</v>
      </c>
      <c r="K9" t="s">
        <v>208</v>
      </c>
    </row>
    <row r="10" spans="1:11" ht="15.75">
      <c r="A10" s="515" t="s">
        <v>270</v>
      </c>
      <c r="B10" s="178">
        <v>54</v>
      </c>
      <c r="C10" s="178">
        <v>186</v>
      </c>
      <c r="D10" s="178">
        <v>39</v>
      </c>
      <c r="E10" s="336">
        <f t="shared" si="0"/>
        <v>279</v>
      </c>
      <c r="F10" s="179"/>
      <c r="I10" t="s">
        <v>208</v>
      </c>
      <c r="J10" t="s">
        <v>208</v>
      </c>
      <c r="K10" t="s">
        <v>208</v>
      </c>
    </row>
    <row r="11" spans="1:11" ht="15.75">
      <c r="A11" s="516" t="s">
        <v>264</v>
      </c>
      <c r="B11" s="178">
        <v>24</v>
      </c>
      <c r="C11" s="178">
        <v>103</v>
      </c>
      <c r="D11" s="178">
        <v>35</v>
      </c>
      <c r="E11" s="336">
        <f t="shared" si="0"/>
        <v>162</v>
      </c>
      <c r="I11" t="s">
        <v>208</v>
      </c>
      <c r="J11" t="s">
        <v>315</v>
      </c>
      <c r="K11" t="s">
        <v>208</v>
      </c>
    </row>
    <row r="12" spans="1:11" ht="15.75">
      <c r="A12" s="516" t="s">
        <v>265</v>
      </c>
      <c r="B12" s="178">
        <v>3</v>
      </c>
      <c r="C12" s="178">
        <v>30</v>
      </c>
      <c r="D12" s="178">
        <v>11</v>
      </c>
      <c r="E12" s="336">
        <f t="shared" si="0"/>
        <v>44</v>
      </c>
      <c r="F12" s="179"/>
      <c r="I12" t="s">
        <v>208</v>
      </c>
      <c r="J12" t="s">
        <v>208</v>
      </c>
      <c r="K12" t="s">
        <v>208</v>
      </c>
    </row>
    <row r="13" spans="1:11" ht="15.75">
      <c r="A13" s="516" t="s">
        <v>266</v>
      </c>
      <c r="B13" s="178">
        <v>3</v>
      </c>
      <c r="C13" s="178">
        <v>18</v>
      </c>
      <c r="D13" s="178">
        <v>4</v>
      </c>
      <c r="E13" s="336">
        <f t="shared" si="0"/>
        <v>25</v>
      </c>
      <c r="F13" s="179"/>
      <c r="I13" t="s">
        <v>208</v>
      </c>
      <c r="J13" t="s">
        <v>208</v>
      </c>
      <c r="K13" t="s">
        <v>208</v>
      </c>
    </row>
    <row r="14" spans="1:11" ht="15.75">
      <c r="A14" s="516" t="s">
        <v>267</v>
      </c>
      <c r="B14" s="178">
        <v>0</v>
      </c>
      <c r="C14" s="178">
        <v>1</v>
      </c>
      <c r="D14" s="178">
        <v>2</v>
      </c>
      <c r="E14" s="336">
        <f t="shared" si="0"/>
        <v>3</v>
      </c>
      <c r="F14" s="179"/>
      <c r="I14" t="s">
        <v>208</v>
      </c>
      <c r="J14" t="s">
        <v>208</v>
      </c>
      <c r="K14" t="s">
        <v>208</v>
      </c>
    </row>
    <row r="15" spans="1:6" s="143" customFormat="1" ht="18" customHeight="1">
      <c r="A15" s="517" t="s">
        <v>5</v>
      </c>
      <c r="B15" s="285">
        <f>SUM(B7:B14)</f>
        <v>3220</v>
      </c>
      <c r="C15" s="285">
        <f>SUM(C7:C14)</f>
        <v>2767</v>
      </c>
      <c r="D15" s="285">
        <f>SUM(D7:D14)</f>
        <v>539</v>
      </c>
      <c r="E15" s="285">
        <f>SUM(B15:D15)</f>
        <v>6526</v>
      </c>
      <c r="F15" s="182"/>
    </row>
    <row r="16" ht="18.75" customHeight="1">
      <c r="A16" s="105" t="s">
        <v>339</v>
      </c>
    </row>
    <row r="19" spans="1:6" s="48" customFormat="1" ht="18.75">
      <c r="A19" s="101" t="s">
        <v>629</v>
      </c>
      <c r="B19" s="49"/>
      <c r="C19" s="49"/>
      <c r="D19" s="49"/>
      <c r="E19" s="49"/>
      <c r="F19" s="49"/>
    </row>
    <row r="20" spans="1:12" s="48" customFormat="1" ht="24.75" customHeight="1">
      <c r="A20" s="274" t="s">
        <v>197</v>
      </c>
      <c r="B20" s="250" t="s">
        <v>206</v>
      </c>
      <c r="C20" s="250" t="s">
        <v>205</v>
      </c>
      <c r="D20" s="274" t="s">
        <v>219</v>
      </c>
      <c r="E20" s="274" t="s">
        <v>255</v>
      </c>
      <c r="G20" s="49"/>
      <c r="H20" s="49"/>
      <c r="I20" s="49"/>
      <c r="J20" s="49"/>
      <c r="K20" s="49"/>
      <c r="L20" s="49"/>
    </row>
    <row r="21" spans="1:12" s="48" customFormat="1" ht="17.25" customHeight="1">
      <c r="A21" s="134"/>
      <c r="B21" s="286"/>
      <c r="C21" s="286"/>
      <c r="D21" s="251" t="s">
        <v>207</v>
      </c>
      <c r="E21" s="251" t="s">
        <v>122</v>
      </c>
      <c r="G21" s="110"/>
      <c r="H21" s="110"/>
      <c r="I21" s="110"/>
      <c r="J21" s="110"/>
      <c r="K21" s="110"/>
      <c r="L21" s="110"/>
    </row>
    <row r="22" spans="2:12" s="48" customFormat="1" ht="9" customHeight="1">
      <c r="B22" s="164"/>
      <c r="C22" s="164"/>
      <c r="I22" s="49"/>
      <c r="J22" s="110"/>
      <c r="K22" s="110"/>
      <c r="L22" s="110"/>
    </row>
    <row r="23" spans="1:12" ht="15" customHeight="1">
      <c r="A23" s="21">
        <v>1</v>
      </c>
      <c r="B23" s="311" t="s">
        <v>320</v>
      </c>
      <c r="C23" s="311" t="s">
        <v>324</v>
      </c>
      <c r="D23" s="569">
        <v>10996</v>
      </c>
      <c r="E23" s="207">
        <f aca="true" t="shared" si="1" ref="E23:E42">(D23/$D$47)*100</f>
        <v>5.374599202314851</v>
      </c>
      <c r="G23" s="79"/>
      <c r="H23" s="82"/>
      <c r="I23" s="83"/>
      <c r="J23" s="84"/>
      <c r="K23" s="85"/>
      <c r="L23" s="1"/>
    </row>
    <row r="24" spans="1:12" ht="17.25" customHeight="1">
      <c r="A24" s="21">
        <v>2</v>
      </c>
      <c r="B24" s="311" t="s">
        <v>318</v>
      </c>
      <c r="C24" s="311" t="s">
        <v>323</v>
      </c>
      <c r="D24" s="569">
        <v>10897</v>
      </c>
      <c r="E24" s="207">
        <f t="shared" si="1"/>
        <v>5.326210213498084</v>
      </c>
      <c r="G24" s="79"/>
      <c r="H24" s="79">
        <v>0</v>
      </c>
      <c r="I24" s="77"/>
      <c r="J24" s="147"/>
      <c r="K24" s="148"/>
      <c r="L24" s="80"/>
    </row>
    <row r="25" spans="1:12" ht="17.25" customHeight="1">
      <c r="A25" s="157">
        <v>3</v>
      </c>
      <c r="B25" s="311" t="s">
        <v>318</v>
      </c>
      <c r="C25" s="311" t="s">
        <v>319</v>
      </c>
      <c r="D25" s="569">
        <v>6818</v>
      </c>
      <c r="E25" s="207">
        <f t="shared" si="1"/>
        <v>3.3324861187143195</v>
      </c>
      <c r="G25" s="79"/>
      <c r="H25" s="79">
        <v>0</v>
      </c>
      <c r="I25" s="77"/>
      <c r="J25" s="147"/>
      <c r="K25" s="148"/>
      <c r="L25" s="80"/>
    </row>
    <row r="26" spans="1:12" ht="17.25" customHeight="1">
      <c r="A26" s="21">
        <v>4</v>
      </c>
      <c r="B26" s="311" t="s">
        <v>320</v>
      </c>
      <c r="C26" s="311" t="s">
        <v>321</v>
      </c>
      <c r="D26" s="569">
        <v>6545</v>
      </c>
      <c r="E26" s="207">
        <f t="shared" si="1"/>
        <v>3.1990498162195977</v>
      </c>
      <c r="G26" s="79"/>
      <c r="H26" s="79">
        <v>0</v>
      </c>
      <c r="I26" s="77"/>
      <c r="J26" s="147"/>
      <c r="K26" s="148"/>
      <c r="L26" s="80"/>
    </row>
    <row r="27" spans="1:12" ht="17.25" customHeight="1">
      <c r="A27" s="21">
        <v>5</v>
      </c>
      <c r="B27" s="311" t="s">
        <v>344</v>
      </c>
      <c r="C27" s="311" t="s">
        <v>325</v>
      </c>
      <c r="D27" s="569">
        <v>4675</v>
      </c>
      <c r="E27" s="207">
        <f t="shared" si="1"/>
        <v>2.2850355830139986</v>
      </c>
      <c r="G27" s="79"/>
      <c r="H27" s="79">
        <v>0</v>
      </c>
      <c r="I27" s="77"/>
      <c r="J27" s="147"/>
      <c r="K27" s="148"/>
      <c r="L27" s="80"/>
    </row>
    <row r="28" spans="1:12" ht="17.25" customHeight="1">
      <c r="A28" s="157">
        <v>6</v>
      </c>
      <c r="B28" s="311" t="s">
        <v>344</v>
      </c>
      <c r="C28" s="311" t="s">
        <v>326</v>
      </c>
      <c r="D28" s="569">
        <v>4657</v>
      </c>
      <c r="E28" s="207">
        <f t="shared" si="1"/>
        <v>2.2762375850473138</v>
      </c>
      <c r="G28" s="79"/>
      <c r="H28" s="79">
        <v>0</v>
      </c>
      <c r="I28" s="77"/>
      <c r="J28" s="147"/>
      <c r="K28" s="148"/>
      <c r="L28" s="80"/>
    </row>
    <row r="29" spans="1:12" ht="17.25" customHeight="1">
      <c r="A29" s="21">
        <v>7</v>
      </c>
      <c r="B29" s="311" t="s">
        <v>389</v>
      </c>
      <c r="C29" s="311" t="s">
        <v>390</v>
      </c>
      <c r="D29" s="569">
        <v>4346</v>
      </c>
      <c r="E29" s="207">
        <f t="shared" si="1"/>
        <v>2.124227731289591</v>
      </c>
      <c r="G29" s="79"/>
      <c r="H29" s="79">
        <v>0</v>
      </c>
      <c r="I29" s="77"/>
      <c r="J29" s="147"/>
      <c r="K29" s="148"/>
      <c r="L29" s="80"/>
    </row>
    <row r="30" spans="1:12" ht="17.25" customHeight="1">
      <c r="A30" s="21">
        <v>8</v>
      </c>
      <c r="B30" s="311" t="s">
        <v>391</v>
      </c>
      <c r="C30" s="311" t="s">
        <v>502</v>
      </c>
      <c r="D30" s="569">
        <v>3869</v>
      </c>
      <c r="E30" s="207">
        <f t="shared" si="1"/>
        <v>1.8910807851724407</v>
      </c>
      <c r="G30" s="79"/>
      <c r="H30" s="79">
        <v>0</v>
      </c>
      <c r="I30" s="77"/>
      <c r="J30" s="147"/>
      <c r="K30" s="148"/>
      <c r="L30" s="80"/>
    </row>
    <row r="31" spans="1:12" ht="17.25" customHeight="1">
      <c r="A31" s="157">
        <v>9</v>
      </c>
      <c r="B31" s="311" t="s">
        <v>343</v>
      </c>
      <c r="C31" s="311" t="s">
        <v>322</v>
      </c>
      <c r="D31" s="569">
        <v>3815</v>
      </c>
      <c r="E31" s="207">
        <f t="shared" si="1"/>
        <v>1.864686791272386</v>
      </c>
      <c r="G31" s="79"/>
      <c r="H31" s="79">
        <v>0</v>
      </c>
      <c r="I31" s="77"/>
      <c r="J31" s="147"/>
      <c r="K31" s="148"/>
      <c r="L31" s="80"/>
    </row>
    <row r="32" spans="1:12" ht="17.25" customHeight="1">
      <c r="A32" s="21">
        <v>10</v>
      </c>
      <c r="B32" s="311" t="s">
        <v>327</v>
      </c>
      <c r="C32" s="311" t="s">
        <v>392</v>
      </c>
      <c r="D32" s="569">
        <v>3141</v>
      </c>
      <c r="E32" s="207">
        <f t="shared" si="1"/>
        <v>1.5352506451865175</v>
      </c>
      <c r="G32" s="79"/>
      <c r="H32" s="79">
        <v>0</v>
      </c>
      <c r="I32" s="77"/>
      <c r="J32" s="147"/>
      <c r="K32" s="148"/>
      <c r="L32" s="80"/>
    </row>
    <row r="33" spans="1:12" ht="17.25" customHeight="1">
      <c r="A33" s="21">
        <v>11</v>
      </c>
      <c r="B33" s="311" t="s">
        <v>327</v>
      </c>
      <c r="C33" s="311" t="s">
        <v>328</v>
      </c>
      <c r="D33" s="569">
        <v>3097</v>
      </c>
      <c r="E33" s="207">
        <f t="shared" si="1"/>
        <v>1.513744427934621</v>
      </c>
      <c r="G33" s="79"/>
      <c r="H33" s="79"/>
      <c r="I33" s="79"/>
      <c r="J33" s="120"/>
      <c r="K33" s="121"/>
      <c r="L33" s="78"/>
    </row>
    <row r="34" spans="1:12" ht="17.25" customHeight="1">
      <c r="A34" s="21">
        <v>12</v>
      </c>
      <c r="B34" s="311" t="s">
        <v>637</v>
      </c>
      <c r="C34" s="311" t="s">
        <v>638</v>
      </c>
      <c r="D34" s="569">
        <v>2823</v>
      </c>
      <c r="E34" s="207">
        <f t="shared" si="1"/>
        <v>1.3798193477750842</v>
      </c>
      <c r="G34" s="79"/>
      <c r="H34" s="79"/>
      <c r="I34" s="79"/>
      <c r="J34" s="120"/>
      <c r="K34" s="121"/>
      <c r="L34" s="78"/>
    </row>
    <row r="35" spans="1:12" ht="17.25" customHeight="1">
      <c r="A35" s="157">
        <v>13</v>
      </c>
      <c r="B35" s="311" t="s">
        <v>389</v>
      </c>
      <c r="C35" s="311" t="s">
        <v>529</v>
      </c>
      <c r="D35" s="569">
        <v>2738</v>
      </c>
      <c r="E35" s="207">
        <f t="shared" si="1"/>
        <v>1.3382732462657385</v>
      </c>
      <c r="G35" s="79"/>
      <c r="H35" s="79"/>
      <c r="I35" s="79"/>
      <c r="J35" s="120"/>
      <c r="K35" s="121"/>
      <c r="L35" s="78"/>
    </row>
    <row r="36" spans="1:12" ht="17.25" customHeight="1">
      <c r="A36" s="21">
        <v>14</v>
      </c>
      <c r="B36" s="311" t="s">
        <v>639</v>
      </c>
      <c r="C36" s="311" t="s">
        <v>640</v>
      </c>
      <c r="D36" s="569">
        <v>2623</v>
      </c>
      <c r="E36" s="207">
        <f t="shared" si="1"/>
        <v>1.2820638148119183</v>
      </c>
      <c r="G36" s="79"/>
      <c r="H36" s="79"/>
      <c r="I36" s="79"/>
      <c r="J36" s="120"/>
      <c r="K36" s="121"/>
      <c r="L36" s="78"/>
    </row>
    <row r="37" spans="1:12" ht="17.25" customHeight="1">
      <c r="A37" s="21">
        <v>15</v>
      </c>
      <c r="B37" s="311" t="s">
        <v>606</v>
      </c>
      <c r="C37" s="311" t="s">
        <v>607</v>
      </c>
      <c r="D37" s="569">
        <v>2598</v>
      </c>
      <c r="E37" s="207">
        <f t="shared" si="1"/>
        <v>1.2698443731915225</v>
      </c>
      <c r="G37" s="79"/>
      <c r="H37" s="79"/>
      <c r="I37" s="79"/>
      <c r="J37" s="120"/>
      <c r="K37" s="121"/>
      <c r="L37" s="78"/>
    </row>
    <row r="38" spans="1:12" ht="17.25" customHeight="1">
      <c r="A38" s="21">
        <v>16</v>
      </c>
      <c r="B38" s="311" t="s">
        <v>330</v>
      </c>
      <c r="C38" s="311" t="s">
        <v>330</v>
      </c>
      <c r="D38" s="569">
        <v>2493</v>
      </c>
      <c r="E38" s="207">
        <f t="shared" si="1"/>
        <v>1.2185227183858607</v>
      </c>
      <c r="G38" s="79"/>
      <c r="H38" s="79"/>
      <c r="I38" s="79"/>
      <c r="J38" s="120"/>
      <c r="K38" s="121"/>
      <c r="L38" s="78"/>
    </row>
    <row r="39" spans="1:12" ht="17.25" customHeight="1">
      <c r="A39" s="157">
        <v>17</v>
      </c>
      <c r="B39" s="311" t="s">
        <v>364</v>
      </c>
      <c r="C39" s="311" t="s">
        <v>641</v>
      </c>
      <c r="D39" s="569">
        <v>2288</v>
      </c>
      <c r="E39" s="207">
        <f t="shared" si="1"/>
        <v>1.1183232970986157</v>
      </c>
      <c r="G39" s="79"/>
      <c r="H39" s="79"/>
      <c r="I39" s="79"/>
      <c r="J39" s="120"/>
      <c r="K39" s="121"/>
      <c r="L39" s="78"/>
    </row>
    <row r="40" spans="1:12" ht="17.25" customHeight="1">
      <c r="A40" s="21">
        <v>18</v>
      </c>
      <c r="B40" s="311" t="s">
        <v>345</v>
      </c>
      <c r="C40" s="311" t="s">
        <v>329</v>
      </c>
      <c r="D40" s="569">
        <v>2151</v>
      </c>
      <c r="E40" s="207">
        <f t="shared" si="1"/>
        <v>1.0513607570188472</v>
      </c>
      <c r="G40" s="79"/>
      <c r="H40" s="79"/>
      <c r="I40" s="79"/>
      <c r="J40" s="120"/>
      <c r="K40" s="121"/>
      <c r="L40" s="78"/>
    </row>
    <row r="41" spans="1:12" ht="17.25" customHeight="1">
      <c r="A41" s="21">
        <v>19</v>
      </c>
      <c r="B41" s="311" t="s">
        <v>530</v>
      </c>
      <c r="C41" s="311" t="s">
        <v>531</v>
      </c>
      <c r="D41" s="569">
        <v>2103</v>
      </c>
      <c r="E41" s="207">
        <f t="shared" si="1"/>
        <v>1.0278994291076875</v>
      </c>
      <c r="G41" s="79"/>
      <c r="H41" s="79"/>
      <c r="I41" s="79"/>
      <c r="J41" s="120"/>
      <c r="K41" s="121"/>
      <c r="L41" s="78"/>
    </row>
    <row r="42" spans="1:12" ht="17.25" customHeight="1">
      <c r="A42" s="21">
        <v>20</v>
      </c>
      <c r="B42" s="311" t="s">
        <v>320</v>
      </c>
      <c r="C42" s="311" t="s">
        <v>642</v>
      </c>
      <c r="D42" s="569">
        <v>2095</v>
      </c>
      <c r="E42" s="207">
        <f t="shared" si="1"/>
        <v>1.0239892077891608</v>
      </c>
      <c r="G42" s="79"/>
      <c r="H42" s="79"/>
      <c r="I42" s="79"/>
      <c r="J42" s="120"/>
      <c r="K42" s="121"/>
      <c r="L42" s="78"/>
    </row>
    <row r="43" spans="1:12" ht="9" customHeight="1">
      <c r="A43" s="21"/>
      <c r="B43" s="69"/>
      <c r="C43" s="311"/>
      <c r="D43" s="312"/>
      <c r="E43" s="77"/>
      <c r="G43" s="79"/>
      <c r="H43" s="79"/>
      <c r="I43" s="79"/>
      <c r="J43" s="120"/>
      <c r="K43" s="121"/>
      <c r="L43" s="78"/>
    </row>
    <row r="44" spans="1:12" ht="17.25" customHeight="1">
      <c r="A44" s="1"/>
      <c r="B44" s="52"/>
      <c r="C44" s="313" t="s">
        <v>221</v>
      </c>
      <c r="D44" s="211">
        <f>SUM(D23:D43)</f>
        <v>84768</v>
      </c>
      <c r="E44" s="177">
        <f>(D44/$D$47)*100</f>
        <v>41.432705091108154</v>
      </c>
      <c r="G44" s="79"/>
      <c r="H44" s="79"/>
      <c r="I44" s="79"/>
      <c r="J44" s="120"/>
      <c r="K44" s="121"/>
      <c r="L44" s="78"/>
    </row>
    <row r="45" spans="1:12" ht="17.25" customHeight="1">
      <c r="A45" s="155"/>
      <c r="B45" s="314"/>
      <c r="C45" s="315" t="s">
        <v>220</v>
      </c>
      <c r="D45" s="211">
        <f>D47-D44</f>
        <v>119824</v>
      </c>
      <c r="E45" s="177">
        <f>(D45/$D$47)*100</f>
        <v>58.567294908891846</v>
      </c>
      <c r="F45" s="166"/>
      <c r="G45" s="79"/>
      <c r="H45" s="79"/>
      <c r="I45" s="79"/>
      <c r="J45" s="120"/>
      <c r="K45" s="121"/>
      <c r="L45" s="78"/>
    </row>
    <row r="46" spans="1:12" ht="9" customHeight="1">
      <c r="A46" s="155"/>
      <c r="B46" s="314"/>
      <c r="C46" s="52"/>
      <c r="D46" s="182"/>
      <c r="E46" s="173"/>
      <c r="G46" s="79"/>
      <c r="H46" s="79"/>
      <c r="I46" s="79"/>
      <c r="J46" s="120"/>
      <c r="K46" s="121"/>
      <c r="L46" s="78"/>
    </row>
    <row r="47" spans="1:12" ht="17.25" customHeight="1">
      <c r="A47" s="287"/>
      <c r="B47" s="316"/>
      <c r="C47" s="317" t="s">
        <v>204</v>
      </c>
      <c r="D47" s="260">
        <v>204592</v>
      </c>
      <c r="E47" s="288">
        <f>(D47/$D$47)*100</f>
        <v>100</v>
      </c>
      <c r="G47" s="150"/>
      <c r="H47" s="114"/>
      <c r="I47" s="114"/>
      <c r="J47" s="114"/>
      <c r="K47" s="41"/>
      <c r="L47" s="1"/>
    </row>
    <row r="48" ht="6" customHeight="1"/>
    <row r="49" ht="12.75" customHeight="1">
      <c r="A49" s="105" t="s">
        <v>340</v>
      </c>
    </row>
    <row r="50" ht="5.25" customHeight="1">
      <c r="A50" s="105"/>
    </row>
    <row r="51" s="1" customFormat="1" ht="12.75">
      <c r="A51" s="51" t="s">
        <v>426</v>
      </c>
    </row>
    <row r="52" s="1" customFormat="1" ht="12.75">
      <c r="A52" s="51" t="s">
        <v>427</v>
      </c>
    </row>
    <row r="53" s="1" customFormat="1" ht="12.75">
      <c r="A53" s="51" t="s">
        <v>428</v>
      </c>
    </row>
    <row r="54" s="1" customFormat="1" ht="12.75"/>
    <row r="55" s="1" customFormat="1" ht="12.75"/>
    <row r="56" s="1" customFormat="1" ht="12.75"/>
    <row r="57" s="100" customFormat="1" ht="18"/>
    <row r="58" spans="1:15" s="49" customFormat="1" ht="21" customHeight="1">
      <c r="A58" s="101"/>
      <c r="B58" s="101"/>
      <c r="C58" s="110"/>
      <c r="D58" s="110"/>
      <c r="E58" s="110"/>
      <c r="F58" s="110"/>
      <c r="G58" s="110"/>
      <c r="H58" s="110"/>
      <c r="I58" s="110"/>
      <c r="J58" s="110"/>
      <c r="K58" s="110"/>
      <c r="L58" s="110"/>
      <c r="M58" s="110"/>
      <c r="N58" s="110"/>
      <c r="O58" s="149"/>
    </row>
    <row r="59" spans="1:15" s="1" customFormat="1" ht="20.25" customHeight="1">
      <c r="A59" s="76"/>
      <c r="B59" s="76"/>
      <c r="C59" s="21"/>
      <c r="D59" s="21"/>
      <c r="E59" s="21"/>
      <c r="F59" s="21"/>
      <c r="G59" s="21"/>
      <c r="H59" s="21"/>
      <c r="I59" s="21"/>
      <c r="J59" s="21"/>
      <c r="K59" s="21"/>
      <c r="L59" s="21"/>
      <c r="M59" s="24"/>
      <c r="O59" s="38"/>
    </row>
    <row r="60" spans="3:13" s="1" customFormat="1" ht="12.75">
      <c r="C60" s="21"/>
      <c r="D60" s="21"/>
      <c r="E60" s="21"/>
      <c r="F60" s="21"/>
      <c r="G60" s="21"/>
      <c r="H60" s="21"/>
      <c r="I60" s="21"/>
      <c r="J60" s="21"/>
      <c r="K60" s="21"/>
      <c r="L60" s="21"/>
      <c r="M60" s="21"/>
    </row>
    <row r="61" spans="3:15" s="1" customFormat="1" ht="15">
      <c r="C61" s="22"/>
      <c r="D61" s="83"/>
      <c r="E61" s="83"/>
      <c r="F61" s="83"/>
      <c r="G61" s="83"/>
      <c r="H61" s="39"/>
      <c r="I61" s="83"/>
      <c r="J61" s="83"/>
      <c r="K61" s="83"/>
      <c r="L61" s="83"/>
      <c r="M61" s="83"/>
      <c r="N61" s="80"/>
      <c r="O61" s="80"/>
    </row>
    <row r="62" spans="3:15" s="1" customFormat="1" ht="15">
      <c r="C62" s="22"/>
      <c r="D62" s="83"/>
      <c r="E62" s="83"/>
      <c r="F62" s="83"/>
      <c r="G62" s="83"/>
      <c r="H62" s="83"/>
      <c r="I62" s="83"/>
      <c r="J62" s="83"/>
      <c r="K62" s="83"/>
      <c r="L62" s="83"/>
      <c r="M62" s="83"/>
      <c r="N62" s="80"/>
      <c r="O62" s="80"/>
    </row>
    <row r="63" spans="3:15" s="1" customFormat="1" ht="15">
      <c r="C63" s="22"/>
      <c r="D63" s="83"/>
      <c r="E63" s="83"/>
      <c r="F63" s="83"/>
      <c r="G63" s="83"/>
      <c r="H63" s="83"/>
      <c r="I63" s="83"/>
      <c r="J63" s="83"/>
      <c r="K63" s="83"/>
      <c r="L63" s="83"/>
      <c r="M63" s="83"/>
      <c r="N63" s="80"/>
      <c r="O63" s="80"/>
    </row>
    <row r="64" spans="3:15" s="1" customFormat="1" ht="15">
      <c r="C64" s="22"/>
      <c r="D64" s="83"/>
      <c r="E64" s="83"/>
      <c r="F64" s="83"/>
      <c r="G64" s="83"/>
      <c r="H64" s="83"/>
      <c r="I64" s="83"/>
      <c r="J64" s="83"/>
      <c r="K64" s="83"/>
      <c r="L64" s="83"/>
      <c r="M64" s="83"/>
      <c r="N64" s="80"/>
      <c r="O64" s="80"/>
    </row>
    <row r="65" spans="3:15" s="1" customFormat="1" ht="15">
      <c r="C65" s="22"/>
      <c r="D65" s="83"/>
      <c r="E65" s="83"/>
      <c r="F65" s="83"/>
      <c r="G65" s="83"/>
      <c r="H65" s="83"/>
      <c r="I65" s="83"/>
      <c r="J65" s="83"/>
      <c r="K65" s="83"/>
      <c r="L65" s="83"/>
      <c r="M65" s="83"/>
      <c r="N65" s="85"/>
      <c r="O65" s="80"/>
    </row>
    <row r="66" spans="3:15" s="1" customFormat="1" ht="15">
      <c r="C66" s="22"/>
      <c r="D66" s="83"/>
      <c r="E66" s="83"/>
      <c r="F66" s="83"/>
      <c r="G66" s="83"/>
      <c r="H66" s="83"/>
      <c r="I66" s="83"/>
      <c r="J66" s="83"/>
      <c r="K66" s="83"/>
      <c r="L66" s="83"/>
      <c r="M66" s="83"/>
      <c r="N66" s="85"/>
      <c r="O66" s="80"/>
    </row>
    <row r="67" spans="3:15" s="1" customFormat="1" ht="15">
      <c r="C67" s="22"/>
      <c r="D67" s="83"/>
      <c r="E67" s="83"/>
      <c r="F67" s="83"/>
      <c r="G67" s="83"/>
      <c r="H67" s="83"/>
      <c r="I67" s="83"/>
      <c r="J67" s="83"/>
      <c r="K67" s="83"/>
      <c r="L67" s="83"/>
      <c r="M67" s="83"/>
      <c r="N67" s="85"/>
      <c r="O67" s="80"/>
    </row>
    <row r="68" spans="3:15" s="1" customFormat="1" ht="15">
      <c r="C68" s="22"/>
      <c r="D68" s="83"/>
      <c r="E68" s="83"/>
      <c r="F68" s="83"/>
      <c r="G68" s="83"/>
      <c r="H68" s="83"/>
      <c r="I68" s="83"/>
      <c r="J68" s="83"/>
      <c r="K68" s="83"/>
      <c r="L68" s="83"/>
      <c r="M68" s="83"/>
      <c r="N68" s="80"/>
      <c r="O68" s="150"/>
    </row>
    <row r="69" spans="1:15" s="1" customFormat="1" ht="15">
      <c r="A69" s="76"/>
      <c r="B69" s="76"/>
      <c r="C69" s="22"/>
      <c r="D69" s="83"/>
      <c r="E69" s="83"/>
      <c r="F69" s="83"/>
      <c r="G69" s="83"/>
      <c r="H69" s="83"/>
      <c r="I69" s="83"/>
      <c r="J69" s="83"/>
      <c r="K69" s="83"/>
      <c r="L69" s="83"/>
      <c r="M69" s="83"/>
      <c r="N69" s="80"/>
      <c r="O69" s="150"/>
    </row>
    <row r="70" spans="3:15" s="1" customFormat="1" ht="15">
      <c r="C70" s="22"/>
      <c r="D70" s="83"/>
      <c r="E70" s="83"/>
      <c r="F70" s="83"/>
      <c r="G70" s="83"/>
      <c r="H70" s="83"/>
      <c r="I70" s="83"/>
      <c r="J70" s="83"/>
      <c r="K70" s="83"/>
      <c r="L70" s="83"/>
      <c r="M70" s="83"/>
      <c r="N70" s="80"/>
      <c r="O70" s="80"/>
    </row>
    <row r="71" spans="3:15" s="1" customFormat="1" ht="15">
      <c r="C71" s="22"/>
      <c r="D71" s="83"/>
      <c r="E71" s="83"/>
      <c r="F71" s="83"/>
      <c r="G71" s="83"/>
      <c r="H71" s="83"/>
      <c r="I71" s="83"/>
      <c r="J71" s="83"/>
      <c r="K71" s="83"/>
      <c r="L71" s="83"/>
      <c r="M71" s="83"/>
      <c r="N71" s="80"/>
      <c r="O71" s="80"/>
    </row>
    <row r="72" spans="3:15" s="1" customFormat="1" ht="15">
      <c r="C72" s="22"/>
      <c r="D72" s="83"/>
      <c r="E72" s="83"/>
      <c r="F72" s="83"/>
      <c r="G72" s="83"/>
      <c r="H72" s="83"/>
      <c r="I72" s="83"/>
      <c r="J72" s="83"/>
      <c r="K72" s="83"/>
      <c r="L72" s="83"/>
      <c r="M72" s="83"/>
      <c r="N72" s="80"/>
      <c r="O72" s="80"/>
    </row>
    <row r="73" spans="3:15" s="1" customFormat="1" ht="15">
      <c r="C73" s="22"/>
      <c r="D73" s="83"/>
      <c r="E73" s="83"/>
      <c r="F73" s="83"/>
      <c r="G73" s="83"/>
      <c r="H73" s="83"/>
      <c r="I73" s="83"/>
      <c r="J73" s="83"/>
      <c r="K73" s="83"/>
      <c r="L73" s="83"/>
      <c r="M73" s="83"/>
      <c r="N73" s="80"/>
      <c r="O73" s="80"/>
    </row>
    <row r="74" spans="3:15" s="1" customFormat="1" ht="15">
      <c r="C74" s="22"/>
      <c r="D74" s="83"/>
      <c r="E74" s="83"/>
      <c r="F74" s="83"/>
      <c r="G74" s="83"/>
      <c r="H74" s="83"/>
      <c r="I74" s="83"/>
      <c r="J74" s="83"/>
      <c r="K74" s="83"/>
      <c r="L74" s="83"/>
      <c r="M74" s="83"/>
      <c r="N74" s="80"/>
      <c r="O74" s="80"/>
    </row>
    <row r="75" spans="3:15" s="1" customFormat="1" ht="15">
      <c r="C75" s="22"/>
      <c r="D75" s="83"/>
      <c r="E75" s="83"/>
      <c r="F75" s="83"/>
      <c r="G75" s="83"/>
      <c r="H75" s="83"/>
      <c r="I75" s="83"/>
      <c r="J75" s="83"/>
      <c r="K75" s="83"/>
      <c r="L75" s="83"/>
      <c r="M75" s="83"/>
      <c r="N75" s="85"/>
      <c r="O75" s="80"/>
    </row>
    <row r="76" spans="3:15" s="1" customFormat="1" ht="15">
      <c r="C76" s="22"/>
      <c r="D76" s="83"/>
      <c r="E76" s="83"/>
      <c r="F76" s="83"/>
      <c r="G76" s="83"/>
      <c r="H76" s="83"/>
      <c r="I76" s="83"/>
      <c r="J76" s="83"/>
      <c r="K76" s="83"/>
      <c r="L76" s="83"/>
      <c r="M76" s="83"/>
      <c r="N76" s="85"/>
      <c r="O76" s="80"/>
    </row>
    <row r="77" spans="3:15" s="1" customFormat="1" ht="15">
      <c r="C77" s="22"/>
      <c r="D77" s="83"/>
      <c r="E77" s="83"/>
      <c r="F77" s="83"/>
      <c r="G77" s="83"/>
      <c r="H77" s="83"/>
      <c r="I77" s="83"/>
      <c r="J77" s="83"/>
      <c r="K77" s="83"/>
      <c r="L77" s="83"/>
      <c r="M77" s="83"/>
      <c r="N77" s="85"/>
      <c r="O77" s="85"/>
    </row>
    <row r="78" spans="3:15" s="1" customFormat="1" ht="15">
      <c r="C78" s="22"/>
      <c r="D78" s="83"/>
      <c r="E78" s="83"/>
      <c r="F78" s="83"/>
      <c r="G78" s="83"/>
      <c r="H78" s="83"/>
      <c r="I78" s="83"/>
      <c r="J78" s="83"/>
      <c r="K78" s="83"/>
      <c r="L78" s="83"/>
      <c r="M78" s="83"/>
      <c r="N78" s="80"/>
      <c r="O78" s="49"/>
    </row>
    <row r="79" spans="3:14" s="1" customFormat="1" ht="12.75">
      <c r="C79" s="22"/>
      <c r="D79" s="22"/>
      <c r="E79" s="22"/>
      <c r="F79" s="22"/>
      <c r="G79" s="22"/>
      <c r="H79" s="22"/>
      <c r="I79" s="22"/>
      <c r="J79" s="22"/>
      <c r="K79" s="22"/>
      <c r="L79" s="22"/>
      <c r="M79" s="22"/>
      <c r="N79" s="52"/>
    </row>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customHeight="1"/>
    <row r="89" s="1" customFormat="1" ht="15" customHeight="1"/>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88" r:id="rId1"/>
  <headerFooter alignWithMargins="0">
    <oddHeader>&amp;R&amp;"Arial,Bold"&amp;12ROAD TRANSPORT VEHICLES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2015-02-06T09:55:15Z</cp:lastPrinted>
  <dcterms:created xsi:type="dcterms:W3CDTF">1999-02-19T10:58:18Z</dcterms:created>
  <dcterms:modified xsi:type="dcterms:W3CDTF">2015-02-19T11:33:11Z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A10395525</vt:lpwstr>
  </property>
  <property fmtid="{D5CDD505-2E9C-101B-9397-08002B2CF9AE}" pid="3" name="Objective-Comment">
    <vt:lpwstr/>
  </property>
  <property fmtid="{D5CDD505-2E9C-101B-9397-08002B2CF9AE}" pid="4" name="Objective-CreationStamp">
    <vt:filetime>2015-02-19T11:33:45Z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2015-02-19T11:34:06Z</vt:filetime>
  </property>
  <property fmtid="{D5CDD505-2E9C-101B-9397-08002B2CF9AE}" pid="8" name="Objective-ModificationStamp">
    <vt:filetime>2015-02-19T11:34:10Z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industry:Transport:Roads and road transport - Road safety:Research and analysis: Roads and road transport - Road safety:Transport statistics: Scottish Transport Statistics: 2014: Research and analysis: Transport: 2014-2019:</vt:lpwstr>
  </property>
  <property fmtid="{D5CDD505-2E9C-101B-9397-08002B2CF9AE}" pid="11" name="Objective-Parent">
    <vt:lpwstr>Transport statistics: Scottish Transport Statistics: 2014: Research and analysis: Transport: 2014-2019</vt:lpwstr>
  </property>
  <property fmtid="{D5CDD505-2E9C-101B-9397-08002B2CF9AE}" pid="12" name="Objective-State">
    <vt:lpwstr>Published</vt:lpwstr>
  </property>
  <property fmtid="{D5CDD505-2E9C-101B-9397-08002B2CF9AE}" pid="13" name="Objective-Title">
    <vt:lpwstr>chapter01 - road transport vehicles - for website</vt:lpwstr>
  </property>
  <property fmtid="{D5CDD505-2E9C-101B-9397-08002B2CF9AE}" pid="14" name="Objective-Version">
    <vt:lpwstr>1.0</vt:lpwstr>
  </property>
  <property fmtid="{D5CDD505-2E9C-101B-9397-08002B2CF9AE}" pid="15" name="Objective-VersionComment">
    <vt:lpwstr>Version 2</vt:lpwstr>
  </property>
  <property fmtid="{D5CDD505-2E9C-101B-9397-08002B2CF9AE}" pid="16" name="Objective-VersionNumber">
    <vt:i4>2</vt:i4>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