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65" windowWidth="12720" windowHeight="12345"/>
  </bookViews>
  <sheets>
    <sheet name="Table 13.1a" sheetId="14" r:id="rId1"/>
    <sheet name="Table 13.1b" sheetId="15" r:id="rId2"/>
    <sheet name="Data for chart" sheetId="9" r:id="rId3"/>
    <sheet name="Table 13.1c" sheetId="16" r:id="rId4"/>
    <sheet name="T13.2-13.4" sheetId="3" r:id="rId5"/>
    <sheet name="T13.5" sheetId="4" r:id="rId6"/>
    <sheet name="T13.6" sheetId="5" r:id="rId7"/>
    <sheet name="T13.7-13.8" sheetId="6" r:id="rId8"/>
    <sheet name="T13.9-13.10" sheetId="7" r:id="rId9"/>
  </sheets>
  <definedNames>
    <definedName name="_xlnm.Print_Area" localSheetId="4">'T13.2-13.4'!$A$1:$Q$88</definedName>
    <definedName name="_xlnm.Print_Area" localSheetId="5">T13.5!$A$1:$J$62</definedName>
    <definedName name="_xlnm.Print_Area" localSheetId="6">T13.6!$A$1:$N$206</definedName>
    <definedName name="_xlnm.Print_Area" localSheetId="7">'T13.7-13.8'!$A$1:$L$91</definedName>
    <definedName name="_xlnm.Print_Area" localSheetId="8">'T13.9-13.10'!$A$1:$N$72</definedName>
    <definedName name="_xlnm.Print_Area" localSheetId="1">'Table 13.1b'!$A$1:$M$63</definedName>
    <definedName name="_xlnm.Print_Area" localSheetId="3">'Table 13.1c'!$A$1:$H$61</definedName>
    <definedName name="STAT2_Crosstab1">#REF!</definedName>
  </definedNames>
  <calcPr calcId="145621"/>
</workbook>
</file>

<file path=xl/calcChain.xml><?xml version="1.0" encoding="utf-8"?>
<calcChain xmlns="http://schemas.openxmlformats.org/spreadsheetml/2006/main">
  <c r="F5" i="16" l="1"/>
  <c r="F6" i="16"/>
  <c r="F7" i="16"/>
  <c r="F8" i="16"/>
  <c r="F9" i="16"/>
  <c r="F10" i="16"/>
  <c r="F11" i="16"/>
  <c r="F12" i="16"/>
  <c r="F13" i="16"/>
  <c r="F14" i="16"/>
  <c r="F15" i="16"/>
  <c r="F16" i="16"/>
  <c r="F17" i="16"/>
  <c r="F18" i="16"/>
  <c r="B19" i="16"/>
  <c r="C19" i="16"/>
  <c r="D19" i="16"/>
  <c r="E19" i="16"/>
  <c r="F19" i="16"/>
  <c r="E19" i="14"/>
  <c r="F19" i="14"/>
  <c r="G19" i="14"/>
  <c r="H19" i="14"/>
  <c r="I19" i="14"/>
  <c r="J19" i="14"/>
  <c r="K19" i="14"/>
  <c r="L19" i="14"/>
  <c r="M19" i="14"/>
  <c r="N19" i="14"/>
  <c r="O19" i="14"/>
  <c r="P19" i="14"/>
  <c r="Q19" i="14"/>
  <c r="R19" i="14"/>
  <c r="S19" i="14"/>
  <c r="T19" i="14"/>
  <c r="U19" i="14"/>
  <c r="E36" i="14"/>
  <c r="F36" i="14"/>
  <c r="G36" i="14"/>
  <c r="H36" i="14"/>
  <c r="I36" i="14"/>
  <c r="J36" i="14"/>
  <c r="K36" i="14"/>
  <c r="L36" i="14"/>
  <c r="M36" i="14"/>
  <c r="N36" i="14"/>
  <c r="O36" i="14"/>
  <c r="P36" i="14"/>
  <c r="Q36" i="14"/>
  <c r="R36" i="14"/>
  <c r="S36" i="14"/>
  <c r="T36" i="14"/>
  <c r="U36" i="14"/>
  <c r="AC189" i="5" l="1"/>
  <c r="AC186" i="5"/>
  <c r="AC187" i="5"/>
  <c r="AC188" i="5"/>
  <c r="AC185" i="5"/>
  <c r="N37" i="5"/>
  <c r="N36" i="5"/>
  <c r="N35" i="5"/>
  <c r="N34" i="5"/>
  <c r="N33" i="5"/>
  <c r="N32" i="5"/>
  <c r="N31" i="5"/>
  <c r="N30" i="5"/>
  <c r="N29" i="5"/>
  <c r="N28" i="5"/>
  <c r="N27" i="5"/>
  <c r="N26" i="5"/>
  <c r="N25" i="5"/>
  <c r="N24" i="5"/>
  <c r="AA15" i="4"/>
  <c r="Z15" i="4"/>
  <c r="Y15" i="4"/>
  <c r="X15" i="4"/>
  <c r="W15" i="4"/>
  <c r="V15" i="4"/>
  <c r="U15" i="4"/>
  <c r="T15" i="4"/>
  <c r="S15" i="4"/>
  <c r="R15" i="4"/>
  <c r="Q15" i="4"/>
  <c r="P15" i="4"/>
  <c r="O15" i="4"/>
  <c r="N15" i="4"/>
  <c r="M15" i="4"/>
  <c r="Q23" i="3"/>
  <c r="C23" i="6" l="1"/>
  <c r="D23" i="6"/>
  <c r="E23" i="6"/>
  <c r="F23" i="6"/>
  <c r="G23" i="6"/>
  <c r="H23" i="6"/>
  <c r="I23" i="6"/>
  <c r="J23" i="6"/>
  <c r="K23" i="6"/>
  <c r="L23" i="6"/>
  <c r="N38" i="5"/>
  <c r="R185" i="5" l="1"/>
  <c r="S185" i="5"/>
  <c r="T185" i="5"/>
  <c r="U185" i="5"/>
  <c r="V185" i="5"/>
  <c r="W185" i="5"/>
  <c r="X185" i="5"/>
  <c r="Y185" i="5"/>
  <c r="Z185" i="5"/>
  <c r="AA185" i="5"/>
  <c r="AB185" i="5"/>
  <c r="R186" i="5"/>
  <c r="S186" i="5"/>
  <c r="T186" i="5"/>
  <c r="U186" i="5"/>
  <c r="V186" i="5"/>
  <c r="W186" i="5"/>
  <c r="X186" i="5"/>
  <c r="Y186" i="5"/>
  <c r="Z186" i="5"/>
  <c r="AA186" i="5"/>
  <c r="AB186" i="5"/>
  <c r="R187" i="5"/>
  <c r="S187" i="5"/>
  <c r="T187" i="5"/>
  <c r="U187" i="5"/>
  <c r="V187" i="5"/>
  <c r="W187" i="5"/>
  <c r="X187" i="5"/>
  <c r="Y187" i="5"/>
  <c r="Z187" i="5"/>
  <c r="AA187" i="5"/>
  <c r="AB187" i="5"/>
  <c r="R188" i="5"/>
  <c r="S188" i="5"/>
  <c r="T188" i="5"/>
  <c r="U188" i="5"/>
  <c r="V188" i="5"/>
  <c r="W188" i="5"/>
  <c r="X188" i="5"/>
  <c r="Y188" i="5"/>
  <c r="Z188" i="5"/>
  <c r="AA188" i="5"/>
  <c r="AB188" i="5"/>
  <c r="R189" i="5"/>
  <c r="S189" i="5"/>
  <c r="T189" i="5"/>
  <c r="U189" i="5"/>
  <c r="V189" i="5"/>
  <c r="W189" i="5"/>
  <c r="X189" i="5"/>
  <c r="Y189" i="5"/>
  <c r="Z189" i="5"/>
  <c r="AA189" i="5"/>
  <c r="AB189" i="5"/>
  <c r="Q189" i="5"/>
  <c r="Q188" i="5"/>
  <c r="Q187" i="5"/>
  <c r="Q186" i="5"/>
  <c r="Q185" i="5"/>
  <c r="P23" i="3"/>
  <c r="K37" i="5" l="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F37" i="5"/>
  <c r="G37" i="5"/>
  <c r="H37" i="5"/>
  <c r="I37" i="5"/>
  <c r="J37" i="5"/>
  <c r="L37" i="5"/>
  <c r="M37" i="5"/>
  <c r="B38" i="5"/>
  <c r="C38" i="5"/>
  <c r="D38" i="5"/>
  <c r="E38" i="5"/>
  <c r="F38" i="5"/>
  <c r="G38" i="5"/>
  <c r="H38" i="5"/>
  <c r="I38" i="5"/>
  <c r="J38" i="5"/>
  <c r="K38" i="5"/>
  <c r="L38" i="5"/>
  <c r="M38" i="5"/>
  <c r="C24" i="5"/>
  <c r="D24" i="5"/>
  <c r="E24" i="5"/>
  <c r="F24" i="5"/>
  <c r="G24" i="5"/>
  <c r="H24" i="5"/>
  <c r="I24" i="5"/>
  <c r="J24" i="5"/>
  <c r="K24" i="5"/>
  <c r="L24" i="5"/>
  <c r="M24" i="5"/>
  <c r="B24" i="5"/>
  <c r="N71" i="7" l="1"/>
  <c r="M71" i="7"/>
  <c r="L71" i="7"/>
  <c r="K71" i="7"/>
  <c r="J71" i="7"/>
  <c r="I71" i="7"/>
  <c r="H71" i="7"/>
  <c r="G71" i="7"/>
  <c r="F71" i="7"/>
  <c r="E71" i="7"/>
  <c r="D71" i="7"/>
  <c r="C71" i="7"/>
  <c r="B71" i="7"/>
  <c r="N34" i="7"/>
  <c r="M34" i="7"/>
  <c r="L34" i="7"/>
  <c r="K34" i="7"/>
  <c r="J34" i="7"/>
  <c r="I34" i="7"/>
  <c r="H34" i="7"/>
  <c r="G34" i="7"/>
  <c r="F34" i="7"/>
  <c r="E34" i="7"/>
  <c r="D34" i="7"/>
  <c r="C34" i="7"/>
  <c r="B34" i="7"/>
  <c r="B23" i="3" l="1"/>
  <c r="D23" i="3"/>
  <c r="F23" i="3"/>
  <c r="G23" i="3"/>
  <c r="H23" i="3"/>
  <c r="I23" i="3"/>
  <c r="J23" i="3"/>
  <c r="K23" i="3"/>
  <c r="L23" i="3"/>
  <c r="M23" i="3"/>
  <c r="N23" i="3"/>
  <c r="O23" i="3"/>
  <c r="G46" i="3"/>
  <c r="G52" i="3"/>
  <c r="G53" i="3" l="1"/>
</calcChain>
</file>

<file path=xl/sharedStrings.xml><?xml version="1.0" encoding="utf-8"?>
<sst xmlns="http://schemas.openxmlformats.org/spreadsheetml/2006/main" count="884" uniqueCount="378">
  <si>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</si>
  <si>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</si>
  <si>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</si>
  <si>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</si>
  <si>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</si>
  <si>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</si>
  <si>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</si>
  <si>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</si>
  <si>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</si>
  <si>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</si>
  <si>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</si>
  <si>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</si>
  <si>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</si>
  <si>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</si>
  <si>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 xml:space="preserve">     methane - 1/21, nitrous oxide - 1/310.</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</si>
  <si>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</si>
  <si>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</si>
  <si>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</si>
  <si>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</si>
  <si>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</si>
  <si>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</si>
  <si>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</si>
  <si>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</si>
  <si>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</si>
  <si>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</si>
  <si>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</si>
  <si>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</si>
  <si>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</si>
  <si>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</si>
  <si>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5.   Includes LPG and road vehicle engines.</t>
  </si>
  <si>
    <t>4.   Net emissions take account of removals of carbon dioxide due to carbon sinks.</t>
  </si>
  <si>
    <t>3.   Includes emissions from fishing vessels, marine engines, personal watercraft, inland goods-carrying vehicles, motorboats and sail boats with auxiliary engines.</t>
  </si>
  <si>
    <t xml:space="preserve">guidelines of the Intergovernmental Panel on Climate Change. Further detail can be found in Section 3.3 of the report and in Annex 2. </t>
  </si>
  <si>
    <t xml:space="preserve">across all parts of the UK equates to the total for the UK inventory where that total is derived from fuel sales data of petrol and DERV within the UK as specified in the reporting </t>
  </si>
  <si>
    <t xml:space="preserve">2.   The method used to estimate carbon dioxide (CO2) emissions from road transport is based on vehicle kilometre travelled data constrained so that the sum of emissions </t>
  </si>
  <si>
    <t xml:space="preserve">      They are therefore not comparable with those previously published.</t>
  </si>
  <si>
    <t xml:space="preserve">      Emissions are available annually only with effect from 1998. All the figures in this table have been updated to reflect changes to the methodology used. </t>
  </si>
  <si>
    <r>
      <t xml:space="preserve">1.   From the </t>
    </r>
    <r>
      <rPr>
        <i/>
        <sz val="10"/>
        <rFont val="Arial"/>
        <family val="2"/>
      </rPr>
      <t>Greenhouse Gas Inventories for England, Scotland, Wales and Northern Ireland: 1990 - 2011</t>
    </r>
    <r>
      <rPr>
        <sz val="10"/>
        <rFont val="Arial"/>
        <family val="2"/>
      </rPr>
      <t xml:space="preserve">.  </t>
    </r>
  </si>
  <si>
    <r>
      <t xml:space="preserve">Total net emissions </t>
    </r>
    <r>
      <rPr>
        <b/>
        <vertAlign val="superscript"/>
        <sz val="12"/>
        <rFont val="Arial"/>
        <family val="2"/>
      </rPr>
      <t>4</t>
    </r>
  </si>
  <si>
    <t xml:space="preserve">Transport % of </t>
  </si>
  <si>
    <r>
      <t>Net emissions all sources</t>
    </r>
    <r>
      <rPr>
        <b/>
        <vertAlign val="superscript"/>
        <sz val="12"/>
        <rFont val="Arial"/>
        <family val="2"/>
      </rPr>
      <t xml:space="preserve"> 4</t>
    </r>
  </si>
  <si>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</si>
  <si>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</si>
  <si>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</si>
  <si>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</si>
  <si>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</si>
  <si>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r>
      <t xml:space="preserve">     Other</t>
    </r>
    <r>
      <rPr>
        <vertAlign val="subscript"/>
        <sz val="12"/>
        <rFont val="Arial"/>
        <family val="2"/>
      </rPr>
      <t xml:space="preserve"> </t>
    </r>
    <r>
      <rPr>
        <vertAlign val="superscript"/>
        <sz val="12"/>
        <rFont val="Arial"/>
        <family val="2"/>
      </rPr>
      <t>5</t>
    </r>
  </si>
  <si>
    <t xml:space="preserve">     Mopeds &amp; motorcycles</t>
  </si>
  <si>
    <t xml:space="preserve">     Passenger cars</t>
  </si>
  <si>
    <t xml:space="preserve">     Buses &amp; coaches</t>
  </si>
  <si>
    <r>
      <t xml:space="preserve">Road transportation </t>
    </r>
    <r>
      <rPr>
        <vertAlign val="superscript"/>
        <sz val="12"/>
        <rFont val="Arial"/>
        <family val="2"/>
      </rPr>
      <t>2</t>
    </r>
  </si>
  <si>
    <t xml:space="preserve">Transport </t>
  </si>
  <si>
    <t>4.  In keeping with evidence from the IPCC, a 9% upflift factor has been applied to allow for sub-optimal routing and stacking at airports during periods of heavy congestion</t>
  </si>
  <si>
    <t>3. The long haul estimate is based on a flight length from the Guidelines of of 6482 km, short haul 1108km and domestic 463km.</t>
  </si>
  <si>
    <t>2. All Car figures assume an average car occupancy rate of 1.53 passengers based on the Scottish Household Survey Travel Diary: 2011</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</si>
  <si>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</si>
  <si>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</si>
  <si>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</si>
  <si>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</si>
  <si>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</si>
  <si>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</si>
  <si>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</si>
  <si>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</si>
  <si>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</si>
  <si>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</si>
  <si>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</si>
  <si>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</si>
  <si>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</si>
  <si>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</si>
  <si>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</si>
  <si>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</si>
  <si>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</si>
  <si>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t>All Transport</t>
  </si>
  <si>
    <t>Road Transport</t>
  </si>
  <si>
    <t>Cars</t>
  </si>
  <si>
    <t>HGVs</t>
  </si>
  <si>
    <t>Motorcycles</t>
  </si>
  <si>
    <t>Rural</t>
  </si>
  <si>
    <t>Urban</t>
  </si>
  <si>
    <t>Motorway</t>
  </si>
  <si>
    <t>Rail</t>
  </si>
  <si>
    <t>Aviation</t>
  </si>
  <si>
    <t>Maritime</t>
  </si>
  <si>
    <t>of which:</t>
  </si>
  <si>
    <r>
      <t xml:space="preserve">Table 13.2    Emissions of greenhouse gases by type of transport allocated to Scotland </t>
    </r>
    <r>
      <rPr>
        <b/>
        <vertAlign val="superscript"/>
        <sz val="12"/>
        <rFont val="Arial"/>
        <family val="2"/>
      </rPr>
      <t>1</t>
    </r>
  </si>
  <si>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</si>
  <si>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</si>
  <si>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</si>
  <si>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</si>
  <si>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</si>
  <si>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</si>
  <si>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</si>
  <si>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</si>
  <si>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</si>
  <si>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</si>
  <si>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</si>
  <si>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</si>
  <si>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</si>
  <si>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</si>
  <si>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</si>
  <si>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</si>
  <si>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</si>
  <si>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</si>
  <si>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</si>
  <si>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Non Plug-in-Grant Eligible Cars</t>
  </si>
  <si>
    <t>Quadricycles</t>
  </si>
  <si>
    <t>All Cars (inc. quadricycles)</t>
  </si>
  <si>
    <t>Motor cycles &amp; tricycles</t>
  </si>
  <si>
    <t>Plug-in Grant Eligible Vans</t>
  </si>
  <si>
    <t>Non Plug-in Grant Eligible Vans</t>
  </si>
  <si>
    <t>All Vans</t>
  </si>
  <si>
    <r>
      <t>Other vehicles</t>
    </r>
    <r>
      <rPr>
        <b/>
        <vertAlign val="superscript"/>
        <sz val="12"/>
        <rFont val="Arial"/>
        <family val="2"/>
      </rPr>
      <t xml:space="preserve"> </t>
    </r>
  </si>
  <si>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</si>
  <si>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</si>
  <si>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</si>
  <si>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</si>
  <si>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</si>
  <si>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</si>
  <si>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</si>
  <si>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</si>
  <si>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</si>
  <si>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</si>
  <si>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</si>
  <si>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</si>
  <si>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</si>
  <si>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</si>
  <si>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</si>
  <si>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</si>
  <si>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</si>
  <si>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</si>
  <si>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</si>
  <si>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</si>
  <si>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</si>
  <si>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</si>
  <si>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</si>
  <si>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</si>
  <si>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</si>
  <si>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</si>
  <si>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</si>
  <si>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</si>
  <si>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t>Sum of number licensed</t>
  </si>
  <si>
    <t>Body type</t>
  </si>
  <si>
    <t>AGRICULTURAL</t>
  </si>
  <si>
    <t>BUSES &amp; COACHES</t>
  </si>
  <si>
    <t>CARS</t>
  </si>
  <si>
    <t>GOODS - HEAVY</t>
  </si>
  <si>
    <t>GOODS - LIGHT</t>
  </si>
  <si>
    <t>MOTORCYCLES, MOPEDS &amp; SCOOTERS</t>
  </si>
  <si>
    <t>OTHERS</t>
  </si>
  <si>
    <t>SPECIAL PURPOSE</t>
  </si>
  <si>
    <t>TAXIS</t>
  </si>
  <si>
    <t>TRICYCLES</t>
  </si>
  <si>
    <t>Table to show the number of new registrations by body type and propulsion type in Scotland during 2012 (RAW DATA)</t>
  </si>
  <si>
    <t>NOT RECORDED</t>
  </si>
  <si>
    <t>Table to show the number of licensed vehicles by body type and propulsion type in Scotland as at 31 December 2012 (RAW DATA)</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</si>
  <si>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</si>
  <si>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</si>
  <si>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</si>
  <si>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</si>
  <si>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</si>
  <si>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</si>
  <si>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</si>
  <si>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</si>
  <si>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</si>
  <si>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</si>
  <si>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</si>
  <si>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</si>
  <si>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</si>
  <si>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</si>
  <si>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</si>
  <si>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</si>
  <si>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</si>
  <si>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</si>
  <si>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</si>
  <si>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</si>
  <si>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</si>
  <si>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</si>
  <si>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</si>
  <si>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</si>
  <si>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</si>
  <si>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</si>
  <si>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</si>
  <si>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</si>
  <si>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</si>
  <si>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</si>
  <si>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</si>
  <si>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</si>
  <si>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</si>
  <si>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</si>
  <si>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</si>
  <si>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</si>
  <si>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</si>
  <si>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</si>
  <si>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</si>
  <si>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</si>
  <si>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</si>
  <si>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</si>
  <si>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</si>
  <si>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</si>
  <si>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</si>
  <si>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</si>
  <si>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</si>
  <si>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</si>
  <si>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</si>
  <si>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</si>
  <si>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</si>
  <si>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</si>
  <si>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</si>
  <si>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</si>
  <si>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</si>
  <si>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</si>
  <si>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</si>
  <si>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</si>
  <si>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thousand tonnes of carbon dioxide equivalent</t>
  </si>
  <si>
    <t>thousand</t>
  </si>
  <si>
    <t>Table 13.6:  Cars registered for the first time by CO2 emission band, Scotland</t>
  </si>
  <si>
    <t>Source: DVLA//DVADfT - GB figures published as DfT table  VEH0256</t>
  </si>
  <si>
    <r>
      <t>Table 13.3   Emissions of greenhouse gases</t>
    </r>
    <r>
      <rPr>
        <b/>
        <vertAlign val="superscript"/>
        <sz val="12"/>
        <rFont val="Arial"/>
        <family val="2"/>
      </rPr>
      <t>1</t>
    </r>
    <r>
      <rPr>
        <b/>
        <sz val="12"/>
        <rFont val="Arial"/>
        <family val="2"/>
      </rPr>
      <t xml:space="preserve"> by Transport </t>
    </r>
    <r>
      <rPr>
        <b/>
        <vertAlign val="superscript"/>
        <sz val="12"/>
        <rFont val="Arial"/>
        <family val="2"/>
      </rPr>
      <t xml:space="preserve">2 </t>
    </r>
    <r>
      <rPr>
        <b/>
        <sz val="12"/>
        <rFont val="Arial"/>
        <family val="2"/>
      </rPr>
      <t>allocated to Scotland</t>
    </r>
  </si>
  <si>
    <t>Table 13.4 Emissions of greenhouse gases by type of transport, Scotland comapred to UK</t>
  </si>
  <si>
    <t>Domestic Shipping</t>
  </si>
  <si>
    <t>Buses &amp; coaches</t>
  </si>
  <si>
    <t>Passenger cars</t>
  </si>
  <si>
    <t>Light duty vehicles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</si>
  <si>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</si>
  <si>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</si>
  <si>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</si>
  <si>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</si>
  <si>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</si>
  <si>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</si>
  <si>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</si>
  <si>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</si>
  <si>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</si>
  <si>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</si>
  <si>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r>
      <t>Other</t>
    </r>
    <r>
      <rPr>
        <sz val="11"/>
        <rFont val="Arial"/>
        <family val="2"/>
      </rPr>
      <t xml:space="preserve"> (Fuel Cells, Gas Diesel and New Fuel Technology)</t>
    </r>
  </si>
  <si>
    <t>6. A split between International aviation and international shipping can be found in the Carbon Accout for Transport</t>
  </si>
  <si>
    <t>Source: Carbon Account for Transport (see sources section for more details) - Not National Statistics</t>
  </si>
  <si>
    <t>Agricultural</t>
  </si>
  <si>
    <t>Goods - heavy</t>
  </si>
  <si>
    <t>Goods - light</t>
  </si>
  <si>
    <t>Motorcycles, mopeds &amp; scooters</t>
  </si>
  <si>
    <t>Not recorded</t>
  </si>
  <si>
    <t>Others</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</si>
  <si>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</si>
  <si>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</si>
  <si>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</si>
  <si>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</si>
  <si>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</si>
  <si>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</si>
  <si>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</si>
  <si>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</si>
  <si>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</si>
  <si>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</si>
  <si>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</si>
  <si>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</si>
  <si>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</si>
  <si>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</si>
  <si>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</si>
  <si>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r>
      <t>Other maritime</t>
    </r>
    <r>
      <rPr>
        <vertAlign val="superscript"/>
        <sz val="12"/>
        <rFont val="Arial"/>
        <family val="2"/>
      </rPr>
      <t xml:space="preserve"> 3</t>
    </r>
  </si>
  <si>
    <r>
      <t>International Aviation &amp; international shipping</t>
    </r>
    <r>
      <rPr>
        <vertAlign val="superscript"/>
        <sz val="12"/>
        <rFont val="Arial"/>
        <family val="2"/>
      </rPr>
      <t xml:space="preserve"> 6</t>
    </r>
    <r>
      <rPr>
        <sz val="12"/>
        <rFont val="Arial"/>
        <family val="2"/>
      </rPr>
      <t xml:space="preserve"> </t>
    </r>
  </si>
  <si>
    <r>
      <t xml:space="preserve">Cars </t>
    </r>
    <r>
      <rPr>
        <vertAlign val="superscript"/>
        <sz val="12"/>
        <rFont val="Arial"/>
        <family val="2"/>
      </rPr>
      <t>1</t>
    </r>
  </si>
  <si>
    <t>1.   Cars includes all LPG emissions and road vehicle engines (the 'passenger cars' and 'other' category in Table 13.2)</t>
  </si>
  <si>
    <t>Scottish emissions 2012</t>
  </si>
  <si>
    <t>Scottish emissions as a % of UK emissions 2012</t>
  </si>
  <si>
    <t>Change in Scottish emissions (2011-2012)</t>
  </si>
  <si>
    <t>Change in UK emissions (2011-2012)</t>
  </si>
  <si>
    <t>Change in Scottish emissions (1990-2012)</t>
  </si>
  <si>
    <t>Change in UK emissions (1990-2012)</t>
  </si>
  <si>
    <r>
      <t xml:space="preserve">Table 13.5   UK Carbon Dioxide emissions: grams per passenger-kilometre, 2014 </t>
    </r>
    <r>
      <rPr>
        <b/>
        <vertAlign val="superscript"/>
        <sz val="12"/>
        <rFont val="Arial"/>
        <family val="2"/>
      </rPr>
      <t>1</t>
    </r>
  </si>
  <si>
    <t xml:space="preserve">      thousands</t>
  </si>
  <si>
    <t xml:space="preserve">    Column Percentages</t>
  </si>
  <si>
    <t>2013 Q4</t>
  </si>
  <si>
    <t>2014 Q1</t>
  </si>
  <si>
    <t>2014 Q2</t>
  </si>
  <si>
    <t>2014 Q3</t>
  </si>
  <si>
    <r>
      <t>Table 13.7:  Ultra-low emission vehicles (ULEV)</t>
    </r>
    <r>
      <rPr>
        <b/>
        <vertAlign val="superscript"/>
        <sz val="12"/>
        <rFont val="Arial"/>
        <family val="2"/>
      </rPr>
      <t xml:space="preserve">1 </t>
    </r>
    <r>
      <rPr>
        <b/>
        <sz val="12"/>
        <rFont val="Arial"/>
        <family val="2"/>
      </rPr>
      <t>registered for the first time, Scotland, quarterly: January 2011 to September 2014</t>
    </r>
  </si>
  <si>
    <t>Table 13.9:  Number of new registrations by body type and propulsion type in Scotland during 2013 (Thousands)</t>
  </si>
  <si>
    <t>Table 13.10:  Number of licensed vehicles by body type and propulsion type in Scotland as at 31 December 2013 (Thousands)</t>
  </si>
  <si>
    <t>~</t>
  </si>
  <si>
    <t xml:space="preserve">     Heavy Goods Vehicles</t>
  </si>
  <si>
    <t xml:space="preserve">     Light Goods Vehicles</t>
  </si>
  <si>
    <t>Heavy Goods Vehicles</t>
  </si>
  <si>
    <t>Light Goods Vehicles</t>
  </si>
  <si>
    <t>NMVOC</t>
  </si>
  <si>
    <t>NOx</t>
  </si>
  <si>
    <t>PM10</t>
  </si>
  <si>
    <t>Pb</t>
  </si>
  <si>
    <t>thousand tonnes of pollutant</t>
  </si>
  <si>
    <t>Oxides of nitrogen (NOx)</t>
  </si>
  <si>
    <t>Road transport</t>
  </si>
  <si>
    <t>Buses and coaches</t>
  </si>
  <si>
    <t>Light goods vehicles</t>
  </si>
  <si>
    <t>Mopeds and motorcycles</t>
  </si>
  <si>
    <t>Shipping</t>
  </si>
  <si>
    <t>Other transport</t>
  </si>
  <si>
    <t>Total Transport</t>
  </si>
  <si>
    <t>Non-transport emissions</t>
  </si>
  <si>
    <t>Emissions from all sources</t>
  </si>
  <si>
    <t>Transport % of all NOx emissions</t>
  </si>
  <si>
    <r>
      <t>Particulate matter (PM</t>
    </r>
    <r>
      <rPr>
        <b/>
        <vertAlign val="subscript"/>
        <sz val="11"/>
        <color theme="1"/>
        <rFont val="Calibri"/>
        <family val="2"/>
        <scheme val="minor"/>
      </rPr>
      <t>10</t>
    </r>
    <r>
      <rPr>
        <b/>
        <sz val="11"/>
        <color theme="1"/>
        <rFont val="Calibri"/>
        <family val="2"/>
        <scheme val="minor"/>
      </rPr>
      <t>)</t>
    </r>
  </si>
  <si>
    <r>
      <t>Road transport</t>
    </r>
    <r>
      <rPr>
        <vertAlign val="superscript"/>
        <sz val="11"/>
        <color theme="1"/>
        <rFont val="Calibri"/>
        <family val="2"/>
        <scheme val="minor"/>
      </rPr>
      <t>2</t>
    </r>
  </si>
  <si>
    <r>
      <t>Aviation</t>
    </r>
    <r>
      <rPr>
        <vertAlign val="superscript"/>
        <sz val="11"/>
        <color theme="1"/>
        <rFont val="Calibri"/>
        <family val="2"/>
        <scheme val="minor"/>
      </rPr>
      <t>3</t>
    </r>
  </si>
  <si>
    <r>
      <t>Shipping</t>
    </r>
    <r>
      <rPr>
        <vertAlign val="superscript"/>
        <sz val="11"/>
        <color theme="1"/>
        <rFont val="Calibri"/>
        <family val="2"/>
        <scheme val="minor"/>
      </rPr>
      <t>4</t>
    </r>
  </si>
  <si>
    <r>
      <t>Other transport</t>
    </r>
    <r>
      <rPr>
        <vertAlign val="superscript"/>
        <sz val="11"/>
        <color theme="1"/>
        <rFont val="Calibri"/>
        <family val="2"/>
        <scheme val="minor"/>
      </rPr>
      <t>5</t>
    </r>
  </si>
  <si>
    <r>
      <t>Transport % of all PM</t>
    </r>
    <r>
      <rPr>
        <b/>
        <vertAlign val="subscript"/>
        <sz val="11"/>
        <color theme="1"/>
        <rFont val="Calibri"/>
        <family val="2"/>
        <scheme val="minor"/>
      </rPr>
      <t>10</t>
    </r>
    <r>
      <rPr>
        <b/>
        <sz val="11"/>
        <color theme="1"/>
        <rFont val="Calibri"/>
        <family val="2"/>
        <scheme val="minor"/>
      </rPr>
      <t xml:space="preserve"> emissions</t>
    </r>
  </si>
  <si>
    <t>Source: National Atmoshpheric Emissions Inventory - Not National Statistics</t>
  </si>
  <si>
    <t>1.</t>
  </si>
  <si>
    <r>
      <t xml:space="preserve">From the </t>
    </r>
    <r>
      <rPr>
        <i/>
        <sz val="8"/>
        <color theme="1"/>
        <rFont val="Calibri"/>
        <family val="2"/>
        <scheme val="minor"/>
      </rPr>
      <t>Air Quality Pollutant Inventories for England, Scotland, Wales and Northern Ireland: 1990 - 2012</t>
    </r>
    <r>
      <rPr>
        <sz val="8"/>
        <color theme="1"/>
        <rFont val="Calibri"/>
        <family val="2"/>
        <scheme val="minor"/>
      </rPr>
      <t>.</t>
    </r>
  </si>
  <si>
    <t xml:space="preserve"> Emissions are available annually only with effect from 1998. All the figures in this table are updated annually to reflect changes to the methodology used. </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</si>
  <si>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</si>
  <si>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</si>
  <si>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</si>
  <si>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</si>
  <si>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</si>
  <si>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</si>
  <si>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</si>
  <si>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</si>
  <si>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</si>
  <si>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</si>
  <si>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</si>
  <si>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</si>
  <si>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</si>
  <si>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</si>
  <si>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</si>
  <si>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</si>
  <si>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</si>
  <si>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</si>
  <si>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</si>
  <si>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</si>
  <si>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</si>
  <si>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</si>
  <si>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</si>
  <si>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</si>
  <si>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</si>
  <si>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</si>
  <si>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</si>
  <si>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</si>
  <si>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</si>
  <si>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</si>
  <si>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</si>
  <si>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</si>
  <si>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</si>
  <si>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</si>
  <si>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</si>
  <si>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</si>
  <si>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</si>
  <si>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</si>
  <si>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</si>
  <si>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</si>
  <si>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</si>
  <si>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</si>
  <si>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</si>
  <si>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</si>
  <si>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</si>
  <si>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</si>
  <si>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</si>
  <si>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</si>
  <si>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</si>
  <si>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</si>
  <si>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</si>
  <si>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</si>
  <si>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</si>
  <si>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</si>
  <si>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</si>
  <si>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</si>
  <si>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</si>
  <si>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</si>
  <si>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</si>
  <si>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</si>
  <si>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</si>
  <si>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Table 13.8:  Ultra-low emission vehicles (ULEV)</t>
    </r>
    <r>
      <rPr>
        <b/>
        <vertAlign val="superscript"/>
        <sz val="12"/>
        <rFont val="Arial"/>
        <family val="2"/>
      </rPr>
      <t xml:space="preserve">1 </t>
    </r>
    <r>
      <rPr>
        <b/>
        <sz val="12"/>
        <rFont val="Arial"/>
        <family val="2"/>
      </rPr>
      <t>licensed at the end of year, Scotland, quarterly: 2011 q1 to 2014 q3</t>
    </r>
  </si>
  <si>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</si>
  <si>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</si>
  <si>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</si>
  <si>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</si>
  <si>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Table 13.1a  Emissions of air pollutants by type of transport allocated to Scotland</t>
    </r>
    <r>
      <rPr>
        <b/>
        <vertAlign val="superscript"/>
        <sz val="11"/>
        <color theme="1"/>
        <rFont val="Calibri"/>
        <family val="2"/>
        <scheme val="minor"/>
      </rPr>
      <t>1</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</si>
  <si>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</si>
  <si>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Table 13.1c Number of active Air Quality Management Areas by pollutant and local authority</t>
  </si>
  <si>
    <t>~ denotes fewer than 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</si>
</sst>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s>
  <fonts count="86" x14ac:knownFonts="1">
    <font>
      <sz val="10"/>
      <name val="Arial"/>
      <family val="2"/>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sz val="12"/>
      <color indexed="48"/>
      <name val="Arial"/>
      <family val="2"/>
    </font>
    <font>
      <vertAlign val="superscript"/>
      <sz val="12"/>
      <name val="Arial"/>
      <family val="2"/>
    </font>
    <font>
      <vertAlign val="sub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name val="Arial"/>
      <family val="2"/>
    </font>
    <font>
      <b/>
      <sz val="11"/>
      <color indexed="23"/>
      <name val="Arial"/>
      <family val="2"/>
    </font>
    <font>
      <sz val="11"/>
      <color indexed="23"/>
      <name val="Arial"/>
      <family val="2"/>
    </font>
    <font>
      <sz val="12"/>
      <color theme="1"/>
      <name val="Arial"/>
      <family val="2"/>
    </font>
    <font>
      <i/>
      <sz val="12"/>
      <color rgb="FF00B0F0"/>
      <name val="Arial"/>
      <family val="2"/>
    </font>
    <font>
      <sz val="12"/>
      <color rgb="FF0000FF"/>
      <name val="Arial"/>
      <family val="2"/>
    </font>
    <font>
      <sz val="10"/>
      <color rgb="FFFF0000"/>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8"/>
      <color theme="1"/>
      <name val="Calibri"/>
      <family val="2"/>
      <scheme val="minor"/>
    </font>
    <font>
      <i/>
      <sz val="8"/>
      <color theme="1"/>
      <name val="Calibri"/>
      <family val="2"/>
      <scheme val="minor"/>
    </font>
    <font>
      <sz val="14"/>
      <color rgb="FFFF0000"/>
      <name val="Arial"/>
      <family val="2"/>
    </font>
  </fonts>
  <fills count="42">
    <fill>
      <patternFill patternType="none"/>
    </fill>
    <fill>
      <patternFill patternType="gray125"/>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7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0" fontId="3" fillId="0" borderId="0"/>
    <xf numFmtId="0" fontId="9" fillId="0" borderId="0"/>
    <xf numFmtId="0" fontId="3" fillId="2" borderId="1"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166" fontId="26" fillId="0" borderId="0"/>
    <xf numFmtId="0" fontId="27" fillId="0" borderId="0" applyNumberFormat="0" applyFill="0" applyBorder="0" applyAlignment="0" applyProtection="0">
      <alignment vertical="top"/>
      <protection locked="0"/>
    </xf>
    <xf numFmtId="0" fontId="34" fillId="0" borderId="0"/>
    <xf numFmtId="43" fontId="34" fillId="0" borderId="0" applyFont="0" applyFill="0" applyBorder="0" applyAlignment="0" applyProtection="0"/>
    <xf numFmtId="0" fontId="35" fillId="0" borderId="0" applyNumberFormat="0" applyFill="0" applyBorder="0" applyAlignment="0" applyProtection="0">
      <alignment vertical="top"/>
      <protection locked="0"/>
    </xf>
    <xf numFmtId="0" fontId="4" fillId="0" borderId="0"/>
    <xf numFmtId="0" fontId="36" fillId="0" borderId="0"/>
    <xf numFmtId="166" fontId="26" fillId="0" borderId="0"/>
    <xf numFmtId="0" fontId="34" fillId="0" borderId="0"/>
    <xf numFmtId="9" fontId="34" fillId="0" borderId="0" applyFont="0" applyFill="0" applyBorder="0" applyAlignment="0" applyProtection="0"/>
    <xf numFmtId="9" fontId="4" fillId="0" borderId="0" applyFont="0" applyFill="0" applyBorder="0" applyAlignment="0" applyProtection="0"/>
    <xf numFmtId="0" fontId="38"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8" fillId="12" borderId="0" applyNumberFormat="0" applyBorder="0" applyAlignment="0" applyProtection="0"/>
    <xf numFmtId="0" fontId="38" fillId="35" borderId="0" applyNumberFormat="0" applyBorder="0" applyAlignment="0" applyProtection="0"/>
    <xf numFmtId="0" fontId="38" fillId="16" borderId="0" applyNumberFormat="0" applyBorder="0" applyAlignment="0" applyProtection="0"/>
    <xf numFmtId="0" fontId="38" fillId="36" borderId="0" applyNumberFormat="0" applyBorder="0" applyAlignment="0" applyProtection="0"/>
    <xf numFmtId="0" fontId="38" fillId="20" borderId="0" applyNumberFormat="0" applyBorder="0" applyAlignment="0" applyProtection="0"/>
    <xf numFmtId="0" fontId="38" fillId="37" borderId="0" applyNumberFormat="0" applyBorder="0" applyAlignment="0" applyProtection="0"/>
    <xf numFmtId="0" fontId="38" fillId="24" borderId="0" applyNumberFormat="0" applyBorder="0" applyAlignment="0" applyProtection="0"/>
    <xf numFmtId="0" fontId="38" fillId="38" borderId="0" applyNumberFormat="0" applyBorder="0" applyAlignment="0" applyProtection="0"/>
    <xf numFmtId="0" fontId="38" fillId="28" borderId="0" applyNumberFormat="0" applyBorder="0" applyAlignment="0" applyProtection="0"/>
    <xf numFmtId="0" fontId="38" fillId="32" borderId="0" applyNumberFormat="0" applyBorder="0" applyAlignment="0" applyProtection="0"/>
    <xf numFmtId="0" fontId="38" fillId="13"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39"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61" fillId="14" borderId="0" applyNumberFormat="0" applyBorder="0" applyAlignment="0" applyProtection="0"/>
    <xf numFmtId="0" fontId="61" fillId="18" borderId="0" applyNumberFormat="0" applyBorder="0" applyAlignment="0" applyProtection="0"/>
    <xf numFmtId="0" fontId="61" fillId="22" borderId="0" applyNumberFormat="0" applyBorder="0" applyAlignment="0" applyProtection="0"/>
    <xf numFmtId="0" fontId="61" fillId="39" borderId="0" applyNumberFormat="0" applyBorder="0" applyAlignment="0" applyProtection="0"/>
    <xf numFmtId="0" fontId="61" fillId="26" borderId="0" applyNumberFormat="0" applyBorder="0" applyAlignment="0" applyProtection="0"/>
    <xf numFmtId="0" fontId="61" fillId="40" borderId="0" applyNumberFormat="0" applyBorder="0" applyAlignment="0" applyProtection="0"/>
    <xf numFmtId="0" fontId="61" fillId="30" borderId="0" applyNumberFormat="0" applyBorder="0" applyAlignment="0" applyProtection="0"/>
    <xf numFmtId="0" fontId="61" fillId="34" borderId="0" applyNumberFormat="0" applyBorder="0" applyAlignment="0" applyProtection="0"/>
    <xf numFmtId="0" fontId="61" fillId="41" borderId="0" applyNumberFormat="0" applyBorder="0" applyAlignment="0" applyProtection="0"/>
    <xf numFmtId="0" fontId="61" fillId="11" borderId="0" applyNumberFormat="0" applyBorder="0" applyAlignment="0" applyProtection="0"/>
    <xf numFmtId="0" fontId="61" fillId="15" borderId="0" applyNumberFormat="0" applyBorder="0" applyAlignment="0" applyProtection="0"/>
    <xf numFmtId="0" fontId="61" fillId="19" borderId="0" applyNumberFormat="0" applyBorder="0" applyAlignment="0" applyProtection="0"/>
    <xf numFmtId="0" fontId="61" fillId="23" borderId="0" applyNumberFormat="0" applyBorder="0" applyAlignment="0" applyProtection="0"/>
    <xf numFmtId="0" fontId="61" fillId="27" borderId="0" applyNumberFormat="0" applyBorder="0" applyAlignment="0" applyProtection="0"/>
    <xf numFmtId="0" fontId="61" fillId="31" borderId="0" applyNumberFormat="0" applyBorder="0" applyAlignment="0" applyProtection="0"/>
    <xf numFmtId="0" fontId="62" fillId="6" borderId="0" applyNumberFormat="0" applyBorder="0" applyAlignment="0" applyProtection="0"/>
    <xf numFmtId="0" fontId="63" fillId="9" borderId="19" applyNumberFormat="0" applyAlignment="0" applyProtection="0"/>
    <xf numFmtId="0" fontId="64" fillId="10" borderId="22" applyNumberFormat="0" applyAlignment="0" applyProtection="0"/>
    <xf numFmtId="0" fontId="65" fillId="0" borderId="0" applyNumberFormat="0" applyFill="0" applyBorder="0" applyAlignment="0" applyProtection="0"/>
    <xf numFmtId="0" fontId="66" fillId="5" borderId="0" applyNumberFormat="0" applyBorder="0" applyAlignment="0" applyProtection="0"/>
    <xf numFmtId="0" fontId="67" fillId="0" borderId="16" applyNumberFormat="0" applyFill="0" applyAlignment="0" applyProtection="0"/>
    <xf numFmtId="0" fontId="68" fillId="0" borderId="17" applyNumberFormat="0" applyFill="0" applyAlignment="0" applyProtection="0"/>
    <xf numFmtId="0" fontId="69" fillId="0" borderId="18" applyNumberFormat="0" applyFill="0" applyAlignment="0" applyProtection="0"/>
    <xf numFmtId="0" fontId="69" fillId="0" borderId="0" applyNumberFormat="0" applyFill="0" applyBorder="0" applyAlignment="0" applyProtection="0"/>
    <xf numFmtId="0" fontId="70" fillId="8" borderId="19" applyNumberFormat="0" applyAlignment="0" applyProtection="0"/>
    <xf numFmtId="0" fontId="71" fillId="0" borderId="21" applyNumberFormat="0" applyFill="0" applyAlignment="0" applyProtection="0"/>
    <xf numFmtId="0" fontId="72" fillId="7" borderId="0" applyNumberFormat="0" applyBorder="0" applyAlignment="0" applyProtection="0"/>
    <xf numFmtId="0" fontId="38" fillId="0" borderId="0"/>
    <xf numFmtId="0" fontId="73" fillId="0" borderId="0"/>
    <xf numFmtId="0" fontId="4" fillId="0" borderId="0"/>
    <xf numFmtId="0" fontId="73" fillId="2" borderId="1" applyNumberFormat="0" applyFont="0" applyAlignment="0" applyProtection="0"/>
    <xf numFmtId="0" fontId="38" fillId="2" borderId="1" applyNumberFormat="0" applyFont="0" applyAlignment="0" applyProtection="0"/>
    <xf numFmtId="0" fontId="74" fillId="9" borderId="20" applyNumberFormat="0" applyAlignment="0" applyProtection="0"/>
    <xf numFmtId="0" fontId="75" fillId="0" borderId="23" applyNumberFormat="0" applyFill="0" applyAlignment="0" applyProtection="0"/>
    <xf numFmtId="0" fontId="76" fillId="0" borderId="0" applyNumberFormat="0" applyFill="0" applyBorder="0" applyAlignment="0" applyProtection="0"/>
  </cellStyleXfs>
  <cellXfs count="353">
    <xf numFmtId="0" fontId="0" fillId="0" borderId="0" xfId="0"/>
    <xf numFmtId="0" fontId="5" fillId="0" borderId="0" xfId="0" applyFont="1"/>
    <xf numFmtId="0" fontId="6" fillId="0" borderId="0" xfId="0" applyFont="1"/>
    <xf numFmtId="0" fontId="0" fillId="0" borderId="0" xfId="0" applyFill="1"/>
    <xf numFmtId="0" fontId="0" fillId="0" borderId="0" xfId="0" applyFill="1" applyAlignment="1">
      <alignment horizontal="right"/>
    </xf>
    <xf numFmtId="0" fontId="4" fillId="0" borderId="0" xfId="0" applyFont="1" applyFill="1" applyBorder="1" applyAlignment="1">
      <alignment vertical="center"/>
    </xf>
    <xf numFmtId="0" fontId="0" fillId="0" borderId="0" xfId="0" applyFill="1" applyAlignment="1">
      <alignment horizontal="left"/>
    </xf>
    <xf numFmtId="0" fontId="4" fillId="0" borderId="0" xfId="5" applyFont="1" applyFill="1" applyBorder="1" applyAlignment="1">
      <alignment horizontal="center" vertical="top"/>
    </xf>
    <xf numFmtId="0" fontId="4" fillId="0" borderId="0" xfId="0" applyFont="1" applyFill="1" applyBorder="1" applyAlignment="1">
      <alignment horizontal="center"/>
    </xf>
    <xf numFmtId="0" fontId="4" fillId="0" borderId="0" xfId="0" applyFont="1" applyFill="1" applyBorder="1"/>
    <xf numFmtId="0" fontId="4" fillId="0" borderId="0" xfId="0" applyFont="1" applyFill="1"/>
    <xf numFmtId="0" fontId="0" fillId="0" borderId="0" xfId="0" applyFill="1" applyBorder="1"/>
    <xf numFmtId="0" fontId="4" fillId="0" borderId="0" xfId="0" applyFont="1" applyBorder="1"/>
    <xf numFmtId="0" fontId="5" fillId="0" borderId="2" xfId="0" applyFont="1" applyFill="1" applyBorder="1" applyAlignment="1">
      <alignment horizontal="right"/>
    </xf>
    <xf numFmtId="0" fontId="5" fillId="0" borderId="2" xfId="0" applyFont="1" applyFill="1" applyBorder="1"/>
    <xf numFmtId="164" fontId="11" fillId="0" borderId="2" xfId="0" applyNumberFormat="1" applyFont="1" applyFill="1" applyBorder="1" applyAlignment="1">
      <alignment horizontal="right" vertical="center"/>
    </xf>
    <xf numFmtId="0" fontId="5" fillId="0" borderId="2" xfId="0" applyFont="1" applyFill="1" applyBorder="1" applyAlignment="1">
      <alignment horizontal="left" vertical="center"/>
    </xf>
    <xf numFmtId="0" fontId="5" fillId="0" borderId="0" xfId="0" applyFont="1" applyFill="1" applyAlignment="1">
      <alignment horizontal="right"/>
    </xf>
    <xf numFmtId="0" fontId="5" fillId="0" borderId="0" xfId="0" applyFont="1" applyFill="1"/>
    <xf numFmtId="164" fontId="11"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NumberFormat="1" applyFont="1" applyFill="1" applyAlignment="1">
      <alignment horizontal="right"/>
    </xf>
    <xf numFmtId="0" fontId="5" fillId="0" borderId="0" xfId="0" applyFont="1" applyFill="1" applyBorder="1"/>
    <xf numFmtId="0" fontId="5" fillId="0" borderId="0" xfId="0" applyFont="1" applyFill="1" applyBorder="1" applyAlignment="1">
      <alignment horizontal="right"/>
    </xf>
    <xf numFmtId="0" fontId="12" fillId="0" borderId="0" xfId="0" applyFont="1" applyFill="1" applyAlignment="1">
      <alignment horizontal="right"/>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3" fontId="5" fillId="0" borderId="0" xfId="5" applyNumberFormat="1" applyFont="1" applyFill="1" applyBorder="1" applyAlignment="1">
      <alignment horizontal="right" vertical="top"/>
    </xf>
    <xf numFmtId="0" fontId="5" fillId="0" borderId="0" xfId="0" applyFont="1" applyFill="1" applyBorder="1" applyAlignment="1">
      <alignment horizontal="right" vertical="center"/>
    </xf>
    <xf numFmtId="1" fontId="11" fillId="0" borderId="0" xfId="0" applyNumberFormat="1" applyFont="1" applyFill="1" applyBorder="1" applyAlignment="1">
      <alignment horizontal="right" vertical="center"/>
    </xf>
    <xf numFmtId="164" fontId="15" fillId="0" borderId="0" xfId="0" applyNumberFormat="1" applyFont="1" applyFill="1" applyBorder="1" applyAlignment="1">
      <alignment horizontal="right" vertical="center"/>
    </xf>
    <xf numFmtId="0" fontId="6" fillId="0" borderId="0" xfId="0" applyFont="1" applyFill="1" applyBorder="1" applyAlignment="1">
      <alignment vertical="center"/>
    </xf>
    <xf numFmtId="164" fontId="5" fillId="0" borderId="0"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6" fillId="0" borderId="0" xfId="5"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xf numFmtId="0" fontId="6" fillId="0" borderId="0" xfId="0" applyFont="1" applyFill="1" applyBorder="1"/>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xf>
    <xf numFmtId="0" fontId="6" fillId="0" borderId="3" xfId="0" applyFont="1" applyFill="1" applyBorder="1" applyAlignment="1">
      <alignment horizontal="right"/>
    </xf>
    <xf numFmtId="0" fontId="6" fillId="0" borderId="3"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right"/>
    </xf>
    <xf numFmtId="0" fontId="6"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6" fillId="0" borderId="0" xfId="0" applyFont="1" applyFill="1" applyBorder="1" applyAlignment="1">
      <alignment horizontal="left" indent="7"/>
    </xf>
    <xf numFmtId="0" fontId="6" fillId="0" borderId="0" xfId="0" applyFont="1" applyFill="1" applyBorder="1" applyAlignment="1"/>
    <xf numFmtId="3" fontId="6" fillId="0" borderId="2" xfId="0" applyNumberFormat="1" applyFont="1" applyFill="1" applyBorder="1" applyAlignment="1">
      <alignment vertical="center"/>
    </xf>
    <xf numFmtId="0" fontId="6" fillId="0" borderId="2" xfId="0" applyFont="1" applyFill="1" applyBorder="1" applyAlignment="1">
      <alignment vertical="center"/>
    </xf>
    <xf numFmtId="3" fontId="6" fillId="0" borderId="0" xfId="0" applyNumberFormat="1" applyFont="1" applyFill="1" applyBorder="1" applyAlignment="1">
      <alignment vertical="center"/>
    </xf>
    <xf numFmtId="3" fontId="6" fillId="0" borderId="0" xfId="0" applyNumberFormat="1" applyFont="1" applyFill="1" applyBorder="1" applyAlignment="1">
      <alignment vertical="center" wrapText="1"/>
    </xf>
    <xf numFmtId="0" fontId="6" fillId="0" borderId="0" xfId="0" applyFont="1" applyFill="1" applyBorder="1" applyAlignment="1">
      <alignment vertical="center" wrapText="1"/>
    </xf>
    <xf numFmtId="3" fontId="5" fillId="0" borderId="0" xfId="0" applyNumberFormat="1" applyFont="1" applyFill="1" applyBorder="1" applyAlignment="1">
      <alignment vertical="center"/>
    </xf>
    <xf numFmtId="3" fontId="6" fillId="0" borderId="0" xfId="0" applyNumberFormat="1" applyFont="1" applyBorder="1"/>
    <xf numFmtId="0" fontId="6" fillId="0" borderId="2" xfId="0" applyFont="1" applyFill="1" applyBorder="1" applyAlignment="1">
      <alignment horizontal="center"/>
    </xf>
    <xf numFmtId="0" fontId="0" fillId="0" borderId="2" xfId="0" applyFill="1" applyBorder="1"/>
    <xf numFmtId="164"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5" fillId="0" borderId="0" xfId="0" applyFont="1" applyFill="1" applyBorder="1" applyAlignment="1"/>
    <xf numFmtId="0" fontId="4" fillId="0" borderId="0" xfId="0" applyFont="1" applyFill="1" applyBorder="1" applyAlignment="1">
      <alignment horizontal="left" vertical="center"/>
    </xf>
    <xf numFmtId="0" fontId="4" fillId="0" borderId="0" xfId="0" applyNumberFormat="1" applyFont="1" applyFill="1" applyBorder="1" applyAlignment="1">
      <alignment horizontal="left" vertical="top" wrapText="1" indent="2"/>
    </xf>
    <xf numFmtId="0" fontId="0" fillId="0" borderId="0" xfId="0" applyFont="1" applyFill="1" applyBorder="1" applyAlignment="1">
      <alignment vertical="center"/>
    </xf>
    <xf numFmtId="0" fontId="6" fillId="0" borderId="0" xfId="5" applyFont="1" applyFill="1" applyBorder="1" applyAlignment="1">
      <alignment horizontal="left" vertical="top"/>
    </xf>
    <xf numFmtId="3"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indent="1"/>
    </xf>
    <xf numFmtId="0" fontId="6" fillId="0" borderId="0" xfId="5" applyFont="1" applyFill="1" applyBorder="1" applyAlignment="1">
      <alignment horizontal="left" vertical="top" wrapText="1"/>
    </xf>
    <xf numFmtId="0" fontId="6" fillId="0" borderId="0" xfId="0" applyFont="1" applyFill="1" applyBorder="1" applyAlignment="1">
      <alignment horizontal="left" indent="1"/>
    </xf>
    <xf numFmtId="3" fontId="5" fillId="0" borderId="0" xfId="0" applyNumberFormat="1" applyFont="1" applyBorder="1"/>
    <xf numFmtId="0" fontId="5" fillId="0" borderId="0" xfId="0" applyFont="1" applyFill="1" applyBorder="1" applyAlignment="1">
      <alignment horizontal="left" indent="1"/>
    </xf>
    <xf numFmtId="3" fontId="6" fillId="0" borderId="0" xfId="0" applyNumberFormat="1" applyFont="1" applyFill="1" applyBorder="1"/>
    <xf numFmtId="0" fontId="6" fillId="0" borderId="0" xfId="5" applyFont="1" applyFill="1" applyAlignment="1">
      <alignment vertical="top"/>
    </xf>
    <xf numFmtId="0" fontId="20" fillId="0" borderId="0" xfId="0" applyFont="1" applyFill="1" applyBorder="1" applyAlignment="1">
      <alignment horizontal="left"/>
    </xf>
    <xf numFmtId="0" fontId="21" fillId="3" borderId="0" xfId="0" applyFont="1" applyFill="1" applyAlignment="1"/>
    <xf numFmtId="0" fontId="21" fillId="3" borderId="0" xfId="0" applyFont="1" applyFill="1"/>
    <xf numFmtId="0" fontId="4" fillId="0" borderId="3" xfId="0" applyFont="1" applyFill="1" applyBorder="1"/>
    <xf numFmtId="0" fontId="18" fillId="0" borderId="0" xfId="0" applyFont="1" applyFill="1" applyBorder="1" applyAlignment="1">
      <alignment horizontal="left" vertical="center"/>
    </xf>
    <xf numFmtId="1" fontId="5" fillId="0" borderId="0" xfId="0" applyNumberFormat="1" applyFont="1" applyFill="1" applyBorder="1" applyAlignment="1">
      <alignment horizontal="right"/>
    </xf>
    <xf numFmtId="0" fontId="5" fillId="0" borderId="0" xfId="0" applyFont="1" applyFill="1" applyBorder="1" applyAlignment="1">
      <alignment horizontal="left"/>
    </xf>
    <xf numFmtId="0" fontId="22" fillId="0" borderId="0" xfId="0" applyFont="1" applyFill="1" applyAlignment="1">
      <alignment horizontal="right"/>
    </xf>
    <xf numFmtId="1" fontId="5" fillId="0" borderId="0" xfId="0" applyNumberFormat="1" applyFont="1" applyFill="1" applyAlignment="1">
      <alignment horizontal="right"/>
    </xf>
    <xf numFmtId="0" fontId="22" fillId="0" borderId="0" xfId="0" applyFont="1" applyFill="1" applyAlignment="1">
      <alignment horizontal="left" indent="1"/>
    </xf>
    <xf numFmtId="0" fontId="5" fillId="0" borderId="0" xfId="0" applyFont="1" applyFill="1" applyAlignment="1">
      <alignment horizontal="left" indent="1"/>
    </xf>
    <xf numFmtId="0" fontId="12" fillId="0" borderId="3" xfId="0" applyFont="1" applyFill="1" applyBorder="1" applyAlignment="1">
      <alignment horizontal="center" vertical="center" wrapText="1"/>
    </xf>
    <xf numFmtId="0" fontId="5" fillId="0" borderId="3" xfId="0" applyFont="1" applyFill="1" applyBorder="1" applyAlignment="1"/>
    <xf numFmtId="0" fontId="23" fillId="0" borderId="0" xfId="0" applyFont="1" applyFill="1" applyBorder="1" applyAlignment="1">
      <alignment horizontal="center" vertical="center" wrapText="1"/>
    </xf>
    <xf numFmtId="0" fontId="5" fillId="0" borderId="4" xfId="0" applyFont="1" applyFill="1" applyBorder="1" applyAlignment="1">
      <alignment horizontal="right" vertical="center"/>
    </xf>
    <xf numFmtId="0" fontId="5" fillId="0" borderId="4" xfId="0" applyFont="1" applyFill="1" applyBorder="1" applyAlignment="1"/>
    <xf numFmtId="0" fontId="20" fillId="0" borderId="2" xfId="0" applyFont="1" applyFill="1" applyBorder="1" applyAlignment="1">
      <alignment vertical="center"/>
    </xf>
    <xf numFmtId="0" fontId="5" fillId="0" borderId="2" xfId="0" applyFont="1" applyBorder="1" applyAlignment="1">
      <alignment horizontal="justify" vertical="top" wrapText="1"/>
    </xf>
    <xf numFmtId="0" fontId="5" fillId="0" borderId="0" xfId="0" applyFont="1" applyFill="1" applyBorder="1" applyAlignment="1">
      <alignment horizontal="left" vertical="top" wrapText="1"/>
    </xf>
    <xf numFmtId="0" fontId="5" fillId="3" borderId="0" xfId="0" applyFont="1" applyFill="1"/>
    <xf numFmtId="0" fontId="25" fillId="3" borderId="0" xfId="9" applyFont="1" applyFill="1" applyAlignment="1">
      <alignment vertical="top"/>
    </xf>
    <xf numFmtId="166" fontId="6" fillId="0" borderId="2" xfId="10" applyFont="1" applyBorder="1"/>
    <xf numFmtId="166" fontId="6" fillId="0" borderId="2" xfId="10" applyFont="1" applyBorder="1" applyAlignment="1">
      <alignment horizontal="right"/>
    </xf>
    <xf numFmtId="166" fontId="6" fillId="0" borderId="3" xfId="10" applyFont="1" applyBorder="1" applyAlignment="1" applyProtection="1">
      <alignment horizontal="left"/>
    </xf>
    <xf numFmtId="166" fontId="6" fillId="0" borderId="3" xfId="10" applyFont="1" applyBorder="1" applyAlignment="1" applyProtection="1">
      <alignment horizontal="center" wrapText="1"/>
    </xf>
    <xf numFmtId="166" fontId="6" fillId="0" borderId="3" xfId="10" applyFont="1" applyBorder="1" applyAlignment="1" applyProtection="1">
      <alignment horizontal="right" wrapText="1"/>
    </xf>
    <xf numFmtId="166" fontId="6" fillId="0" borderId="3" xfId="10" applyFont="1" applyBorder="1" applyAlignment="1">
      <alignment horizontal="right" wrapText="1"/>
    </xf>
    <xf numFmtId="166" fontId="6" fillId="0" borderId="3" xfId="10" applyFont="1" applyBorder="1" applyAlignment="1">
      <alignment horizontal="center" wrapText="1"/>
    </xf>
    <xf numFmtId="166" fontId="5" fillId="0" borderId="0" xfId="10" applyFont="1" applyBorder="1" applyAlignment="1" applyProtection="1">
      <alignment horizontal="left"/>
    </xf>
    <xf numFmtId="3" fontId="5" fillId="0" borderId="0" xfId="10" applyNumberFormat="1" applyFont="1" applyAlignment="1">
      <alignment horizontal="right"/>
    </xf>
    <xf numFmtId="166" fontId="5" fillId="0" borderId="2" xfId="10" applyFont="1" applyBorder="1" applyAlignment="1" applyProtection="1">
      <alignment horizontal="left" vertical="center"/>
    </xf>
    <xf numFmtId="166" fontId="5" fillId="0" borderId="0" xfId="10" applyFont="1"/>
    <xf numFmtId="166" fontId="21" fillId="0" borderId="0" xfId="10" applyFont="1"/>
    <xf numFmtId="166" fontId="5" fillId="0" borderId="0" xfId="10" applyFont="1" applyAlignment="1" applyProtection="1">
      <alignment horizontal="left"/>
    </xf>
    <xf numFmtId="165" fontId="21" fillId="0" borderId="0" xfId="8" applyNumberFormat="1" applyFont="1"/>
    <xf numFmtId="0" fontId="0" fillId="3" borderId="0" xfId="0" applyFill="1"/>
    <xf numFmtId="0" fontId="0" fillId="3" borderId="0" xfId="0" applyFill="1" applyBorder="1"/>
    <xf numFmtId="0" fontId="4" fillId="3" borderId="0" xfId="0" applyFont="1" applyFill="1" applyBorder="1"/>
    <xf numFmtId="0" fontId="28" fillId="3" borderId="0" xfId="11" applyFont="1" applyFill="1" applyBorder="1" applyAlignment="1" applyProtection="1"/>
    <xf numFmtId="0" fontId="4" fillId="3" borderId="0" xfId="0" applyFont="1" applyFill="1" applyAlignment="1">
      <alignment horizontal="right"/>
    </xf>
    <xf numFmtId="0" fontId="4" fillId="3" borderId="0" xfId="11" applyFont="1" applyFill="1" applyBorder="1" applyAlignment="1" applyProtection="1"/>
    <xf numFmtId="0" fontId="28" fillId="3" borderId="0" xfId="11" applyFont="1" applyFill="1" applyBorder="1" applyAlignment="1" applyProtection="1">
      <alignment horizontal="left"/>
    </xf>
    <xf numFmtId="3" fontId="5" fillId="0" borderId="0" xfId="10" applyNumberFormat="1" applyFont="1" applyBorder="1" applyAlignment="1" applyProtection="1">
      <alignment horizontal="right"/>
    </xf>
    <xf numFmtId="3" fontId="5" fillId="0" borderId="0" xfId="7" applyNumberFormat="1" applyFont="1"/>
    <xf numFmtId="166" fontId="5" fillId="0" borderId="0" xfId="10" applyFont="1" applyBorder="1" applyAlignment="1" applyProtection="1">
      <alignment horizontal="left" vertical="center"/>
    </xf>
    <xf numFmtId="3" fontId="5" fillId="0" borderId="0" xfId="10" applyNumberFormat="1" applyFont="1" applyBorder="1" applyAlignment="1" applyProtection="1">
      <alignment horizontal="right" vertical="center"/>
    </xf>
    <xf numFmtId="3" fontId="5" fillId="0" borderId="0" xfId="7" applyNumberFormat="1" applyFont="1" applyBorder="1" applyAlignment="1">
      <alignment vertical="center"/>
    </xf>
    <xf numFmtId="3" fontId="5" fillId="0" borderId="0" xfId="7" applyNumberFormat="1" applyFont="1" applyBorder="1" applyAlignment="1"/>
    <xf numFmtId="0" fontId="30" fillId="3" borderId="0" xfId="11" applyFont="1" applyFill="1" applyBorder="1" applyAlignment="1" applyProtection="1"/>
    <xf numFmtId="0" fontId="31" fillId="3" borderId="0" xfId="0" applyFont="1" applyFill="1" applyAlignment="1">
      <alignment horizontal="right"/>
    </xf>
    <xf numFmtId="0" fontId="5" fillId="3" borderId="0" xfId="0" applyFont="1" applyFill="1" applyAlignment="1">
      <alignment horizontal="left"/>
    </xf>
    <xf numFmtId="0" fontId="6" fillId="3" borderId="0" xfId="9" applyFont="1" applyFill="1" applyAlignment="1">
      <alignment vertical="top"/>
    </xf>
    <xf numFmtId="0" fontId="32" fillId="0" borderId="0" xfId="0" applyFont="1"/>
    <xf numFmtId="0" fontId="33" fillId="0" borderId="8" xfId="0" applyFont="1" applyBorder="1"/>
    <xf numFmtId="0" fontId="33" fillId="0" borderId="9" xfId="0" applyFont="1" applyBorder="1"/>
    <xf numFmtId="0" fontId="33" fillId="0" borderId="8" xfId="0" applyFont="1" applyBorder="1" applyAlignment="1">
      <alignment textRotation="90" wrapText="1"/>
    </xf>
    <xf numFmtId="0" fontId="33" fillId="0" borderId="10" xfId="0" applyFont="1" applyBorder="1" applyAlignment="1">
      <alignment textRotation="90" wrapText="1"/>
    </xf>
    <xf numFmtId="167" fontId="33" fillId="0" borderId="8" xfId="7" applyNumberFormat="1" applyFont="1" applyBorder="1"/>
    <xf numFmtId="167" fontId="33" fillId="0" borderId="10" xfId="7" applyNumberFormat="1" applyFont="1" applyBorder="1"/>
    <xf numFmtId="0" fontId="33" fillId="0" borderId="12" xfId="0" applyFont="1" applyBorder="1"/>
    <xf numFmtId="167" fontId="33" fillId="0" borderId="12" xfId="7" applyNumberFormat="1" applyFont="1" applyBorder="1"/>
    <xf numFmtId="167" fontId="33" fillId="0" borderId="0" xfId="7" applyNumberFormat="1" applyFont="1"/>
    <xf numFmtId="0" fontId="33" fillId="0" borderId="11" xfId="0" applyFont="1" applyBorder="1"/>
    <xf numFmtId="167" fontId="33" fillId="0" borderId="11" xfId="7" applyNumberFormat="1" applyFont="1" applyBorder="1"/>
    <xf numFmtId="0" fontId="34" fillId="0" borderId="0" xfId="12"/>
    <xf numFmtId="0" fontId="37" fillId="3" borderId="0" xfId="12" applyFont="1" applyFill="1"/>
    <xf numFmtId="0" fontId="6" fillId="3" borderId="0" xfId="12" applyFont="1" applyFill="1" applyBorder="1" applyAlignment="1">
      <alignment horizontal="right"/>
    </xf>
    <xf numFmtId="169" fontId="5" fillId="3" borderId="0" xfId="12" applyNumberFormat="1" applyFont="1" applyFill="1" applyBorder="1" applyAlignment="1">
      <alignment horizontal="right"/>
    </xf>
    <xf numFmtId="168" fontId="37" fillId="3" borderId="0" xfId="12" applyNumberFormat="1" applyFont="1" applyFill="1"/>
    <xf numFmtId="4" fontId="37" fillId="3" borderId="0" xfId="12" applyNumberFormat="1" applyFont="1" applyFill="1"/>
    <xf numFmtId="0" fontId="37" fillId="3" borderId="0" xfId="12" applyFont="1" applyFill="1" applyAlignment="1">
      <alignment horizontal="right"/>
    </xf>
    <xf numFmtId="168" fontId="37" fillId="3" borderId="0" xfId="12" applyNumberFormat="1" applyFont="1" applyFill="1" applyAlignment="1">
      <alignment horizontal="right"/>
    </xf>
    <xf numFmtId="0" fontId="0" fillId="0" borderId="0" xfId="0" applyBorder="1"/>
    <xf numFmtId="0" fontId="6" fillId="3" borderId="3" xfId="12" applyFont="1" applyFill="1" applyBorder="1" applyAlignment="1">
      <alignment horizontal="right"/>
    </xf>
    <xf numFmtId="0" fontId="6" fillId="3" borderId="3" xfId="12" applyFont="1" applyFill="1" applyBorder="1"/>
    <xf numFmtId="0" fontId="0" fillId="0" borderId="3" xfId="0" applyBorder="1"/>
    <xf numFmtId="0" fontId="39" fillId="0" borderId="0" xfId="0" applyFont="1"/>
    <xf numFmtId="0" fontId="41" fillId="3" borderId="0" xfId="12" applyFont="1" applyFill="1"/>
    <xf numFmtId="0" fontId="39" fillId="3" borderId="0" xfId="12" applyFont="1" applyFill="1" applyAlignment="1">
      <alignment horizontal="right"/>
    </xf>
    <xf numFmtId="0" fontId="42" fillId="3" borderId="0" xfId="14" applyFont="1" applyFill="1" applyAlignment="1" applyProtection="1">
      <alignment vertical="top"/>
    </xf>
    <xf numFmtId="0" fontId="42" fillId="3" borderId="0" xfId="14" applyFont="1" applyFill="1" applyAlignment="1" applyProtection="1"/>
    <xf numFmtId="0" fontId="39" fillId="3" borderId="0" xfId="12" applyFont="1" applyFill="1"/>
    <xf numFmtId="0" fontId="41" fillId="3" borderId="0" xfId="16" applyFont="1" applyFill="1" applyBorder="1"/>
    <xf numFmtId="0" fontId="39" fillId="0" borderId="0" xfId="12" applyFont="1"/>
    <xf numFmtId="0" fontId="40" fillId="3" borderId="0" xfId="16" quotePrefix="1" applyFont="1" applyFill="1" applyAlignment="1" applyProtection="1">
      <alignment horizontal="left"/>
      <protection locked="0"/>
    </xf>
    <xf numFmtId="0" fontId="40" fillId="3" borderId="0" xfId="18" applyFont="1" applyFill="1" applyAlignment="1">
      <alignment vertical="top"/>
    </xf>
    <xf numFmtId="0" fontId="40" fillId="3" borderId="2" xfId="12" applyFont="1" applyFill="1" applyBorder="1"/>
    <xf numFmtId="0" fontId="40" fillId="3" borderId="2" xfId="12" applyFont="1" applyFill="1" applyBorder="1" applyAlignment="1">
      <alignment horizontal="right"/>
    </xf>
    <xf numFmtId="0" fontId="40" fillId="3" borderId="13" xfId="12" applyFont="1" applyFill="1" applyBorder="1" applyAlignment="1">
      <alignment horizontal="right"/>
    </xf>
    <xf numFmtId="0" fontId="40" fillId="3" borderId="13" xfId="12" applyFont="1" applyFill="1" applyBorder="1" applyAlignment="1">
      <alignment horizontal="right" wrapText="1"/>
    </xf>
    <xf numFmtId="0" fontId="40" fillId="3" borderId="0" xfId="12" applyFont="1" applyFill="1" applyBorder="1" applyAlignment="1">
      <alignment horizontal="left"/>
    </xf>
    <xf numFmtId="0" fontId="40" fillId="3" borderId="0" xfId="12" applyFont="1" applyFill="1" applyBorder="1" applyAlignment="1">
      <alignment horizontal="center" wrapText="1"/>
    </xf>
    <xf numFmtId="0" fontId="40" fillId="3" borderId="0" xfId="12" applyFont="1" applyFill="1" applyBorder="1" applyAlignment="1">
      <alignment horizontal="right" wrapText="1"/>
    </xf>
    <xf numFmtId="0" fontId="40" fillId="3" borderId="0" xfId="12" applyFont="1" applyFill="1" applyBorder="1" applyAlignment="1">
      <alignment horizontal="right"/>
    </xf>
    <xf numFmtId="169" fontId="41" fillId="3" borderId="0" xfId="17" applyNumberFormat="1" applyFont="1" applyFill="1" applyBorder="1" applyAlignment="1" applyProtection="1">
      <alignment horizontal="right"/>
    </xf>
    <xf numFmtId="169" fontId="41" fillId="3" borderId="0" xfId="12" applyNumberFormat="1" applyFont="1" applyFill="1" applyBorder="1" applyAlignment="1">
      <alignment horizontal="right"/>
    </xf>
    <xf numFmtId="164" fontId="41" fillId="3" borderId="0" xfId="12" applyNumberFormat="1" applyFont="1" applyFill="1" applyBorder="1" applyAlignment="1">
      <alignment horizontal="right" wrapText="1"/>
    </xf>
    <xf numFmtId="0" fontId="40" fillId="3" borderId="0" xfId="12" applyFont="1" applyFill="1"/>
    <xf numFmtId="0" fontId="40" fillId="3" borderId="0" xfId="12" applyFont="1" applyFill="1" applyBorder="1"/>
    <xf numFmtId="169" fontId="41" fillId="3" borderId="0" xfId="12" applyNumberFormat="1" applyFont="1" applyFill="1"/>
    <xf numFmtId="169" fontId="41" fillId="3" borderId="0" xfId="12" applyNumberFormat="1" applyFont="1" applyFill="1" applyBorder="1"/>
    <xf numFmtId="0" fontId="39" fillId="3" borderId="0" xfId="12" applyFont="1" applyFill="1" applyBorder="1" applyAlignment="1">
      <alignment horizontal="right"/>
    </xf>
    <xf numFmtId="170" fontId="41" fillId="3" borderId="0" xfId="12" applyNumberFormat="1" applyFont="1" applyFill="1" applyBorder="1"/>
    <xf numFmtId="170" fontId="41" fillId="3" borderId="0" xfId="17" applyNumberFormat="1" applyFont="1" applyFill="1" applyBorder="1" applyAlignment="1" applyProtection="1">
      <alignment horizontal="right"/>
    </xf>
    <xf numFmtId="0" fontId="40" fillId="3" borderId="0" xfId="12" applyFont="1" applyFill="1" applyBorder="1" applyAlignment="1">
      <alignment horizontal="right" vertical="center"/>
    </xf>
    <xf numFmtId="169" fontId="41" fillId="3" borderId="0" xfId="17" applyNumberFormat="1" applyFont="1" applyFill="1" applyBorder="1" applyAlignment="1" applyProtection="1">
      <alignment horizontal="right" vertical="center"/>
    </xf>
    <xf numFmtId="0" fontId="40" fillId="3" borderId="0" xfId="12" applyFont="1" applyFill="1" applyBorder="1" applyAlignment="1">
      <alignment horizontal="right" vertical="top"/>
    </xf>
    <xf numFmtId="169" fontId="41" fillId="3" borderId="0" xfId="17" applyNumberFormat="1" applyFont="1" applyFill="1" applyBorder="1" applyAlignment="1" applyProtection="1">
      <alignment horizontal="right" vertical="top"/>
    </xf>
    <xf numFmtId="170" fontId="41" fillId="3" borderId="0" xfId="17" applyNumberFormat="1" applyFont="1" applyFill="1" applyBorder="1" applyAlignment="1" applyProtection="1">
      <alignment horizontal="right" vertical="top"/>
    </xf>
    <xf numFmtId="0" fontId="39" fillId="3" borderId="0" xfId="12" applyFont="1" applyFill="1" applyAlignment="1">
      <alignment horizontal="right" vertical="top"/>
    </xf>
    <xf numFmtId="170" fontId="41" fillId="3" borderId="0" xfId="17" applyNumberFormat="1" applyFont="1" applyFill="1" applyBorder="1" applyAlignment="1" applyProtection="1">
      <alignment horizontal="right" vertical="center"/>
    </xf>
    <xf numFmtId="0" fontId="40" fillId="3" borderId="2" xfId="12" applyFont="1" applyFill="1" applyBorder="1" applyAlignment="1">
      <alignment horizontal="right" vertical="center"/>
    </xf>
    <xf numFmtId="169" fontId="41" fillId="3" borderId="2" xfId="17" applyNumberFormat="1" applyFont="1" applyFill="1" applyBorder="1" applyAlignment="1" applyProtection="1">
      <alignment horizontal="right" vertical="center"/>
    </xf>
    <xf numFmtId="170" fontId="41" fillId="3" borderId="2" xfId="17" applyNumberFormat="1" applyFont="1" applyFill="1" applyBorder="1" applyAlignment="1" applyProtection="1">
      <alignment horizontal="right" vertical="center"/>
    </xf>
    <xf numFmtId="0" fontId="41" fillId="3" borderId="0" xfId="12" applyFont="1" applyFill="1" applyBorder="1"/>
    <xf numFmtId="0" fontId="39" fillId="3" borderId="0" xfId="12" applyFont="1" applyFill="1" applyBorder="1"/>
    <xf numFmtId="0" fontId="39" fillId="3" borderId="0" xfId="14" applyFont="1" applyFill="1" applyBorder="1" applyAlignment="1" applyProtection="1"/>
    <xf numFmtId="0" fontId="46" fillId="3" borderId="0" xfId="14" applyFont="1" applyFill="1" applyBorder="1" applyAlignment="1" applyProtection="1">
      <alignment horizontal="left"/>
    </xf>
    <xf numFmtId="0" fontId="45" fillId="3" borderId="0" xfId="14" applyFont="1" applyFill="1" applyBorder="1" applyAlignment="1" applyProtection="1"/>
    <xf numFmtId="0" fontId="46" fillId="3" borderId="0" xfId="14" applyFont="1" applyFill="1" applyAlignment="1" applyProtection="1"/>
    <xf numFmtId="0" fontId="6" fillId="0" borderId="2" xfId="0" applyFont="1" applyFill="1" applyBorder="1" applyAlignment="1"/>
    <xf numFmtId="0" fontId="6" fillId="0" borderId="6" xfId="0" applyFont="1" applyFill="1" applyBorder="1" applyAlignment="1">
      <alignment horizontal="center"/>
    </xf>
    <xf numFmtId="0" fontId="6" fillId="0" borderId="2" xfId="5" applyFont="1" applyFill="1" applyBorder="1" applyAlignment="1">
      <alignment horizontal="left" vertical="top"/>
    </xf>
    <xf numFmtId="164" fontId="17" fillId="0" borderId="2" xfId="0" applyNumberFormat="1" applyFont="1" applyFill="1" applyBorder="1" applyAlignment="1">
      <alignment horizontal="right" vertical="center"/>
    </xf>
    <xf numFmtId="9" fontId="0" fillId="0" borderId="0" xfId="8" applyFont="1" applyFill="1"/>
    <xf numFmtId="9" fontId="0" fillId="0" borderId="0" xfId="8" applyFont="1"/>
    <xf numFmtId="165" fontId="0" fillId="0" borderId="0" xfId="8" applyNumberFormat="1" applyFont="1"/>
    <xf numFmtId="0" fontId="47" fillId="3" borderId="3" xfId="18" applyFont="1" applyFill="1" applyBorder="1" applyAlignment="1">
      <alignment vertical="top"/>
    </xf>
    <xf numFmtId="9" fontId="5" fillId="0" borderId="0" xfId="8" applyFont="1" applyFill="1" applyBorder="1" applyAlignment="1">
      <alignment horizontal="right"/>
    </xf>
    <xf numFmtId="10" fontId="4" fillId="0" borderId="0" xfId="8" applyNumberFormat="1" applyFill="1" applyBorder="1" applyAlignment="1">
      <alignment horizontal="right"/>
    </xf>
    <xf numFmtId="3" fontId="5" fillId="0" borderId="0" xfId="10" applyNumberFormat="1" applyFont="1" applyAlignment="1">
      <alignment horizontal="right"/>
    </xf>
    <xf numFmtId="0" fontId="0" fillId="0" borderId="0" xfId="0"/>
    <xf numFmtId="164" fontId="5" fillId="3" borderId="0" xfId="0" applyNumberFormat="1" applyFont="1" applyFill="1" applyBorder="1" applyAlignment="1">
      <alignment horizontal="right" wrapText="1"/>
    </xf>
    <xf numFmtId="0" fontId="0" fillId="0" borderId="0" xfId="0" applyFont="1" applyFill="1" applyBorder="1"/>
    <xf numFmtId="169" fontId="5" fillId="0" borderId="0" xfId="17" applyNumberFormat="1" applyFont="1" applyFill="1" applyBorder="1" applyAlignment="1" applyProtection="1">
      <alignment horizontal="right"/>
    </xf>
    <xf numFmtId="169" fontId="5" fillId="0" borderId="0" xfId="12" applyNumberFormat="1" applyFont="1" applyFill="1" applyBorder="1" applyAlignment="1">
      <alignment horizontal="right"/>
    </xf>
    <xf numFmtId="169" fontId="5" fillId="0" borderId="0" xfId="12" applyNumberFormat="1" applyFont="1" applyFill="1" applyBorder="1"/>
    <xf numFmtId="169" fontId="5" fillId="0" borderId="3" xfId="12" applyNumberFormat="1" applyFont="1" applyFill="1" applyBorder="1"/>
    <xf numFmtId="0" fontId="22" fillId="0" borderId="0" xfId="5" applyFont="1" applyFill="1" applyBorder="1" applyAlignment="1">
      <alignment horizontal="left" vertical="top"/>
    </xf>
    <xf numFmtId="0" fontId="48" fillId="0" borderId="0" xfId="0" applyFont="1"/>
    <xf numFmtId="0" fontId="49" fillId="0" borderId="6" xfId="0" applyFont="1" applyFill="1" applyBorder="1" applyAlignment="1">
      <alignment horizontal="center"/>
    </xf>
    <xf numFmtId="0" fontId="50" fillId="0" borderId="0" xfId="0" applyFont="1" applyFill="1" applyBorder="1" applyAlignment="1">
      <alignment horizontal="left" indent="1"/>
    </xf>
    <xf numFmtId="3" fontId="50" fillId="0" borderId="0" xfId="0" applyNumberFormat="1" applyFont="1" applyBorder="1"/>
    <xf numFmtId="0" fontId="53" fillId="0" borderId="0" xfId="0" applyFont="1" applyFill="1" applyBorder="1" applyAlignment="1">
      <alignment horizontal="left" indent="1"/>
    </xf>
    <xf numFmtId="0" fontId="37" fillId="0" borderId="0" xfId="0" applyFont="1"/>
    <xf numFmtId="0" fontId="37" fillId="3" borderId="3" xfId="12" applyFont="1" applyFill="1" applyBorder="1" applyAlignment="1">
      <alignment horizontal="right"/>
    </xf>
    <xf numFmtId="0" fontId="37" fillId="3" borderId="3" xfId="12" applyFont="1" applyFill="1" applyBorder="1"/>
    <xf numFmtId="0" fontId="37" fillId="3" borderId="0" xfId="12" applyFont="1" applyFill="1" applyBorder="1" applyAlignment="1">
      <alignment horizontal="right" wrapText="1"/>
    </xf>
    <xf numFmtId="169" fontId="37" fillId="0" borderId="0" xfId="0" applyNumberFormat="1" applyFont="1"/>
    <xf numFmtId="0" fontId="33" fillId="0" borderId="0" xfId="0" applyFont="1" applyBorder="1"/>
    <xf numFmtId="0" fontId="33" fillId="0" borderId="0" xfId="0" applyFont="1" applyBorder="1" applyAlignment="1">
      <alignment textRotation="90" wrapText="1"/>
    </xf>
    <xf numFmtId="0" fontId="33" fillId="0" borderId="0" xfId="0" applyFont="1" applyBorder="1" applyAlignment="1">
      <alignment textRotation="90"/>
    </xf>
    <xf numFmtId="167" fontId="33" fillId="0" borderId="0" xfId="7" applyNumberFormat="1" applyFont="1" applyBorder="1"/>
    <xf numFmtId="167" fontId="0" fillId="0" borderId="0" xfId="0" applyNumberFormat="1" applyBorder="1"/>
    <xf numFmtId="0" fontId="20" fillId="0" borderId="0" xfId="0" applyFont="1" applyFill="1" applyBorder="1" applyAlignment="1">
      <alignment horizontal="center"/>
    </xf>
    <xf numFmtId="0" fontId="31" fillId="0" borderId="0" xfId="0" applyFont="1"/>
    <xf numFmtId="0" fontId="31" fillId="0" borderId="10" xfId="0" applyFont="1" applyFill="1" applyBorder="1"/>
    <xf numFmtId="0" fontId="31" fillId="0" borderId="0" xfId="0" applyFont="1" applyFill="1" applyBorder="1"/>
    <xf numFmtId="0" fontId="55" fillId="0" borderId="0" xfId="0" applyFont="1"/>
    <xf numFmtId="0" fontId="56" fillId="0" borderId="8" xfId="0" applyFont="1" applyBorder="1"/>
    <xf numFmtId="0" fontId="56" fillId="0" borderId="9" xfId="0" applyFont="1" applyBorder="1"/>
    <xf numFmtId="0" fontId="56" fillId="0" borderId="8" xfId="0" applyFont="1" applyBorder="1" applyAlignment="1">
      <alignment textRotation="90" wrapText="1"/>
    </xf>
    <xf numFmtId="0" fontId="56" fillId="0" borderId="10" xfId="0" applyFont="1" applyBorder="1" applyAlignment="1">
      <alignment textRotation="90" wrapText="1"/>
    </xf>
    <xf numFmtId="167" fontId="56" fillId="0" borderId="8" xfId="7" applyNumberFormat="1" applyFont="1" applyBorder="1"/>
    <xf numFmtId="167" fontId="56" fillId="0" borderId="10" xfId="7" applyNumberFormat="1" applyFont="1" applyBorder="1"/>
    <xf numFmtId="0" fontId="56" fillId="0" borderId="12" xfId="0" applyFont="1" applyBorder="1"/>
    <xf numFmtId="167" fontId="56" fillId="0" borderId="12" xfId="7" applyNumberFormat="1" applyFont="1" applyBorder="1"/>
    <xf numFmtId="167" fontId="56" fillId="0" borderId="0" xfId="7" applyNumberFormat="1" applyFont="1"/>
    <xf numFmtId="0" fontId="56" fillId="0" borderId="11" xfId="0" applyFont="1" applyBorder="1"/>
    <xf numFmtId="167" fontId="56" fillId="0" borderId="11" xfId="7" applyNumberFormat="1" applyFont="1" applyBorder="1"/>
    <xf numFmtId="0" fontId="31" fillId="0" borderId="3" xfId="0" applyFont="1" applyBorder="1"/>
    <xf numFmtId="0" fontId="31" fillId="0" borderId="3" xfId="0" applyFont="1" applyFill="1" applyBorder="1"/>
    <xf numFmtId="43" fontId="31" fillId="0" borderId="0" xfId="7" applyNumberFormat="1" applyFont="1" applyFill="1" applyBorder="1" applyAlignment="1">
      <alignment horizontal="right"/>
    </xf>
    <xf numFmtId="0" fontId="6" fillId="0" borderId="6" xfId="0" applyFont="1" applyFill="1" applyBorder="1" applyAlignment="1">
      <alignment horizontal="right" wrapText="1"/>
    </xf>
    <xf numFmtId="0" fontId="5" fillId="0" borderId="0" xfId="0" applyFont="1" applyFill="1" applyBorder="1" applyAlignment="1">
      <alignment horizontal="justify" vertical="top" wrapText="1"/>
    </xf>
    <xf numFmtId="3" fontId="5" fillId="0" borderId="0" xfId="0" applyNumberFormat="1" applyFont="1" applyFill="1" applyBorder="1"/>
    <xf numFmtId="3" fontId="5" fillId="0" borderId="0" xfId="0" applyNumberFormat="1" applyFont="1" applyFill="1" applyBorder="1" applyAlignment="1">
      <alignment horizontal="right"/>
    </xf>
    <xf numFmtId="0" fontId="22" fillId="0" borderId="0" xfId="0" applyFont="1" applyFill="1" applyBorder="1" applyAlignment="1">
      <alignment horizontal="left" wrapText="1" indent="1"/>
    </xf>
    <xf numFmtId="0" fontId="5" fillId="0" borderId="0" xfId="0" applyFont="1" applyFill="1" applyBorder="1" applyAlignment="1">
      <alignment horizontal="left" vertical="top" wrapText="1" indent="1"/>
    </xf>
    <xf numFmtId="0" fontId="5" fillId="0" borderId="2" xfId="0" applyFont="1" applyFill="1" applyBorder="1" applyAlignment="1">
      <alignment horizontal="justify" vertical="top" wrapText="1"/>
    </xf>
    <xf numFmtId="3" fontId="5" fillId="0" borderId="2" xfId="0" applyNumberFormat="1" applyFont="1" applyFill="1" applyBorder="1"/>
    <xf numFmtId="3" fontId="5" fillId="0" borderId="2" xfId="0" applyNumberFormat="1" applyFont="1" applyFill="1" applyBorder="1" applyAlignment="1">
      <alignment horizontal="right"/>
    </xf>
    <xf numFmtId="0" fontId="6" fillId="0" borderId="14" xfId="0" applyFont="1" applyFill="1" applyBorder="1"/>
    <xf numFmtId="0" fontId="5" fillId="0" borderId="0" xfId="0" applyFont="1" applyFill="1" applyBorder="1" applyAlignment="1">
      <alignment textRotation="90" wrapText="1"/>
    </xf>
    <xf numFmtId="0" fontId="22" fillId="0" borderId="0" xfId="0" applyFont="1" applyFill="1" applyBorder="1" applyAlignment="1">
      <alignment horizontal="right"/>
    </xf>
    <xf numFmtId="0" fontId="5" fillId="0" borderId="0" xfId="0" applyFont="1" applyBorder="1"/>
    <xf numFmtId="43" fontId="5" fillId="0" borderId="0" xfId="7" applyNumberFormat="1" applyFont="1" applyBorder="1" applyAlignment="1">
      <alignment horizontal="right"/>
    </xf>
    <xf numFmtId="0" fontId="6" fillId="0" borderId="5" xfId="0" applyFont="1" applyFill="1" applyBorder="1"/>
    <xf numFmtId="43" fontId="6" fillId="0" borderId="3" xfId="7" applyNumberFormat="1" applyFont="1" applyBorder="1" applyAlignment="1">
      <alignment horizontal="right"/>
    </xf>
    <xf numFmtId="0" fontId="6" fillId="0" borderId="3" xfId="0" applyFont="1" applyFill="1" applyBorder="1" applyAlignment="1">
      <alignment wrapText="1"/>
    </xf>
    <xf numFmtId="0" fontId="6" fillId="0" borderId="3" xfId="0" applyFont="1" applyFill="1" applyBorder="1" applyAlignment="1"/>
    <xf numFmtId="0" fontId="54" fillId="0" borderId="3" xfId="0" applyFont="1" applyFill="1" applyBorder="1" applyAlignment="1">
      <alignment wrapText="1"/>
    </xf>
    <xf numFmtId="0" fontId="54" fillId="0" borderId="14" xfId="0" applyFont="1" applyFill="1" applyBorder="1" applyAlignment="1">
      <alignment wrapText="1"/>
    </xf>
    <xf numFmtId="0" fontId="6" fillId="0" borderId="15" xfId="0" applyFont="1" applyBorder="1"/>
    <xf numFmtId="0" fontId="4" fillId="0" borderId="0" xfId="0" applyNumberFormat="1" applyFont="1" applyFill="1" applyBorder="1" applyAlignment="1">
      <alignment horizontal="left" vertical="top" wrapText="1" indent="2"/>
    </xf>
    <xf numFmtId="0" fontId="6" fillId="0" borderId="2" xfId="0" applyFont="1" applyFill="1" applyBorder="1" applyAlignment="1">
      <alignment horizontal="center" wrapText="1"/>
    </xf>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5" fillId="0" borderId="0" xfId="0" applyFont="1" applyFill="1" applyBorder="1" applyAlignment="1">
      <alignment horizontal="left" vertical="top"/>
    </xf>
    <xf numFmtId="0" fontId="22" fillId="0" borderId="0" xfId="0" applyFont="1"/>
    <xf numFmtId="0" fontId="6" fillId="0" borderId="0" xfId="0" applyFont="1" applyAlignment="1">
      <alignment horizontal="right"/>
    </xf>
    <xf numFmtId="0" fontId="6" fillId="0" borderId="3" xfId="0" applyFont="1" applyBorder="1" applyAlignment="1">
      <alignment horizontal="right"/>
    </xf>
    <xf numFmtId="3" fontId="5" fillId="0" borderId="0" xfId="10" applyNumberFormat="1" applyFont="1" applyBorder="1" applyAlignment="1">
      <alignment horizontal="right"/>
    </xf>
    <xf numFmtId="3" fontId="5" fillId="0" borderId="0" xfId="0" applyNumberFormat="1" applyFont="1" applyFill="1"/>
    <xf numFmtId="3" fontId="6" fillId="0" borderId="0" xfId="0" applyNumberFormat="1" applyFont="1" applyFill="1" applyAlignment="1">
      <alignment vertical="center"/>
    </xf>
    <xf numFmtId="3" fontId="6" fillId="0" borderId="2" xfId="0" applyNumberFormat="1" applyFont="1" applyFill="1" applyBorder="1"/>
    <xf numFmtId="3" fontId="57" fillId="0" borderId="0" xfId="24" applyNumberFormat="1" applyFont="1" applyBorder="1" applyAlignment="1">
      <alignment horizontal="right" vertical="center"/>
    </xf>
    <xf numFmtId="165" fontId="57" fillId="0" borderId="0" xfId="24" applyNumberFormat="1" applyFont="1" applyBorder="1" applyAlignment="1">
      <alignment horizontal="right" vertical="center"/>
    </xf>
    <xf numFmtId="165" fontId="57" fillId="0" borderId="0" xfId="25" applyNumberFormat="1" applyFont="1" applyBorder="1" applyAlignment="1">
      <alignment horizontal="right" vertical="center"/>
    </xf>
    <xf numFmtId="0" fontId="57" fillId="0" borderId="0" xfId="24" applyFont="1" applyBorder="1" applyAlignment="1">
      <alignment horizontal="right" vertical="center"/>
    </xf>
    <xf numFmtId="3" fontId="57" fillId="0" borderId="2" xfId="24" applyNumberFormat="1" applyFont="1" applyBorder="1" applyAlignment="1">
      <alignment horizontal="right" vertical="center"/>
    </xf>
    <xf numFmtId="165" fontId="57" fillId="0" borderId="2" xfId="25" applyNumberFormat="1" applyFont="1" applyBorder="1" applyAlignment="1">
      <alignment horizontal="right" vertical="center"/>
    </xf>
    <xf numFmtId="165" fontId="57" fillId="0" borderId="2" xfId="24" applyNumberFormat="1" applyFont="1" applyBorder="1" applyAlignment="1">
      <alignment horizontal="right" vertical="center"/>
    </xf>
    <xf numFmtId="165" fontId="5" fillId="0" borderId="2" xfId="0" applyNumberFormat="1" applyFont="1" applyFill="1" applyBorder="1"/>
    <xf numFmtId="3" fontId="58" fillId="0" borderId="0" xfId="0" applyNumberFormat="1" applyFont="1" applyBorder="1"/>
    <xf numFmtId="169" fontId="59" fillId="0" borderId="3" xfId="12" applyNumberFormat="1" applyFont="1" applyFill="1" applyBorder="1"/>
    <xf numFmtId="3" fontId="5" fillId="0" borderId="0" xfId="10" applyNumberFormat="1" applyFont="1" applyFill="1" applyAlignment="1">
      <alignment horizontal="right"/>
    </xf>
    <xf numFmtId="3" fontId="5" fillId="0" borderId="0" xfId="10" applyNumberFormat="1" applyFont="1" applyFill="1" applyBorder="1" applyAlignment="1" applyProtection="1">
      <alignment horizontal="right" vertical="center"/>
    </xf>
    <xf numFmtId="3" fontId="5" fillId="0" borderId="0" xfId="7" applyNumberFormat="1" applyFont="1" applyFill="1" applyBorder="1" applyAlignment="1">
      <alignment vertical="center"/>
    </xf>
    <xf numFmtId="164" fontId="5" fillId="0" borderId="0" xfId="0" applyNumberFormat="1" applyFont="1"/>
    <xf numFmtId="3" fontId="5" fillId="4" borderId="0" xfId="10" applyNumberFormat="1" applyFont="1" applyFill="1" applyBorder="1" applyAlignment="1" applyProtection="1">
      <alignment horizontal="right" vertical="center"/>
    </xf>
    <xf numFmtId="3" fontId="5" fillId="4" borderId="0" xfId="7" applyNumberFormat="1" applyFont="1" applyFill="1" applyBorder="1" applyAlignment="1">
      <alignment vertical="center"/>
    </xf>
    <xf numFmtId="3" fontId="5" fillId="4" borderId="2" xfId="10" applyNumberFormat="1" applyFont="1" applyFill="1" applyBorder="1" applyAlignment="1" applyProtection="1">
      <alignment horizontal="right" vertical="center"/>
    </xf>
    <xf numFmtId="3" fontId="5" fillId="4" borderId="2" xfId="7" applyNumberFormat="1" applyFont="1" applyFill="1" applyBorder="1" applyAlignment="1">
      <alignment vertical="center"/>
    </xf>
    <xf numFmtId="3" fontId="5" fillId="4" borderId="0" xfId="10" applyNumberFormat="1" applyFont="1" applyFill="1" applyAlignment="1">
      <alignment horizontal="right"/>
    </xf>
    <xf numFmtId="166" fontId="5" fillId="0" borderId="2" xfId="10" applyFont="1" applyBorder="1" applyAlignment="1" applyProtection="1">
      <alignment horizontal="left"/>
    </xf>
    <xf numFmtId="3" fontId="5" fillId="0" borderId="2" xfId="10" applyNumberFormat="1" applyFont="1" applyBorder="1" applyAlignment="1">
      <alignment horizontal="right"/>
    </xf>
    <xf numFmtId="0" fontId="75" fillId="0" borderId="0" xfId="0" applyFont="1"/>
    <xf numFmtId="0" fontId="75" fillId="0" borderId="0" xfId="0" applyFont="1" applyBorder="1"/>
    <xf numFmtId="9" fontId="78" fillId="0" borderId="0" xfId="8" applyFont="1" applyBorder="1" applyAlignment="1"/>
    <xf numFmtId="0" fontId="0" fillId="0" borderId="5" xfId="0" applyBorder="1"/>
    <xf numFmtId="1" fontId="75" fillId="0" borderId="5" xfId="0" applyNumberFormat="1" applyFont="1" applyBorder="1"/>
    <xf numFmtId="0" fontId="75" fillId="0" borderId="5" xfId="0" applyFont="1" applyBorder="1"/>
    <xf numFmtId="1" fontId="75" fillId="0" borderId="0" xfId="0" applyNumberFormat="1" applyFont="1" applyBorder="1"/>
    <xf numFmtId="1" fontId="78" fillId="0" borderId="0" xfId="0" applyNumberFormat="1" applyFont="1" applyBorder="1"/>
    <xf numFmtId="1" fontId="79" fillId="0" borderId="0" xfId="0" applyNumberFormat="1" applyFont="1" applyBorder="1" applyAlignment="1">
      <alignment horizontal="right"/>
    </xf>
    <xf numFmtId="0" fontId="0" fillId="0" borderId="0" xfId="0" applyFont="1" applyBorder="1"/>
    <xf numFmtId="164" fontId="0" fillId="0" borderId="0" xfId="0" applyNumberFormat="1" applyBorder="1" applyAlignment="1">
      <alignment horizontal="right"/>
    </xf>
    <xf numFmtId="164" fontId="75" fillId="0" borderId="0" xfId="0" applyNumberFormat="1" applyFont="1" applyBorder="1" applyAlignment="1">
      <alignment horizontal="right"/>
    </xf>
    <xf numFmtId="164" fontId="75" fillId="0" borderId="0" xfId="0" applyNumberFormat="1" applyFont="1" applyBorder="1" applyAlignment="1">
      <alignment horizontal="right" indent="2"/>
    </xf>
    <xf numFmtId="0" fontId="75" fillId="0" borderId="3" xfId="0" applyFont="1" applyBorder="1"/>
    <xf numFmtId="9" fontId="78" fillId="0" borderId="3" xfId="8" applyFont="1" applyBorder="1" applyAlignment="1"/>
    <xf numFmtId="2" fontId="0" fillId="0" borderId="0" xfId="0" applyNumberFormat="1" applyBorder="1" applyAlignment="1">
      <alignment horizontal="right"/>
    </xf>
    <xf numFmtId="2" fontId="75" fillId="0" borderId="0" xfId="0" applyNumberFormat="1" applyFont="1" applyBorder="1" applyAlignment="1">
      <alignment horizontal="right"/>
    </xf>
    <xf numFmtId="0" fontId="82" fillId="0" borderId="0" xfId="0" applyFont="1"/>
    <xf numFmtId="0" fontId="83" fillId="0" borderId="0" xfId="0" quotePrefix="1" applyFont="1" applyAlignment="1">
      <alignment horizontal="right"/>
    </xf>
    <xf numFmtId="0" fontId="83" fillId="0" borderId="0" xfId="0" applyFont="1" applyBorder="1"/>
    <xf numFmtId="9" fontId="79" fillId="0" borderId="0" xfId="8" applyNumberFormat="1" applyFont="1" applyBorder="1" applyAlignment="1">
      <alignment horizontal="right"/>
    </xf>
    <xf numFmtId="0" fontId="0" fillId="0" borderId="0" xfId="0" applyAlignment="1">
      <alignment horizontal="right"/>
    </xf>
    <xf numFmtId="0" fontId="83" fillId="0" borderId="0" xfId="0" applyFont="1" applyFill="1" applyBorder="1"/>
    <xf numFmtId="0" fontId="60" fillId="0" borderId="0" xfId="0" applyFont="1" applyFill="1"/>
    <xf numFmtId="0" fontId="85" fillId="0" borderId="0" xfId="0" applyFont="1" applyFill="1"/>
    <xf numFmtId="0" fontId="0" fillId="0" borderId="0" xfId="0" applyNumberFormat="1" applyBorder="1"/>
    <xf numFmtId="0" fontId="75" fillId="0" borderId="4" xfId="0" applyFont="1" applyBorder="1"/>
    <xf numFmtId="0" fontId="75" fillId="0" borderId="3" xfId="0" applyFont="1" applyBorder="1" applyAlignment="1">
      <alignment horizontal="right" wrapText="1"/>
    </xf>
    <xf numFmtId="0" fontId="12" fillId="0" borderId="0" xfId="0" applyFont="1" applyBorder="1"/>
    <xf numFmtId="0" fontId="82" fillId="0" borderId="0" xfId="0" applyFont="1" applyFill="1" applyBorder="1"/>
    <xf numFmtId="0" fontId="75" fillId="0" borderId="26" xfId="0" applyFont="1" applyBorder="1"/>
    <xf numFmtId="0" fontId="75" fillId="0" borderId="27" xfId="0" applyFont="1" applyBorder="1"/>
    <xf numFmtId="41" fontId="0" fillId="0" borderId="0" xfId="0" applyNumberFormat="1"/>
    <xf numFmtId="41" fontId="0" fillId="0" borderId="25" xfId="0" applyNumberFormat="1" applyBorder="1"/>
    <xf numFmtId="41" fontId="0" fillId="0" borderId="5" xfId="0" applyNumberFormat="1" applyBorder="1"/>
    <xf numFmtId="41" fontId="0" fillId="0" borderId="24" xfId="0" applyNumberFormat="1" applyBorder="1"/>
    <xf numFmtId="0" fontId="75" fillId="0" borderId="4" xfId="0" applyFont="1" applyBorder="1" applyAlignment="1">
      <alignment horizontal="center"/>
    </xf>
    <xf numFmtId="0" fontId="0" fillId="0" borderId="4" xfId="0" applyBorder="1" applyAlignment="1">
      <alignment horizontal="center"/>
    </xf>
    <xf numFmtId="0" fontId="22" fillId="0" borderId="7" xfId="0" applyFont="1" applyFill="1" applyBorder="1" applyAlignment="1">
      <alignment horizontal="left" vertical="top" wrapText="1"/>
    </xf>
    <xf numFmtId="0" fontId="4" fillId="0" borderId="0" xfId="0" applyNumberFormat="1" applyFont="1" applyFill="1" applyBorder="1" applyAlignment="1">
      <alignment horizontal="left" vertical="top" wrapText="1" indent="2"/>
    </xf>
    <xf numFmtId="0" fontId="4"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4" fillId="0" borderId="0" xfId="0" applyNumberFormat="1" applyFont="1" applyFill="1" applyBorder="1" applyAlignment="1">
      <alignment horizontal="left" wrapText="1" indent="2"/>
    </xf>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21" fillId="3" borderId="0" xfId="0" applyFont="1" applyFill="1" applyAlignment="1"/>
    <xf numFmtId="0" fontId="21" fillId="3" borderId="0" xfId="0" applyFont="1" applyFill="1" applyBorder="1" applyAlignment="1">
      <alignment wrapText="1"/>
    </xf>
    <xf numFmtId="0" fontId="29" fillId="3" borderId="0" xfId="11" applyFont="1" applyFill="1" applyBorder="1" applyAlignment="1" applyProtection="1">
      <alignment horizontal="left"/>
    </xf>
    <xf numFmtId="0" fontId="6" fillId="0" borderId="14" xfId="0" applyFont="1" applyFill="1" applyBorder="1" applyAlignment="1">
      <alignment horizontal="center"/>
    </xf>
    <xf numFmtId="0" fontId="6" fillId="0" borderId="5" xfId="0" applyFont="1" applyFill="1" applyBorder="1" applyAlignment="1">
      <alignment horizontal="center"/>
    </xf>
    <xf numFmtId="0" fontId="21" fillId="0" borderId="0" xfId="0" applyFont="1" applyFill="1" applyBorder="1" applyAlignment="1">
      <alignment horizontal="left"/>
    </xf>
  </cellXfs>
  <cellStyles count="78">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Explanatory Text 2" xfId="61"/>
    <cellStyle name="Followed Hyperlink 2" xfId="1"/>
    <cellStyle name="Good 2" xfId="62"/>
    <cellStyle name="Heading 1 2" xfId="63"/>
    <cellStyle name="Heading 2 2" xfId="64"/>
    <cellStyle name="Heading 3 2" xfId="65"/>
    <cellStyle name="Heading 4 2" xfId="66"/>
    <cellStyle name="Hyperlink" xfId="11" builtinId="8"/>
    <cellStyle name="Hyperlink 2" xfId="2"/>
    <cellStyle name="Hyperlink 3" xfId="14"/>
    <cellStyle name="Input 2" xfId="67"/>
    <cellStyle name="Linked Cell 2" xfId="68"/>
    <cellStyle name="Neutral 2" xfId="69"/>
    <cellStyle name="Normal" xfId="0" builtinId="0"/>
    <cellStyle name="Normal 17" xfId="24"/>
    <cellStyle name="Normal 2" xfId="3"/>
    <cellStyle name="Normal 2 2" xfId="15"/>
    <cellStyle name="Normal 2 3" xfId="70"/>
    <cellStyle name="Normal 2_AQconcPM10_15-04-11_v2" xfId="71"/>
    <cellStyle name="Normal 3" xfId="21"/>
    <cellStyle name="Normal 4" xfId="4"/>
    <cellStyle name="Normal 5" xfId="12"/>
    <cellStyle name="Normal 6" xfId="22"/>
    <cellStyle name="Normal 7" xfId="7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chart'!$D$3</c:f>
              <c:strCache>
                <c:ptCount val="1"/>
                <c:pt idx="0">
                  <c:v>NMVOC</c:v>
                </c:pt>
              </c:strCache>
            </c:strRef>
          </c:tx>
          <c:cat>
            <c:numRef>
              <c:f>'Data for chart'!$C$4:$C$26</c:f>
              <c:numCache>
                <c:formatCode>General</c:formatCode>
                <c:ptCount val="23"/>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numCache>
            </c:numRef>
          </c:cat>
          <c:val>
            <c:numRef>
              <c:f>'Data for chart'!$D$4:$D$26</c:f>
              <c:numCache>
                <c:formatCode>General</c:formatCode>
                <c:ptCount val="23"/>
                <c:pt idx="0">
                  <c:v>100</c:v>
                </c:pt>
                <c:pt idx="5">
                  <c:v>73.77031477555154</c:v>
                </c:pt>
                <c:pt idx="8">
                  <c:v>53.533647186147924</c:v>
                </c:pt>
                <c:pt idx="9">
                  <c:v>46.238196005084994</c:v>
                </c:pt>
                <c:pt idx="10">
                  <c:v>38.695539576694344</c:v>
                </c:pt>
                <c:pt idx="11">
                  <c:v>34.477053267984267</c:v>
                </c:pt>
                <c:pt idx="12">
                  <c:v>29.458898797133383</c:v>
                </c:pt>
                <c:pt idx="13">
                  <c:v>24.864134574850098</c:v>
                </c:pt>
                <c:pt idx="14">
                  <c:v>21.30107005472474</c:v>
                </c:pt>
                <c:pt idx="15">
                  <c:v>18.315385111761824</c:v>
                </c:pt>
                <c:pt idx="16">
                  <c:v>16.298756196133819</c:v>
                </c:pt>
                <c:pt idx="17">
                  <c:v>14.055213811792019</c:v>
                </c:pt>
                <c:pt idx="18">
                  <c:v>12.418460559383952</c:v>
                </c:pt>
                <c:pt idx="19">
                  <c:v>7.8031484188803084</c:v>
                </c:pt>
                <c:pt idx="20">
                  <c:v>6.715545371706547</c:v>
                </c:pt>
                <c:pt idx="21">
                  <c:v>5.7389371681803372</c:v>
                </c:pt>
                <c:pt idx="22">
                  <c:v>5.0648692571512735</c:v>
                </c:pt>
              </c:numCache>
            </c:numRef>
          </c:val>
          <c:smooth val="0"/>
        </c:ser>
        <c:ser>
          <c:idx val="1"/>
          <c:order val="1"/>
          <c:tx>
            <c:strRef>
              <c:f>'Data for chart'!$E$3</c:f>
              <c:strCache>
                <c:ptCount val="1"/>
                <c:pt idx="0">
                  <c:v>NOx</c:v>
                </c:pt>
              </c:strCache>
            </c:strRef>
          </c:tx>
          <c:cat>
            <c:numRef>
              <c:f>'Data for chart'!$C$4:$C$26</c:f>
              <c:numCache>
                <c:formatCode>General</c:formatCode>
                <c:ptCount val="23"/>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numCache>
            </c:numRef>
          </c:cat>
          <c:val>
            <c:numRef>
              <c:f>'Data for chart'!$E$4:$E$26</c:f>
              <c:numCache>
                <c:formatCode>General</c:formatCode>
                <c:ptCount val="23"/>
                <c:pt idx="0">
                  <c:v>100</c:v>
                </c:pt>
                <c:pt idx="5">
                  <c:v>81.795581782467252</c:v>
                </c:pt>
                <c:pt idx="8">
                  <c:v>69.39545971897671</c:v>
                </c:pt>
                <c:pt idx="9">
                  <c:v>65.674394226868031</c:v>
                </c:pt>
                <c:pt idx="10">
                  <c:v>60.238828890567241</c:v>
                </c:pt>
                <c:pt idx="11">
                  <c:v>57.122833942833218</c:v>
                </c:pt>
                <c:pt idx="12">
                  <c:v>55.023445569017568</c:v>
                </c:pt>
                <c:pt idx="13">
                  <c:v>52.470723168059799</c:v>
                </c:pt>
                <c:pt idx="14">
                  <c:v>50.898660929149663</c:v>
                </c:pt>
                <c:pt idx="15">
                  <c:v>49.477836411887871</c:v>
                </c:pt>
                <c:pt idx="16">
                  <c:v>48.378357320829565</c:v>
                </c:pt>
                <c:pt idx="17">
                  <c:v>47.408609089633245</c:v>
                </c:pt>
                <c:pt idx="18">
                  <c:v>45.052942500594128</c:v>
                </c:pt>
                <c:pt idx="19">
                  <c:v>38.037980016987724</c:v>
                </c:pt>
                <c:pt idx="20">
                  <c:v>36.3584915594246</c:v>
                </c:pt>
                <c:pt idx="21">
                  <c:v>34.069438963533251</c:v>
                </c:pt>
                <c:pt idx="22">
                  <c:v>32.531582198854082</c:v>
                </c:pt>
              </c:numCache>
            </c:numRef>
          </c:val>
          <c:smooth val="0"/>
        </c:ser>
        <c:ser>
          <c:idx val="2"/>
          <c:order val="2"/>
          <c:tx>
            <c:strRef>
              <c:f>'Data for chart'!$F$3</c:f>
              <c:strCache>
                <c:ptCount val="1"/>
                <c:pt idx="0">
                  <c:v>PM10</c:v>
                </c:pt>
              </c:strCache>
            </c:strRef>
          </c:tx>
          <c:cat>
            <c:numRef>
              <c:f>'Data for chart'!$C$4:$C$26</c:f>
              <c:numCache>
                <c:formatCode>General</c:formatCode>
                <c:ptCount val="23"/>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numCache>
            </c:numRef>
          </c:cat>
          <c:val>
            <c:numRef>
              <c:f>'Data for chart'!$F$4:$F$26</c:f>
              <c:numCache>
                <c:formatCode>General</c:formatCode>
                <c:ptCount val="23"/>
                <c:pt idx="0">
                  <c:v>100</c:v>
                </c:pt>
                <c:pt idx="5">
                  <c:v>109.89327134759306</c:v>
                </c:pt>
                <c:pt idx="8">
                  <c:v>106.04875231924342</c:v>
                </c:pt>
                <c:pt idx="9">
                  <c:v>104.83915660359166</c:v>
                </c:pt>
                <c:pt idx="10">
                  <c:v>93.710700965343577</c:v>
                </c:pt>
                <c:pt idx="11">
                  <c:v>90.597501780835401</c:v>
                </c:pt>
                <c:pt idx="12">
                  <c:v>88.961181654405323</c:v>
                </c:pt>
                <c:pt idx="13">
                  <c:v>86.082108061934676</c:v>
                </c:pt>
                <c:pt idx="14">
                  <c:v>84.457261580790444</c:v>
                </c:pt>
                <c:pt idx="15">
                  <c:v>82.839573820588868</c:v>
                </c:pt>
                <c:pt idx="16">
                  <c:v>80.815717875384934</c:v>
                </c:pt>
                <c:pt idx="17">
                  <c:v>76.015728523600771</c:v>
                </c:pt>
                <c:pt idx="18">
                  <c:v>72.92007910259241</c:v>
                </c:pt>
                <c:pt idx="19">
                  <c:v>69.393022225129116</c:v>
                </c:pt>
                <c:pt idx="20">
                  <c:v>67.19606412414781</c:v>
                </c:pt>
                <c:pt idx="21">
                  <c:v>62.446508431524265</c:v>
                </c:pt>
                <c:pt idx="22">
                  <c:v>59.842487588729931</c:v>
                </c:pt>
              </c:numCache>
            </c:numRef>
          </c:val>
          <c:smooth val="0"/>
        </c:ser>
        <c:ser>
          <c:idx val="3"/>
          <c:order val="3"/>
          <c:tx>
            <c:strRef>
              <c:f>'Data for chart'!$G$3</c:f>
              <c:strCache>
                <c:ptCount val="1"/>
                <c:pt idx="0">
                  <c:v>Pb</c:v>
                </c:pt>
              </c:strCache>
            </c:strRef>
          </c:tx>
          <c:cat>
            <c:numRef>
              <c:f>'Data for chart'!$C$4:$C$26</c:f>
              <c:numCache>
                <c:formatCode>General</c:formatCode>
                <c:ptCount val="23"/>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numCache>
            </c:numRef>
          </c:cat>
          <c:val>
            <c:numRef>
              <c:f>'Data for chart'!$G$4:$G$26</c:f>
              <c:numCache>
                <c:formatCode>General</c:formatCode>
                <c:ptCount val="23"/>
                <c:pt idx="0">
                  <c:v>100</c:v>
                </c:pt>
                <c:pt idx="5">
                  <c:v>47.822519707895736</c:v>
                </c:pt>
                <c:pt idx="8">
                  <c:v>25.882537372883924</c:v>
                </c:pt>
                <c:pt idx="9">
                  <c:v>13.560028017481784</c:v>
                </c:pt>
                <c:pt idx="10">
                  <c:v>0.15098812209321108</c:v>
                </c:pt>
                <c:pt idx="11">
                  <c:v>0.14017756375620541</c:v>
                </c:pt>
                <c:pt idx="12">
                  <c:v>0.14011366832887459</c:v>
                </c:pt>
                <c:pt idx="13">
                  <c:v>0.13850714784043153</c:v>
                </c:pt>
                <c:pt idx="14">
                  <c:v>0.13985838646907794</c:v>
                </c:pt>
                <c:pt idx="15">
                  <c:v>0.14363721238869212</c:v>
                </c:pt>
                <c:pt idx="16">
                  <c:v>0.14362549928506149</c:v>
                </c:pt>
                <c:pt idx="17">
                  <c:v>0.12605359560442253</c:v>
                </c:pt>
                <c:pt idx="18">
                  <c:v>0.12102036799548437</c:v>
                </c:pt>
                <c:pt idx="19">
                  <c:v>0.11643026612383947</c:v>
                </c:pt>
                <c:pt idx="20">
                  <c:v>0.11440302689356568</c:v>
                </c:pt>
                <c:pt idx="21">
                  <c:v>0.1113037482726584</c:v>
                </c:pt>
                <c:pt idx="22">
                  <c:v>0.11210494145181284</c:v>
                </c:pt>
              </c:numCache>
            </c:numRef>
          </c:val>
          <c:smooth val="0"/>
        </c:ser>
        <c:dLbls>
          <c:showLegendKey val="0"/>
          <c:showVal val="0"/>
          <c:showCatName val="0"/>
          <c:showSerName val="0"/>
          <c:showPercent val="0"/>
          <c:showBubbleSize val="0"/>
        </c:dLbls>
        <c:marker val="1"/>
        <c:smooth val="0"/>
        <c:axId val="45108608"/>
        <c:axId val="45688320"/>
      </c:lineChart>
      <c:catAx>
        <c:axId val="45108608"/>
        <c:scaling>
          <c:orientation val="minMax"/>
        </c:scaling>
        <c:delete val="0"/>
        <c:axPos val="b"/>
        <c:numFmt formatCode="General" sourceLinked="1"/>
        <c:majorTickMark val="out"/>
        <c:minorTickMark val="none"/>
        <c:tickLblPos val="nextTo"/>
        <c:crossAx val="45688320"/>
        <c:crosses val="autoZero"/>
        <c:auto val="1"/>
        <c:lblAlgn val="ctr"/>
        <c:lblOffset val="100"/>
        <c:noMultiLvlLbl val="0"/>
      </c:catAx>
      <c:valAx>
        <c:axId val="45688320"/>
        <c:scaling>
          <c:orientation val="minMax"/>
        </c:scaling>
        <c:delete val="0"/>
        <c:axPos val="l"/>
        <c:majorGridlines/>
        <c:numFmt formatCode="General" sourceLinked="1"/>
        <c:majorTickMark val="out"/>
        <c:minorTickMark val="none"/>
        <c:tickLblPos val="nextTo"/>
        <c:crossAx val="45108608"/>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'T13.5'!$Q$8:$AA$8</c:f>
              <c:numCache>
                <c:formatCode>#,##0</c:formatCode>
                <c:ptCount val="11"/>
                <c:pt idx="0">
                  <c:v>6067.637065106137</c:v>
                </c:pt>
                <c:pt idx="1">
                  <c:v>5970.6247036770637</c:v>
                </c:pt>
                <c:pt idx="2">
                  <c:v>6003.3264611816276</c:v>
                </c:pt>
                <c:pt idx="3">
                  <c:v>5957.6375782792184</c:v>
                </c:pt>
                <c:pt idx="4">
                  <c:v>5974.6704104775199</c:v>
                </c:pt>
                <c:pt idx="5">
                  <c:v>5975.6117736354263</c:v>
                </c:pt>
                <c:pt idx="6">
                  <c:v>5798.039120961148</c:v>
                </c:pt>
                <c:pt idx="7">
                  <c:v>5568.3435333849238</c:v>
                </c:pt>
                <c:pt idx="8">
                  <c:v>5303.5529712834714</c:v>
                </c:pt>
                <c:pt idx="9">
                  <c:v>5189.3344151038236</c:v>
                </c:pt>
                <c:pt idx="10">
                  <c:v>5161.4004178188634</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'T13.5'!$Q$7:$AA$7</c:f>
              <c:numCache>
                <c:formatCode>#,##0</c:formatCode>
                <c:ptCount val="11"/>
                <c:pt idx="0">
                  <c:v>479.77822524700321</c:v>
                </c:pt>
                <c:pt idx="1">
                  <c:v>517.95735319869971</c:v>
                </c:pt>
                <c:pt idx="2">
                  <c:v>493.23715425458488</c:v>
                </c:pt>
                <c:pt idx="3">
                  <c:v>506.29280684218224</c:v>
                </c:pt>
                <c:pt idx="4">
                  <c:v>520.1812545732779</c:v>
                </c:pt>
                <c:pt idx="5">
                  <c:v>559.62342933560831</c:v>
                </c:pt>
                <c:pt idx="6">
                  <c:v>542.583072851613</c:v>
                </c:pt>
                <c:pt idx="7">
                  <c:v>544.98731030581541</c:v>
                </c:pt>
                <c:pt idx="8">
                  <c:v>554.31083118324273</c:v>
                </c:pt>
                <c:pt idx="9">
                  <c:v>518.78630912172002</c:v>
                </c:pt>
                <c:pt idx="10">
                  <c:v>487.50535158879228</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'T13.5'!$Q$9:$AA$9</c:f>
              <c:numCache>
                <c:formatCode>#,##0</c:formatCode>
                <c:ptCount val="11"/>
                <c:pt idx="0">
                  <c:v>1845.3863121917761</c:v>
                </c:pt>
                <c:pt idx="1">
                  <c:v>1903.3743961766163</c:v>
                </c:pt>
                <c:pt idx="2">
                  <c:v>1938.6961502121162</c:v>
                </c:pt>
                <c:pt idx="3">
                  <c:v>2038.8383830773889</c:v>
                </c:pt>
                <c:pt idx="4">
                  <c:v>2133.5588469183676</c:v>
                </c:pt>
                <c:pt idx="5">
                  <c:v>2340.4459871355307</c:v>
                </c:pt>
                <c:pt idx="6">
                  <c:v>2041.9638703615556</c:v>
                </c:pt>
                <c:pt idx="7">
                  <c:v>1999.0724322607332</c:v>
                </c:pt>
                <c:pt idx="8">
                  <c:v>2148.6538964415317</c:v>
                </c:pt>
                <c:pt idx="9">
                  <c:v>2131.7305020331746</c:v>
                </c:pt>
                <c:pt idx="10">
                  <c:v>2251.973599340748</c:v>
                </c:pt>
              </c:numCache>
            </c:numRef>
          </c:val>
          <c:smooth val="0"/>
        </c:ser>
        <c:ser>
          <c:idx val="3"/>
          <c:order val="3"/>
          <c:tx>
            <c:strRef>
              <c:f>'T13.5'!$L$10</c:f>
              <c:strCache>
                <c:ptCount val="1"/>
                <c:pt idx="0">
                  <c:v>Light duty vehicles</c:v>
                </c:pt>
              </c:strCache>
            </c:strRef>
          </c:tx>
          <c:spPr>
            <a:ln>
              <a:prstDash val="solid"/>
            </a:ln>
          </c:spPr>
          <c:marker>
            <c:symbol val="square"/>
            <c:size val="5"/>
            <c:spPr>
              <a:noFill/>
            </c:spPr>
          </c:marker>
          <c:dPt>
            <c:idx val="1"/>
            <c:bubble3D val="0"/>
          </c:dPt>
          <c:dPt>
            <c:idx val="2"/>
            <c:bubble3D val="0"/>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'T13.5'!$Q$10:$AA$10</c:f>
              <c:numCache>
                <c:formatCode>#,##0</c:formatCode>
                <c:ptCount val="11"/>
                <c:pt idx="0">
                  <c:v>1149.4508879564828</c:v>
                </c:pt>
                <c:pt idx="1">
                  <c:v>1196.0122624390822</c:v>
                </c:pt>
                <c:pt idx="2">
                  <c:v>1238.0104113283594</c:v>
                </c:pt>
                <c:pt idx="3">
                  <c:v>1270.0296067369977</c:v>
                </c:pt>
                <c:pt idx="4">
                  <c:v>1325.5140598062785</c:v>
                </c:pt>
                <c:pt idx="5">
                  <c:v>1395.4839350791287</c:v>
                </c:pt>
                <c:pt idx="6">
                  <c:v>1368.904401136469</c:v>
                </c:pt>
                <c:pt idx="7">
                  <c:v>1332.6579136991422</c:v>
                </c:pt>
                <c:pt idx="8">
                  <c:v>1345.3162053431993</c:v>
                </c:pt>
                <c:pt idx="9">
                  <c:v>1358.3069544480238</c:v>
                </c:pt>
                <c:pt idx="10">
                  <c:v>1377.1068866840196</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'T13.5'!$Q$13:$AA$13</c:f>
              <c:numCache>
                <c:formatCode>#,##0</c:formatCode>
                <c:ptCount val="11"/>
                <c:pt idx="0">
                  <c:v>147.33862451323432</c:v>
                </c:pt>
                <c:pt idx="1">
                  <c:v>148.84151711326177</c:v>
                </c:pt>
                <c:pt idx="2">
                  <c:v>154.29612677345935</c:v>
                </c:pt>
                <c:pt idx="3">
                  <c:v>153.6588433338801</c:v>
                </c:pt>
                <c:pt idx="4">
                  <c:v>158.04458663183539</c:v>
                </c:pt>
                <c:pt idx="5">
                  <c:v>169.1945242877043</c:v>
                </c:pt>
                <c:pt idx="6">
                  <c:v>169.74111825048197</c:v>
                </c:pt>
                <c:pt idx="7">
                  <c:v>169.67117019915955</c:v>
                </c:pt>
                <c:pt idx="8">
                  <c:v>170.29880387937322</c:v>
                </c:pt>
                <c:pt idx="9">
                  <c:v>176.14539873371893</c:v>
                </c:pt>
                <c:pt idx="10">
                  <c:v>187.70814538955352</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'T13.5'!$Q$14:$AA$14</c:f>
              <c:numCache>
                <c:formatCode>#,##0</c:formatCode>
                <c:ptCount val="11"/>
                <c:pt idx="0">
                  <c:v>1928.6811607933478</c:v>
                </c:pt>
                <c:pt idx="1">
                  <c:v>2100.8596166711714</c:v>
                </c:pt>
                <c:pt idx="2">
                  <c:v>2370.6611346564537</c:v>
                </c:pt>
                <c:pt idx="3">
                  <c:v>2571.3004334280972</c:v>
                </c:pt>
                <c:pt idx="4">
                  <c:v>2963.8656561576945</c:v>
                </c:pt>
                <c:pt idx="5">
                  <c:v>2934.4260228480653</c:v>
                </c:pt>
                <c:pt idx="6">
                  <c:v>3052.8400610109634</c:v>
                </c:pt>
                <c:pt idx="7">
                  <c:v>2882.7449771908077</c:v>
                </c:pt>
                <c:pt idx="8">
                  <c:v>2495.7193469003323</c:v>
                </c:pt>
                <c:pt idx="9">
                  <c:v>2589.2020452517763</c:v>
                </c:pt>
                <c:pt idx="10">
                  <c:v>2364.6301464513494</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'T13.2-13.4'!$G$3:$Q$3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'T13.5'!$Q$15:$AA$15</c:f>
              <c:numCache>
                <c:formatCode>#,##0</c:formatCode>
                <c:ptCount val="11"/>
                <c:pt idx="0">
                  <c:v>1249.2899637135185</c:v>
                </c:pt>
                <c:pt idx="1">
                  <c:v>1234.5720598611122</c:v>
                </c:pt>
                <c:pt idx="2">
                  <c:v>1237.6320055886088</c:v>
                </c:pt>
                <c:pt idx="3">
                  <c:v>1276.3337537388593</c:v>
                </c:pt>
                <c:pt idx="4">
                  <c:v>1276.5528159482546</c:v>
                </c:pt>
                <c:pt idx="5">
                  <c:v>1259.5747662715214</c:v>
                </c:pt>
                <c:pt idx="6">
                  <c:v>1174.6059693081261</c:v>
                </c:pt>
                <c:pt idx="7">
                  <c:v>1060.0426052657936</c:v>
                </c:pt>
                <c:pt idx="8">
                  <c:v>972.09502729614906</c:v>
                </c:pt>
                <c:pt idx="9">
                  <c:v>937.0133272609703</c:v>
                </c:pt>
                <c:pt idx="10">
                  <c:v>898.48381417858604</c:v>
                </c:pt>
              </c:numCache>
            </c:numRef>
          </c:val>
          <c:smooth val="0"/>
        </c:ser>
        <c:dLbls>
          <c:showLegendKey val="0"/>
          <c:showVal val="0"/>
          <c:showCatName val="0"/>
          <c:showSerName val="0"/>
          <c:showPercent val="0"/>
          <c:showBubbleSize val="0"/>
        </c:dLbls>
        <c:marker val="1"/>
        <c:smooth val="0"/>
        <c:axId val="46689280"/>
        <c:axId val="46692224"/>
      </c:lineChart>
      <c:catAx>
        <c:axId val="46689280"/>
        <c:scaling>
          <c:orientation val="minMax"/>
        </c:scaling>
        <c:delete val="0"/>
        <c:axPos val="b"/>
        <c:numFmt formatCode="General" sourceLinked="1"/>
        <c:majorTickMark val="out"/>
        <c:minorTickMark val="none"/>
        <c:tickLblPos val="nextTo"/>
        <c:crossAx val="46692224"/>
        <c:crosses val="autoZero"/>
        <c:auto val="1"/>
        <c:lblAlgn val="ctr"/>
        <c:lblOffset val="100"/>
        <c:noMultiLvlLbl val="0"/>
      </c:catAx>
      <c:valAx>
        <c:axId val="46692224"/>
        <c:scaling>
          <c:orientation val="minMax"/>
          <c:max val="6500"/>
          <c:min val="0"/>
        </c:scaling>
        <c:delete val="0"/>
        <c:axPos val="l"/>
        <c:majorGridlines/>
        <c:title>
          <c:tx>
            <c:rich>
              <a:bodyPr rot="-5400000" vert="horz"/>
              <a:lstStyle/>
              <a:p>
                <a:pPr>
                  <a:defRPr sz="1200"/>
                </a:pPr>
                <a:r>
                  <a:rPr lang="en-US" sz="1200"/>
                  <a:t>thousand tonnes of carbon dioxide equivalent</a:t>
                </a:r>
              </a:p>
            </c:rich>
          </c:tx>
          <c:layout/>
          <c:overlay val="0"/>
        </c:title>
        <c:numFmt formatCode="#,##0" sourceLinked="1"/>
        <c:majorTickMark val="out"/>
        <c:minorTickMark val="none"/>
        <c:tickLblPos val="nextTo"/>
        <c:crossAx val="466892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100">
                <a:latin typeface="Arial" pitchFamily="34" charset="0"/>
                <a:cs typeface="Arial" pitchFamily="34" charset="0"/>
              </a:rPr>
              <a:t>Figure</a:t>
            </a:r>
            <a:r>
              <a:rPr lang="en-GB" sz="1100" baseline="0">
                <a:latin typeface="Arial" pitchFamily="34" charset="0"/>
                <a:cs typeface="Arial" pitchFamily="34" charset="0"/>
              </a:rPr>
              <a:t> 13.3 New car average CO2 emissions, Scotland 2002-2013</a:t>
            </a:r>
            <a:endParaRPr lang="en-GB" sz="1100">
              <a:latin typeface="Arial" pitchFamily="34" charset="0"/>
              <a:cs typeface="Arial" pitchFamily="34" charset="0"/>
            </a:endParaRPr>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7936695231606915"/>
          <c:h val="0.75878545464742764"/>
        </c:manualLayout>
      </c:layout>
      <c:lineChart>
        <c:grouping val="standard"/>
        <c:varyColors val="0"/>
        <c:ser>
          <c:idx val="0"/>
          <c:order val="0"/>
          <c:tx>
            <c:strRef>
              <c:f>'T13.6'!$A$21</c:f>
              <c:strCache>
                <c:ptCount val="1"/>
                <c:pt idx="0">
                  <c:v>Avg CO2</c:v>
                </c:pt>
              </c:strCache>
            </c:strRef>
          </c:tx>
          <c:cat>
            <c:numRef>
              <c:f>'T13.6'!$C$2:$N$2</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'T13.6'!$C$21:$N$21</c:f>
              <c:numCache>
                <c:formatCode>0.0</c:formatCode>
                <c:ptCount val="12"/>
                <c:pt idx="0">
                  <c:v>171.83912112100299</c:v>
                </c:pt>
                <c:pt idx="1">
                  <c:v>168.743517700144</c:v>
                </c:pt>
                <c:pt idx="2">
                  <c:v>166.86097372055701</c:v>
                </c:pt>
                <c:pt idx="3">
                  <c:v>165.62526358717301</c:v>
                </c:pt>
                <c:pt idx="4">
                  <c:v>164.401593768417</c:v>
                </c:pt>
                <c:pt idx="5">
                  <c:v>162.18797429955299</c:v>
                </c:pt>
                <c:pt idx="6">
                  <c:v>156.25750840416899</c:v>
                </c:pt>
                <c:pt idx="7">
                  <c:v>148.64406843634899</c:v>
                </c:pt>
                <c:pt idx="8">
                  <c:v>143.400315971868</c:v>
                </c:pt>
                <c:pt idx="9">
                  <c:v>138.24391746043099</c:v>
                </c:pt>
                <c:pt idx="10">
                  <c:v>133.15860016939601</c:v>
                </c:pt>
                <c:pt idx="11">
                  <c:v>128.36789749107399</c:v>
                </c:pt>
              </c:numCache>
            </c:numRef>
          </c:val>
          <c:smooth val="0"/>
        </c:ser>
        <c:dLbls>
          <c:showLegendKey val="0"/>
          <c:showVal val="0"/>
          <c:showCatName val="0"/>
          <c:showSerName val="0"/>
          <c:showPercent val="0"/>
          <c:showBubbleSize val="0"/>
        </c:dLbls>
        <c:marker val="1"/>
        <c:smooth val="0"/>
        <c:axId val="46721664"/>
        <c:axId val="46793088"/>
      </c:lineChart>
      <c:catAx>
        <c:axId val="46721664"/>
        <c:scaling>
          <c:orientation val="minMax"/>
        </c:scaling>
        <c:delete val="0"/>
        <c:axPos val="b"/>
        <c:numFmt formatCode="General" sourceLinked="1"/>
        <c:majorTickMark val="out"/>
        <c:minorTickMark val="none"/>
        <c:tickLblPos val="nextTo"/>
        <c:crossAx val="46793088"/>
        <c:crosses val="autoZero"/>
        <c:auto val="1"/>
        <c:lblAlgn val="ctr"/>
        <c:lblOffset val="100"/>
        <c:noMultiLvlLbl val="0"/>
      </c:catAx>
      <c:valAx>
        <c:axId val="46793088"/>
        <c:scaling>
          <c:orientation val="minMax"/>
        </c:scaling>
        <c:delete val="0"/>
        <c:axPos val="l"/>
        <c:majorGridlines/>
        <c:numFmt formatCode="0" sourceLinked="0"/>
        <c:majorTickMark val="out"/>
        <c:minorTickMark val="none"/>
        <c:tickLblPos val="nextTo"/>
        <c:crossAx val="4672166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latin typeface="Arial" pitchFamily="34" charset="0"/>
                <a:cs typeface="Arial" pitchFamily="34" charset="0"/>
              </a:rPr>
              <a:t>Figure 13.4 First time car registrations, Scotland, by Emissions band, 2002-2013</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'T13.6'!$P$185</c:f>
              <c:strCache>
                <c:ptCount val="1"/>
                <c:pt idx="0">
                  <c:v>Up to 120 g/km</c:v>
                </c:pt>
              </c:strCache>
            </c:strRef>
          </c:tx>
          <c:spPr>
            <a:solidFill>
              <a:schemeClr val="tx2">
                <a:lumMod val="75000"/>
              </a:schemeClr>
            </a:solidFill>
            <a:ln>
              <a:solidFill>
                <a:schemeClr val="tx1"/>
              </a:solidFill>
            </a:ln>
          </c:spPr>
          <c:invertIfNegative val="0"/>
          <c:cat>
            <c:numRef>
              <c:f>'T13.6'!$R$184:$AC$184</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'T13.6'!$R$185:$AC$185</c:f>
              <c:numCache>
                <c:formatCode>[&gt;=0.5]#,##0.0;[=0]0.0,;"-"</c:formatCode>
                <c:ptCount val="12"/>
                <c:pt idx="0">
                  <c:v>2.0225656653606152</c:v>
                </c:pt>
                <c:pt idx="1">
                  <c:v>3.419017744788722</c:v>
                </c:pt>
                <c:pt idx="2">
                  <c:v>3.8409811760709811</c:v>
                </c:pt>
                <c:pt idx="3">
                  <c:v>3.3976974607096628</c:v>
                </c:pt>
                <c:pt idx="4">
                  <c:v>4.5023865498325852</c:v>
                </c:pt>
                <c:pt idx="5">
                  <c:v>5.1139505490165096</c:v>
                </c:pt>
                <c:pt idx="6">
                  <c:v>9.9694210855514616</c:v>
                </c:pt>
                <c:pt idx="7">
                  <c:v>18.321590445298909</c:v>
                </c:pt>
                <c:pt idx="8">
                  <c:v>23.197571750156559</c:v>
                </c:pt>
                <c:pt idx="9">
                  <c:v>28.624138670990199</c:v>
                </c:pt>
                <c:pt idx="10">
                  <c:v>33.913162580468423</c:v>
                </c:pt>
                <c:pt idx="11">
                  <c:v>44.913164665523155</c:v>
                </c:pt>
              </c:numCache>
            </c:numRef>
          </c:val>
        </c:ser>
        <c:ser>
          <c:idx val="1"/>
          <c:order val="1"/>
          <c:tx>
            <c:strRef>
              <c:f>'T13.6'!$P$186</c:f>
              <c:strCache>
                <c:ptCount val="1"/>
                <c:pt idx="0">
                  <c:v>121 - 150 g/km</c:v>
                </c:pt>
              </c:strCache>
            </c:strRef>
          </c:tx>
          <c:spPr>
            <a:solidFill>
              <a:schemeClr val="tx2">
                <a:lumMod val="60000"/>
                <a:lumOff val="40000"/>
              </a:schemeClr>
            </a:solidFill>
            <a:ln>
              <a:solidFill>
                <a:schemeClr val="tx1"/>
              </a:solidFill>
            </a:ln>
          </c:spPr>
          <c:invertIfNegative val="0"/>
          <c:cat>
            <c:numRef>
              <c:f>'T13.6'!$R$184:$AC$184</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'T13.6'!$R$186:$AC$186</c:f>
              <c:numCache>
                <c:formatCode>[&gt;=0.5]#,##0.0;[=0]0.0,;"-"</c:formatCode>
                <c:ptCount val="12"/>
                <c:pt idx="0">
                  <c:v>26.08656218255696</c:v>
                </c:pt>
                <c:pt idx="1">
                  <c:v>32.358707347765034</c:v>
                </c:pt>
                <c:pt idx="2">
                  <c:v>34.390276368877409</c:v>
                </c:pt>
                <c:pt idx="3">
                  <c:v>33.644735611590463</c:v>
                </c:pt>
                <c:pt idx="4">
                  <c:v>33.937349250450339</c:v>
                </c:pt>
                <c:pt idx="5">
                  <c:v>37.090706216920765</c:v>
                </c:pt>
                <c:pt idx="6">
                  <c:v>41.703732017513374</c:v>
                </c:pt>
                <c:pt idx="7">
                  <c:v>43.817799067729261</c:v>
                </c:pt>
                <c:pt idx="8">
                  <c:v>46.257482496177651</c:v>
                </c:pt>
                <c:pt idx="9">
                  <c:v>47.846379437781643</c:v>
                </c:pt>
                <c:pt idx="10">
                  <c:v>48.67004519928777</c:v>
                </c:pt>
                <c:pt idx="11">
                  <c:v>40.442753001715268</c:v>
                </c:pt>
              </c:numCache>
            </c:numRef>
          </c:val>
        </c:ser>
        <c:ser>
          <c:idx val="2"/>
          <c:order val="2"/>
          <c:tx>
            <c:strRef>
              <c:f>'T13.6'!$P$187</c:f>
              <c:strCache>
                <c:ptCount val="1"/>
                <c:pt idx="0">
                  <c:v>151 - 185 g/km</c:v>
                </c:pt>
              </c:strCache>
            </c:strRef>
          </c:tx>
          <c:spPr>
            <a:solidFill>
              <a:schemeClr val="tx2">
                <a:lumMod val="40000"/>
                <a:lumOff val="60000"/>
              </a:schemeClr>
            </a:solidFill>
            <a:ln>
              <a:solidFill>
                <a:schemeClr val="tx1"/>
              </a:solidFill>
            </a:ln>
          </c:spPr>
          <c:invertIfNegative val="0"/>
          <c:cat>
            <c:numRef>
              <c:f>'T13.6'!$R$184:$AC$184</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'T13.6'!$R$187:$AC$187</c:f>
              <c:numCache>
                <c:formatCode>[&gt;=0.5]#,##0.0;[=0]0.0,;"-"</c:formatCode>
                <c:ptCount val="12"/>
                <c:pt idx="0">
                  <c:v>40.08171890872152</c:v>
                </c:pt>
                <c:pt idx="1">
                  <c:v>39.885196870497694</c:v>
                </c:pt>
                <c:pt idx="2">
                  <c:v>39.683100692643478</c:v>
                </c:pt>
                <c:pt idx="3">
                  <c:v>42.13577992488937</c:v>
                </c:pt>
                <c:pt idx="4">
                  <c:v>41.914226686613951</c:v>
                </c:pt>
                <c:pt idx="5">
                  <c:v>39.562267951654945</c:v>
                </c:pt>
                <c:pt idx="6">
                  <c:v>34.302244770310658</c:v>
                </c:pt>
                <c:pt idx="7">
                  <c:v>28.374111228062642</c:v>
                </c:pt>
                <c:pt idx="8">
                  <c:v>22.035351797209543</c:v>
                </c:pt>
                <c:pt idx="9">
                  <c:v>17.655158436851767</c:v>
                </c:pt>
                <c:pt idx="10">
                  <c:v>12.820161621695657</c:v>
                </c:pt>
                <c:pt idx="11">
                  <c:v>11.251559332605645</c:v>
                </c:pt>
              </c:numCache>
            </c:numRef>
          </c:val>
        </c:ser>
        <c:ser>
          <c:idx val="3"/>
          <c:order val="3"/>
          <c:tx>
            <c:strRef>
              <c:f>'T13.6'!$P$188</c:f>
              <c:strCache>
                <c:ptCount val="1"/>
                <c:pt idx="0">
                  <c:v>Over 186 g/km</c:v>
                </c:pt>
              </c:strCache>
            </c:strRef>
          </c:tx>
          <c:spPr>
            <a:solidFill>
              <a:schemeClr val="tx2">
                <a:lumMod val="20000"/>
                <a:lumOff val="80000"/>
              </a:schemeClr>
            </a:solidFill>
            <a:ln>
              <a:solidFill>
                <a:schemeClr val="tx1"/>
              </a:solidFill>
            </a:ln>
          </c:spPr>
          <c:invertIfNegative val="0"/>
          <c:cat>
            <c:numRef>
              <c:f>'T13.6'!$R$184:$AC$184</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'T13.6'!$R$188:$AC$188</c:f>
              <c:numCache>
                <c:formatCode>[&gt;=0.5]#,##0.0;[=0]0.0,;"-"</c:formatCode>
                <c:ptCount val="12"/>
                <c:pt idx="0">
                  <c:v>24.108892033086633</c:v>
                </c:pt>
                <c:pt idx="1">
                  <c:v>22.348312147794214</c:v>
                </c:pt>
                <c:pt idx="2">
                  <c:v>20.456621423751841</c:v>
                </c:pt>
                <c:pt idx="3">
                  <c:v>19.79061560194323</c:v>
                </c:pt>
                <c:pt idx="4">
                  <c:v>18.942285185072105</c:v>
                </c:pt>
                <c:pt idx="5">
                  <c:v>17.513231692866736</c:v>
                </c:pt>
                <c:pt idx="6">
                  <c:v>13.429819074756178</c:v>
                </c:pt>
                <c:pt idx="7">
                  <c:v>9.0810474083302903</c:v>
                </c:pt>
                <c:pt idx="8">
                  <c:v>8.1434382528336151</c:v>
                </c:pt>
                <c:pt idx="9">
                  <c:v>5.5625759996185113</c:v>
                </c:pt>
                <c:pt idx="10">
                  <c:v>4.2114778797425014</c:v>
                </c:pt>
                <c:pt idx="11">
                  <c:v>3.0290035864649925</c:v>
                </c:pt>
              </c:numCache>
            </c:numRef>
          </c:val>
        </c:ser>
        <c:ser>
          <c:idx val="4"/>
          <c:order val="4"/>
          <c:tx>
            <c:strRef>
              <c:f>'T13.6'!$P$189</c:f>
              <c:strCache>
                <c:ptCount val="1"/>
                <c:pt idx="0">
                  <c:v>Not known</c:v>
                </c:pt>
              </c:strCache>
            </c:strRef>
          </c:tx>
          <c:spPr>
            <a:solidFill>
              <a:schemeClr val="bg1"/>
            </a:solidFill>
            <a:ln>
              <a:solidFill>
                <a:schemeClr val="tx1"/>
              </a:solidFill>
            </a:ln>
          </c:spPr>
          <c:invertIfNegative val="0"/>
          <c:cat>
            <c:numRef>
              <c:f>'T13.6'!$R$184:$AC$184</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'T13.6'!$R$189:$AC$189</c:f>
              <c:numCache>
                <c:formatCode>[&gt;=0.5]#,##0.0;[=0]0.0,;"-"</c:formatCode>
                <c:ptCount val="12"/>
                <c:pt idx="0">
                  <c:v>7.7002612102742711</c:v>
                </c:pt>
                <c:pt idx="1">
                  <c:v>1.9887658891543414</c:v>
                </c:pt>
                <c:pt idx="2">
                  <c:v>1.6290203386562991</c:v>
                </c:pt>
                <c:pt idx="3">
                  <c:v>1.031171400867267</c:v>
                </c:pt>
                <c:pt idx="4">
                  <c:v>0.70375232803102017</c:v>
                </c:pt>
                <c:pt idx="5">
                  <c:v>0.71984358954103789</c:v>
                </c:pt>
                <c:pt idx="6">
                  <c:v>0.59478305186832525</c:v>
                </c:pt>
                <c:pt idx="7">
                  <c:v>0.40545185057891009</c:v>
                </c:pt>
                <c:pt idx="8">
                  <c:v>0.36615570362262834</c:v>
                </c:pt>
                <c:pt idx="9">
                  <c:v>0.31174745475787419</c:v>
                </c:pt>
                <c:pt idx="10">
                  <c:v>0.38515271880564306</c:v>
                </c:pt>
                <c:pt idx="11">
                  <c:v>0.34256588180258846</c:v>
                </c:pt>
              </c:numCache>
            </c:numRef>
          </c:val>
        </c:ser>
        <c:dLbls>
          <c:showLegendKey val="0"/>
          <c:showVal val="0"/>
          <c:showCatName val="0"/>
          <c:showSerName val="0"/>
          <c:showPercent val="0"/>
          <c:showBubbleSize val="0"/>
        </c:dLbls>
        <c:gapWidth val="70"/>
        <c:overlap val="100"/>
        <c:axId val="66501248"/>
        <c:axId val="82002304"/>
      </c:barChart>
      <c:catAx>
        <c:axId val="66501248"/>
        <c:scaling>
          <c:orientation val="minMax"/>
        </c:scaling>
        <c:delete val="0"/>
        <c:axPos val="l"/>
        <c:numFmt formatCode="General" sourceLinked="1"/>
        <c:majorTickMark val="out"/>
        <c:minorTickMark val="none"/>
        <c:tickLblPos val="nextTo"/>
        <c:crossAx val="82002304"/>
        <c:crosses val="autoZero"/>
        <c:auto val="1"/>
        <c:lblAlgn val="ctr"/>
        <c:lblOffset val="100"/>
        <c:noMultiLvlLbl val="0"/>
      </c:catAx>
      <c:valAx>
        <c:axId val="82002304"/>
        <c:scaling>
          <c:orientation val="minMax"/>
        </c:scaling>
        <c:delete val="0"/>
        <c:axPos val="b"/>
        <c:majorGridlines/>
        <c:numFmt formatCode="0%" sourceLinked="1"/>
        <c:majorTickMark val="out"/>
        <c:minorTickMark val="none"/>
        <c:tickLblPos val="nextTo"/>
        <c:crossAx val="665012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a:t>Figure 13.5 Ultra Low Emission Vehicles licensed in Scotland - growth from 2011</a:t>
            </a:r>
            <a:r>
              <a:rPr lang="en-GB" sz="1400" baseline="0"/>
              <a:t> Q1 to 2014 Q3</a:t>
            </a:r>
            <a:endParaRPr lang="en-GB" sz="1400"/>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('T13.7-13.8'!$A$40:$A$43,'T13.7-13.8'!$A$45:$A$48,'T13.7-13.8'!$A$50:$A$53,'T13.7-13.8'!$A$55:$A$57)</c:f>
              <c:strCache>
                <c:ptCount val="15"/>
                <c:pt idx="0">
                  <c:v>2011 Q1</c:v>
                </c:pt>
                <c:pt idx="1">
                  <c:v>2011 Q2</c:v>
                </c:pt>
                <c:pt idx="2">
                  <c:v>2011 Q3</c:v>
                </c:pt>
                <c:pt idx="3">
                  <c:v>2011 Q4</c:v>
                </c:pt>
                <c:pt idx="4">
                  <c:v>2012 Q1</c:v>
                </c:pt>
                <c:pt idx="5">
                  <c:v>2012 Q2</c:v>
                </c:pt>
                <c:pt idx="6">
                  <c:v>2012 Q3</c:v>
                </c:pt>
                <c:pt idx="7">
                  <c:v>2012 Q4</c:v>
                </c:pt>
                <c:pt idx="8">
                  <c:v>2013 Q1</c:v>
                </c:pt>
                <c:pt idx="9">
                  <c:v>2013 Q2</c:v>
                </c:pt>
                <c:pt idx="10">
                  <c:v>2013 Q3</c:v>
                </c:pt>
                <c:pt idx="11">
                  <c:v>2013 Q4</c:v>
                </c:pt>
                <c:pt idx="12">
                  <c:v>2014 Q1</c:v>
                </c:pt>
                <c:pt idx="13">
                  <c:v>2014 Q2</c:v>
                </c:pt>
                <c:pt idx="14">
                  <c:v>2014 Q3</c:v>
                </c:pt>
              </c:strCache>
            </c:strRef>
          </c:cat>
          <c:val>
            <c:numRef>
              <c:f>('T13.7-13.8'!$K$40:$K$43,'T13.7-13.8'!$K$45:$K$48,'T13.7-13.8'!$K$50:$K$53,'T13.7-13.8'!$K$55:$K$57)</c:f>
              <c:numCache>
                <c:formatCode>#,##0</c:formatCode>
                <c:ptCount val="15"/>
                <c:pt idx="0">
                  <c:v>443</c:v>
                </c:pt>
                <c:pt idx="1">
                  <c:v>478</c:v>
                </c:pt>
                <c:pt idx="2">
                  <c:v>494</c:v>
                </c:pt>
                <c:pt idx="3">
                  <c:v>511</c:v>
                </c:pt>
                <c:pt idx="4">
                  <c:v>552</c:v>
                </c:pt>
                <c:pt idx="5">
                  <c:v>617</c:v>
                </c:pt>
                <c:pt idx="6">
                  <c:v>674</c:v>
                </c:pt>
                <c:pt idx="7">
                  <c:v>717</c:v>
                </c:pt>
                <c:pt idx="8">
                  <c:v>750</c:v>
                </c:pt>
                <c:pt idx="9">
                  <c:v>822</c:v>
                </c:pt>
                <c:pt idx="10">
                  <c:v>878</c:v>
                </c:pt>
                <c:pt idx="11">
                  <c:v>931</c:v>
                </c:pt>
                <c:pt idx="12">
                  <c:v>1071</c:v>
                </c:pt>
                <c:pt idx="13">
                  <c:v>1243</c:v>
                </c:pt>
                <c:pt idx="14">
                  <c:v>1534</c:v>
                </c:pt>
              </c:numCache>
            </c:numRef>
          </c:val>
          <c:smooth val="0"/>
        </c:ser>
        <c:dLbls>
          <c:showLegendKey val="0"/>
          <c:showVal val="0"/>
          <c:showCatName val="0"/>
          <c:showSerName val="0"/>
          <c:showPercent val="0"/>
          <c:showBubbleSize val="0"/>
        </c:dLbls>
        <c:marker val="1"/>
        <c:smooth val="0"/>
        <c:axId val="86766720"/>
        <c:axId val="86768256"/>
      </c:lineChart>
      <c:catAx>
        <c:axId val="86766720"/>
        <c:scaling>
          <c:orientation val="minMax"/>
        </c:scaling>
        <c:delete val="0"/>
        <c:axPos val="b"/>
        <c:majorTickMark val="out"/>
        <c:minorTickMark val="none"/>
        <c:tickLblPos val="nextTo"/>
        <c:crossAx val="86768256"/>
        <c:crosses val="autoZero"/>
        <c:auto val="1"/>
        <c:lblAlgn val="ctr"/>
        <c:lblOffset val="100"/>
        <c:noMultiLvlLbl val="0"/>
      </c:catAx>
      <c:valAx>
        <c:axId val="86768256"/>
        <c:scaling>
          <c:orientation val="minMax"/>
        </c:scaling>
        <c:delete val="0"/>
        <c:axPos val="l"/>
        <c:majorGridlines/>
        <c:numFmt formatCode="#,##0" sourceLinked="1"/>
        <c:majorTickMark val="out"/>
        <c:minorTickMark val="none"/>
        <c:tickLblPos val="nextTo"/>
        <c:crossAx val="8676672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4857751"/>
    <xdr:ext cx="7248524" cy="5572124"/>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0.48318</cdr:x>
      <cdr:y>0.58543</cdr:y>
    </cdr:from>
    <cdr:to>
      <cdr:x>0.5735</cdr:x>
      <cdr:y>0.63072</cdr:y>
    </cdr:to>
    <cdr:sp macro="" textlink="">
      <cdr:nvSpPr>
        <cdr:cNvPr id="3" name="TextBox 2"/>
        <cdr:cNvSpPr txBox="1"/>
      </cdr:nvSpPr>
      <cdr:spPr>
        <a:xfrm xmlns:a="http://schemas.openxmlformats.org/drawingml/2006/main">
          <a:off x="4489407" y="3561435"/>
          <a:ext cx="839201" cy="275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NMVOCs </a:t>
          </a:r>
        </a:p>
      </cdr:txBody>
    </cdr:sp>
  </cdr:relSizeAnchor>
  <cdr:relSizeAnchor xmlns:cdr="http://schemas.openxmlformats.org/drawingml/2006/chartDrawing">
    <cdr:from>
      <cdr:x>0.53287</cdr:x>
      <cdr:y>0.4336</cdr:y>
    </cdr:from>
    <cdr:to>
      <cdr:x>0.64631</cdr:x>
      <cdr:y>0.50834</cdr:y>
    </cdr:to>
    <cdr:sp macro="" textlink="">
      <cdr:nvSpPr>
        <cdr:cNvPr id="4" name="TextBox 3"/>
        <cdr:cNvSpPr txBox="1"/>
      </cdr:nvSpPr>
      <cdr:spPr>
        <a:xfrm xmlns:a="http://schemas.openxmlformats.org/drawingml/2006/main">
          <a:off x="4951102" y="2637762"/>
          <a:ext cx="1054013" cy="454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0.59723</cdr:x>
      <cdr:y>0.28951</cdr:y>
    </cdr:from>
    <cdr:to>
      <cdr:x>0.67202</cdr:x>
      <cdr:y>0.33848</cdr:y>
    </cdr:to>
    <cdr:sp macro="" textlink="">
      <cdr:nvSpPr>
        <cdr:cNvPr id="5" name="TextBox 4"/>
        <cdr:cNvSpPr txBox="1"/>
      </cdr:nvSpPr>
      <cdr:spPr>
        <a:xfrm xmlns:a="http://schemas.openxmlformats.org/drawingml/2006/main">
          <a:off x="5549122" y="1761188"/>
          <a:ext cx="694901" cy="297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PM</a:t>
          </a:r>
          <a:r>
            <a:rPr lang="en-GB" sz="1100" baseline="-25000"/>
            <a:t>10</a:t>
          </a: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1990-2012  (1990=100) </a:t>
          </a:r>
          <a:endParaRPr lang="en-GB" sz="1400" b="1"/>
        </a:p>
      </cdr:txBody>
    </cdr:sp>
  </cdr:relSizeAnchor>
  <cdr:relSizeAnchor xmlns:cdr="http://schemas.openxmlformats.org/drawingml/2006/chartDrawing">
    <cdr:from>
      <cdr:x>0.43903</cdr:x>
      <cdr:y>0.74889</cdr:y>
    </cdr:from>
    <cdr:to>
      <cdr:x>0.48777</cdr:x>
      <cdr:y>0.79995</cdr:y>
    </cdr:to>
    <cdr:sp macro="" textlink="">
      <cdr:nvSpPr>
        <cdr:cNvPr id="6" name="TextBox 5"/>
        <cdr:cNvSpPr txBox="1"/>
      </cdr:nvSpPr>
      <cdr:spPr>
        <a:xfrm xmlns:a="http://schemas.openxmlformats.org/drawingml/2006/main">
          <a:off x="4079176" y="4555825"/>
          <a:ext cx="452861" cy="3106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1229590</xdr:colOff>
      <xdr:row>39</xdr:row>
      <xdr:rowOff>56030</xdr:rowOff>
    </xdr:from>
    <xdr:to>
      <xdr:col>11</xdr:col>
      <xdr:colOff>155863</xdr:colOff>
      <xdr:row>181</xdr:row>
      <xdr:rowOff>111447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173182</xdr:colOff>
      <xdr:row>182</xdr:row>
      <xdr:rowOff>121227</xdr:rowOff>
    </xdr:from>
    <xdr:to>
      <xdr:col>12</xdr:col>
      <xdr:colOff>571500</xdr:colOff>
      <xdr:row>205</xdr:row>
      <xdr:rowOff>142009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54428</xdr:colOff>
      <xdr:row>65</xdr:row>
      <xdr:rowOff>54429</xdr:rowOff>
    </xdr:from>
    <xdr:to>
      <xdr:col>10</xdr:col>
      <xdr:colOff>721179</xdr:colOff>
      <xdr:row>90</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5.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tabSelected="1" workbookViewId="0">
      <selection activeCell="V17" sqref="V17"/>
    </sheetView>
  </sheetViews>
  <sheetFormatPr defaultRowHeight="12.75" x14ac:dyDescent="0.2"/>
  <cols>
    <col min="1" max="1" width="2.5703125" style="205" customWidth="1"/>
    <col min="2" max="2" width="3.140625" style="205" customWidth="1"/>
    <col min="3" max="3" width="3.85546875" style="205" customWidth="1"/>
    <col min="4" max="4" width="23.42578125" style="205" customWidth="1"/>
    <col min="5" max="6" width="6.5703125" style="205" bestFit="1" customWidth="1"/>
    <col min="7" max="10" width="0" style="205" hidden="1" customWidth="1"/>
    <col min="11" max="21" width="5.7109375" style="205" bestFit="1" customWidth="1"/>
    <col min="22" max="16384" width="9.140625" style="205"/>
  </cols>
  <sheetData>
    <row r="1" spans="1:21" ht="17.25" x14ac:dyDescent="0.25">
      <c r="A1" s="302" t="s">
        <v>374</v>
      </c>
      <c r="B1" s="303"/>
      <c r="C1" s="146"/>
      <c r="D1" s="146"/>
      <c r="E1" s="304"/>
      <c r="F1" s="304"/>
      <c r="G1" s="304"/>
      <c r="H1" s="304"/>
      <c r="I1" s="304"/>
      <c r="J1" s="304"/>
      <c r="K1" s="304"/>
      <c r="L1" s="304"/>
      <c r="M1" s="304"/>
      <c r="N1" s="304"/>
      <c r="O1" s="304"/>
      <c r="P1" s="304"/>
      <c r="Q1" s="304"/>
      <c r="R1" s="304"/>
      <c r="S1" s="304"/>
      <c r="T1" s="304"/>
      <c r="U1" s="304"/>
    </row>
    <row r="2" spans="1:21" ht="15" x14ac:dyDescent="0.25">
      <c r="A2" s="305"/>
      <c r="B2" s="305"/>
      <c r="C2" s="305"/>
      <c r="D2" s="305"/>
      <c r="E2" s="306">
        <v>1990</v>
      </c>
      <c r="F2" s="306">
        <v>1995</v>
      </c>
      <c r="G2" s="306">
        <v>1998</v>
      </c>
      <c r="H2" s="306">
        <v>1999</v>
      </c>
      <c r="I2" s="306">
        <v>2000</v>
      </c>
      <c r="J2" s="306">
        <v>2001</v>
      </c>
      <c r="K2" s="307">
        <v>2002</v>
      </c>
      <c r="L2" s="306">
        <v>2003</v>
      </c>
      <c r="M2" s="306">
        <v>2004</v>
      </c>
      <c r="N2" s="306">
        <v>2005</v>
      </c>
      <c r="O2" s="306">
        <v>2006</v>
      </c>
      <c r="P2" s="306">
        <v>2007</v>
      </c>
      <c r="Q2" s="306">
        <v>2008</v>
      </c>
      <c r="R2" s="306">
        <v>2009</v>
      </c>
      <c r="S2" s="306">
        <v>2010</v>
      </c>
      <c r="T2" s="306">
        <v>2011</v>
      </c>
      <c r="U2" s="306">
        <v>2012</v>
      </c>
    </row>
    <row r="3" spans="1:21" ht="15" x14ac:dyDescent="0.25">
      <c r="A3" s="146"/>
      <c r="B3" s="146"/>
      <c r="C3" s="146"/>
      <c r="D3" s="146"/>
      <c r="E3" s="308"/>
      <c r="F3" s="308"/>
      <c r="G3" s="308"/>
      <c r="H3" s="308"/>
      <c r="I3" s="308"/>
      <c r="J3" s="308"/>
      <c r="K3" s="303"/>
      <c r="L3" s="308"/>
      <c r="M3" s="308"/>
      <c r="N3" s="308"/>
      <c r="O3" s="308"/>
      <c r="Q3" s="309"/>
      <c r="R3" s="308"/>
      <c r="S3" s="308"/>
      <c r="T3" s="308"/>
      <c r="U3" s="310" t="s">
        <v>286</v>
      </c>
    </row>
    <row r="4" spans="1:21" ht="15" x14ac:dyDescent="0.25">
      <c r="B4" s="303" t="s">
        <v>287</v>
      </c>
      <c r="C4" s="146"/>
      <c r="D4" s="146"/>
      <c r="E4" s="146"/>
      <c r="F4" s="146"/>
      <c r="G4" s="146"/>
      <c r="H4" s="146"/>
      <c r="I4" s="146"/>
      <c r="J4" s="146"/>
      <c r="K4" s="146"/>
      <c r="L4" s="146"/>
      <c r="M4" s="146"/>
      <c r="N4" s="146"/>
      <c r="O4" s="146"/>
      <c r="P4" s="146"/>
      <c r="Q4" s="146"/>
      <c r="R4" s="146"/>
      <c r="S4" s="146"/>
      <c r="T4" s="146"/>
      <c r="U4" s="146"/>
    </row>
    <row r="5" spans="1:21" ht="15" x14ac:dyDescent="0.25">
      <c r="B5" s="303"/>
      <c r="C5" s="311" t="s">
        <v>288</v>
      </c>
      <c r="D5" s="311"/>
      <c r="E5" s="312">
        <v>105.28748573078845</v>
      </c>
      <c r="F5" s="312">
        <v>82.996353735816086</v>
      </c>
      <c r="G5" s="312">
        <v>67.951742625817786</v>
      </c>
      <c r="H5" s="312">
        <v>62.88892170690827</v>
      </c>
      <c r="I5" s="312">
        <v>57.193323355238789</v>
      </c>
      <c r="J5" s="312">
        <v>54.337581791240019</v>
      </c>
      <c r="K5" s="312">
        <v>51.540170853182318</v>
      </c>
      <c r="L5" s="312">
        <v>49.28923502231676</v>
      </c>
      <c r="M5" s="312">
        <v>47.358406247273535</v>
      </c>
      <c r="N5" s="312">
        <v>45.724232307943183</v>
      </c>
      <c r="O5" s="312">
        <v>45.060504708701352</v>
      </c>
      <c r="P5" s="312">
        <v>43.6977154637365</v>
      </c>
      <c r="Q5" s="312">
        <v>41.227328449286738</v>
      </c>
      <c r="R5" s="312">
        <v>33.523548949266015</v>
      </c>
      <c r="S5" s="312">
        <v>31.923266164509727</v>
      </c>
      <c r="T5" s="312">
        <v>29.90167665747288</v>
      </c>
      <c r="U5" s="312">
        <v>28.688908276960174</v>
      </c>
    </row>
    <row r="6" spans="1:21" ht="15" x14ac:dyDescent="0.25">
      <c r="B6" s="303"/>
      <c r="C6" s="311"/>
      <c r="D6" s="311" t="s">
        <v>289</v>
      </c>
      <c r="E6" s="312">
        <v>6.4200697311386197</v>
      </c>
      <c r="F6" s="312">
        <v>6.2424398712986804</v>
      </c>
      <c r="G6" s="312">
        <v>5.9854228004282266</v>
      </c>
      <c r="H6" s="312">
        <v>5.8966197732135903</v>
      </c>
      <c r="I6" s="312">
        <v>5.5341338922630392</v>
      </c>
      <c r="J6" s="312">
        <v>5.4112496282936382</v>
      </c>
      <c r="K6" s="312">
        <v>5.3743391978118584</v>
      </c>
      <c r="L6" s="312">
        <v>5.3683890559118881</v>
      </c>
      <c r="M6" s="312">
        <v>4.8422142397562613</v>
      </c>
      <c r="N6" s="312">
        <v>4.6876946783963813</v>
      </c>
      <c r="O6" s="312">
        <v>4.6905676601063231</v>
      </c>
      <c r="P6" s="312">
        <v>4.7495638928296362</v>
      </c>
      <c r="Q6" s="312">
        <v>4.3340514881520651</v>
      </c>
      <c r="R6" s="312">
        <v>4.1418674993438795</v>
      </c>
      <c r="S6" s="312">
        <v>4.0678270844631639</v>
      </c>
      <c r="T6" s="312">
        <v>3.6025581742073238</v>
      </c>
      <c r="U6" s="312">
        <v>3.2534023398534417</v>
      </c>
    </row>
    <row r="7" spans="1:21" ht="15" x14ac:dyDescent="0.25">
      <c r="B7" s="303"/>
      <c r="C7" s="311"/>
      <c r="D7" s="311" t="s">
        <v>221</v>
      </c>
      <c r="E7" s="312">
        <v>70.325221613354671</v>
      </c>
      <c r="F7" s="312">
        <v>51.195098800393197</v>
      </c>
      <c r="G7" s="312">
        <v>37.29520442852133</v>
      </c>
      <c r="H7" s="312">
        <v>33.14816655140303</v>
      </c>
      <c r="I7" s="312">
        <v>28.965831932913211</v>
      </c>
      <c r="J7" s="312">
        <v>26.931808477372108</v>
      </c>
      <c r="K7" s="312">
        <v>24.961434951499918</v>
      </c>
      <c r="L7" s="312">
        <v>22.748780474989466</v>
      </c>
      <c r="M7" s="312">
        <v>21.354667621526794</v>
      </c>
      <c r="N7" s="312">
        <v>20.20659607449306</v>
      </c>
      <c r="O7" s="312">
        <v>19.686273574873663</v>
      </c>
      <c r="P7" s="312">
        <v>18.084689561206364</v>
      </c>
      <c r="Q7" s="312">
        <v>17.628708151000687</v>
      </c>
      <c r="R7" s="312">
        <v>13.134638283804708</v>
      </c>
      <c r="S7" s="312">
        <v>12.362929365461033</v>
      </c>
      <c r="T7" s="312">
        <v>12.128235694951375</v>
      </c>
      <c r="U7" s="312">
        <v>12.243589959487212</v>
      </c>
    </row>
    <row r="8" spans="1:21" ht="15" x14ac:dyDescent="0.25">
      <c r="B8" s="303"/>
      <c r="C8" s="311"/>
      <c r="D8" s="311" t="s">
        <v>75</v>
      </c>
      <c r="E8" s="312">
        <v>19.33536168053784</v>
      </c>
      <c r="F8" s="312">
        <v>17.205791813223843</v>
      </c>
      <c r="G8" s="312">
        <v>16.4184605422594</v>
      </c>
      <c r="H8" s="312">
        <v>16.096945952926099</v>
      </c>
      <c r="I8" s="312">
        <v>15.523784388229751</v>
      </c>
      <c r="J8" s="312">
        <v>15.106683080033322</v>
      </c>
      <c r="K8" s="312">
        <v>14.642780301647369</v>
      </c>
      <c r="L8" s="312">
        <v>14.75615807125943</v>
      </c>
      <c r="M8" s="312">
        <v>14.865989945449396</v>
      </c>
      <c r="N8" s="312">
        <v>14.695586583253435</v>
      </c>
      <c r="O8" s="312">
        <v>14.677407874245745</v>
      </c>
      <c r="P8" s="312">
        <v>14.891670103008597</v>
      </c>
      <c r="Q8" s="312">
        <v>13.55682404204792</v>
      </c>
      <c r="R8" s="312">
        <v>10.830643073127424</v>
      </c>
      <c r="S8" s="312">
        <v>10.114922285145488</v>
      </c>
      <c r="T8" s="312">
        <v>8.8999117740852949</v>
      </c>
      <c r="U8" s="312">
        <v>7.908114247998947</v>
      </c>
    </row>
    <row r="9" spans="1:21" ht="15" x14ac:dyDescent="0.25">
      <c r="B9" s="303"/>
      <c r="C9" s="311"/>
      <c r="D9" s="311" t="s">
        <v>290</v>
      </c>
      <c r="E9" s="312">
        <v>9.1075179640193831</v>
      </c>
      <c r="F9" s="312">
        <v>8.27766960576297</v>
      </c>
      <c r="G9" s="312">
        <v>8.1734652755445047</v>
      </c>
      <c r="H9" s="312">
        <v>7.6591653090729324</v>
      </c>
      <c r="I9" s="312">
        <v>7.07913265332812</v>
      </c>
      <c r="J9" s="312">
        <v>6.7944147559274608</v>
      </c>
      <c r="K9" s="312">
        <v>6.4574407966858622</v>
      </c>
      <c r="L9" s="312">
        <v>6.3002133582430968</v>
      </c>
      <c r="M9" s="312">
        <v>6.1877941543733392</v>
      </c>
      <c r="N9" s="312">
        <v>6.0322188795742901</v>
      </c>
      <c r="O9" s="312">
        <v>5.9105546797562996</v>
      </c>
      <c r="P9" s="312">
        <v>5.877022970478702</v>
      </c>
      <c r="Q9" s="312">
        <v>5.6192621908478149</v>
      </c>
      <c r="R9" s="312">
        <v>5.3305824992134978</v>
      </c>
      <c r="S9" s="312">
        <v>5.3023928986708917</v>
      </c>
      <c r="T9" s="312">
        <v>5.197526940366088</v>
      </c>
      <c r="U9" s="312">
        <v>5.2150647752023849</v>
      </c>
    </row>
    <row r="10" spans="1:21" ht="15" x14ac:dyDescent="0.25">
      <c r="B10" s="303"/>
      <c r="C10" s="311"/>
      <c r="D10" s="311" t="s">
        <v>291</v>
      </c>
      <c r="E10" s="312">
        <v>9.9314741737920986E-2</v>
      </c>
      <c r="F10" s="312">
        <v>7.5353645137393302E-2</v>
      </c>
      <c r="G10" s="312">
        <v>7.9189579064339585E-2</v>
      </c>
      <c r="H10" s="312">
        <v>8.8024120292612806E-2</v>
      </c>
      <c r="I10" s="312">
        <v>9.0440488504666933E-2</v>
      </c>
      <c r="J10" s="312">
        <v>9.3425849613490666E-2</v>
      </c>
      <c r="K10" s="312">
        <v>0.10417560553730629</v>
      </c>
      <c r="L10" s="312">
        <v>0.11569406191287954</v>
      </c>
      <c r="M10" s="312">
        <v>0.10774028616775755</v>
      </c>
      <c r="N10" s="312">
        <v>0.10213609222601761</v>
      </c>
      <c r="O10" s="312">
        <v>9.570091971932157E-2</v>
      </c>
      <c r="P10" s="312">
        <v>9.4768936213198832E-2</v>
      </c>
      <c r="Q10" s="312">
        <v>8.8482577238252133E-2</v>
      </c>
      <c r="R10" s="312">
        <v>8.5817593776506731E-2</v>
      </c>
      <c r="S10" s="312">
        <v>7.5194530769148657E-2</v>
      </c>
      <c r="T10" s="312">
        <v>7.3444073862798151E-2</v>
      </c>
      <c r="U10" s="312">
        <v>6.8736954418189028E-2</v>
      </c>
    </row>
    <row r="11" spans="1:21" x14ac:dyDescent="0.2">
      <c r="B11" s="146"/>
      <c r="C11" s="311" t="s">
        <v>45</v>
      </c>
      <c r="D11" s="311"/>
      <c r="E11" s="312">
        <v>2.0995170049843548</v>
      </c>
      <c r="F11" s="312">
        <v>2.2406705086660796</v>
      </c>
      <c r="G11" s="312">
        <v>2.871077620273629</v>
      </c>
      <c r="H11" s="312">
        <v>2.8083260676405235</v>
      </c>
      <c r="I11" s="312">
        <v>2.8240800557865864</v>
      </c>
      <c r="J11" s="312">
        <v>2.6788012600089384</v>
      </c>
      <c r="K11" s="312">
        <v>2.726424941094991</v>
      </c>
      <c r="L11" s="312">
        <v>2.7120569413036724</v>
      </c>
      <c r="M11" s="312">
        <v>2.7968643796154891</v>
      </c>
      <c r="N11" s="312">
        <v>2.8814450534430427</v>
      </c>
      <c r="O11" s="312">
        <v>2.8366154698534976</v>
      </c>
      <c r="P11" s="312">
        <v>2.812855314703901</v>
      </c>
      <c r="Q11" s="312">
        <v>2.8382859772103672</v>
      </c>
      <c r="R11" s="312">
        <v>2.8697774686107698</v>
      </c>
      <c r="S11" s="312">
        <v>2.8864781154352301</v>
      </c>
      <c r="T11" s="312">
        <v>3.0390059463423889</v>
      </c>
      <c r="U11" s="312">
        <v>2.8112237000362095</v>
      </c>
    </row>
    <row r="12" spans="1:21" x14ac:dyDescent="0.2">
      <c r="B12" s="146"/>
      <c r="C12" s="311" t="s">
        <v>81</v>
      </c>
      <c r="D12" s="311"/>
      <c r="E12" s="312">
        <v>0.56615061588212234</v>
      </c>
      <c r="F12" s="312">
        <v>0.59816476925857942</v>
      </c>
      <c r="G12" s="312">
        <v>0.76410611134590334</v>
      </c>
      <c r="H12" s="312">
        <v>0.86563212797963984</v>
      </c>
      <c r="I12" s="312">
        <v>0.88641564334413614</v>
      </c>
      <c r="J12" s="312">
        <v>0.92135363291113825</v>
      </c>
      <c r="K12" s="312">
        <v>0.90336685282131679</v>
      </c>
      <c r="L12" s="312">
        <v>0.93775846436116039</v>
      </c>
      <c r="M12" s="312">
        <v>0.98051966790187384</v>
      </c>
      <c r="N12" s="312">
        <v>1.0483044180249479</v>
      </c>
      <c r="O12" s="312">
        <v>1.0292496519115086</v>
      </c>
      <c r="P12" s="312">
        <v>1.036764585048437</v>
      </c>
      <c r="Q12" s="312">
        <v>0.92468663612838131</v>
      </c>
      <c r="R12" s="312">
        <v>0.81934302184843999</v>
      </c>
      <c r="S12" s="312">
        <v>0.76582241652606786</v>
      </c>
      <c r="T12" s="312">
        <v>0.76794104606290303</v>
      </c>
      <c r="U12" s="312">
        <v>0.75097505708219625</v>
      </c>
    </row>
    <row r="13" spans="1:21" x14ac:dyDescent="0.2">
      <c r="B13" s="146"/>
      <c r="C13" s="311" t="s">
        <v>292</v>
      </c>
      <c r="D13" s="311"/>
      <c r="E13" s="312">
        <v>9.5660683392785373</v>
      </c>
      <c r="F13" s="312">
        <v>10.211393287712939</v>
      </c>
      <c r="G13" s="312">
        <v>9.9782835965702112</v>
      </c>
      <c r="H13" s="312">
        <v>10.450585183280888</v>
      </c>
      <c r="I13" s="312">
        <v>9.5935523149162094</v>
      </c>
      <c r="J13" s="312">
        <v>8.8144491578108077</v>
      </c>
      <c r="K13" s="312">
        <v>9.1021826905240495</v>
      </c>
      <c r="L13" s="312">
        <v>8.1225055887688509</v>
      </c>
      <c r="M13" s="312">
        <v>7.890448149914997</v>
      </c>
      <c r="N13" s="312">
        <v>7.8310131661109148</v>
      </c>
      <c r="O13" s="312">
        <v>7.1062695627888033</v>
      </c>
      <c r="P13" s="312">
        <v>7.1256069155910975</v>
      </c>
      <c r="Q13" s="312">
        <v>7.0072512544604262</v>
      </c>
      <c r="R13" s="312">
        <v>6.4298896197259365</v>
      </c>
      <c r="S13" s="312">
        <v>6.1580442984290036</v>
      </c>
      <c r="T13" s="312">
        <v>5.4007265993492375</v>
      </c>
      <c r="U13" s="312">
        <v>5.1711633442512595</v>
      </c>
    </row>
    <row r="14" spans="1:21" x14ac:dyDescent="0.2">
      <c r="B14" s="146"/>
      <c r="C14" s="311" t="s">
        <v>293</v>
      </c>
      <c r="D14" s="311"/>
      <c r="E14" s="312">
        <v>4.1625934876185164</v>
      </c>
      <c r="F14" s="312">
        <v>3.4837663473094502</v>
      </c>
      <c r="G14" s="312">
        <v>2.8764450835441702</v>
      </c>
      <c r="H14" s="312">
        <v>2.9003299169618395</v>
      </c>
      <c r="I14" s="312">
        <v>2.8023290670584773</v>
      </c>
      <c r="J14" s="312">
        <v>2.7559153810985997</v>
      </c>
      <c r="K14" s="312">
        <v>2.6813820045404255</v>
      </c>
      <c r="L14" s="312">
        <v>2.7857723714577305</v>
      </c>
      <c r="M14" s="312">
        <v>2.9081760754598287</v>
      </c>
      <c r="N14" s="312">
        <v>2.7205345115376178</v>
      </c>
      <c r="O14" s="312">
        <v>2.8350239482961301</v>
      </c>
      <c r="P14" s="312">
        <v>3.0147138120897803</v>
      </c>
      <c r="Q14" s="312">
        <v>2.8236859089863233</v>
      </c>
      <c r="R14" s="312">
        <v>2.6427454824743695</v>
      </c>
      <c r="S14" s="312">
        <v>2.5080615061484468</v>
      </c>
      <c r="T14" s="312">
        <v>2.3469615027487034</v>
      </c>
      <c r="U14" s="312">
        <v>2.162749347538504</v>
      </c>
    </row>
    <row r="15" spans="1:21" ht="15" x14ac:dyDescent="0.25">
      <c r="B15" s="146"/>
      <c r="C15" s="303" t="s">
        <v>294</v>
      </c>
      <c r="D15" s="146"/>
      <c r="E15" s="313">
        <v>121.681815178552</v>
      </c>
      <c r="F15" s="313">
        <v>99.530348648763137</v>
      </c>
      <c r="G15" s="313">
        <v>84.441655037551698</v>
      </c>
      <c r="H15" s="313">
        <v>79.913795002771153</v>
      </c>
      <c r="I15" s="313">
        <v>73.299700436344196</v>
      </c>
      <c r="J15" s="313">
        <v>69.508101223069488</v>
      </c>
      <c r="K15" s="313">
        <v>66.953527342163099</v>
      </c>
      <c r="L15" s="313">
        <v>63.847328388208183</v>
      </c>
      <c r="M15" s="313">
        <v>61.934414520165717</v>
      </c>
      <c r="N15" s="313">
        <v>60.205529457059697</v>
      </c>
      <c r="O15" s="313">
        <v>58.867663341551278</v>
      </c>
      <c r="P15" s="313">
        <v>57.687656091169714</v>
      </c>
      <c r="Q15" s="313">
        <v>54.821238226072239</v>
      </c>
      <c r="R15" s="313">
        <v>46.285304541925527</v>
      </c>
      <c r="S15" s="313">
        <v>44.24167250104847</v>
      </c>
      <c r="T15" s="313">
        <v>41.456311751976102</v>
      </c>
      <c r="U15" s="313">
        <v>39.585019725868349</v>
      </c>
    </row>
    <row r="16" spans="1:21" ht="15" x14ac:dyDescent="0.25">
      <c r="B16" s="303" t="s">
        <v>295</v>
      </c>
      <c r="C16" s="146"/>
      <c r="D16" s="146"/>
      <c r="E16" s="313">
        <v>160.28930261467011</v>
      </c>
      <c r="F16" s="313">
        <v>120.92901775714328</v>
      </c>
      <c r="G16" s="313">
        <v>104.33584787328331</v>
      </c>
      <c r="H16" s="313">
        <v>100.83914691081593</v>
      </c>
      <c r="I16" s="313">
        <v>105.77653545883042</v>
      </c>
      <c r="J16" s="313">
        <v>100.78778184721268</v>
      </c>
      <c r="K16" s="313">
        <v>93.762077035061665</v>
      </c>
      <c r="L16" s="313">
        <v>89.128978446493107</v>
      </c>
      <c r="M16" s="313">
        <v>86.227607906627668</v>
      </c>
      <c r="N16" s="313">
        <v>86.337878215173248</v>
      </c>
      <c r="O16" s="313">
        <v>95.101801968789871</v>
      </c>
      <c r="P16" s="313">
        <v>86.046086273489948</v>
      </c>
      <c r="Q16" s="313">
        <v>74.448043974727796</v>
      </c>
      <c r="R16" s="313">
        <v>66.463557367251624</v>
      </c>
      <c r="S16" s="313">
        <v>67.866563992061273</v>
      </c>
      <c r="T16" s="313">
        <v>58.005430240975443</v>
      </c>
      <c r="U16" s="313">
        <v>58.505028562751832</v>
      </c>
    </row>
    <row r="17" spans="2:21" ht="15" x14ac:dyDescent="0.25">
      <c r="B17" s="303" t="s">
        <v>296</v>
      </c>
      <c r="C17" s="146"/>
      <c r="D17" s="146"/>
      <c r="E17" s="313">
        <v>281.97111779322211</v>
      </c>
      <c r="F17" s="313">
        <v>220.45936640590642</v>
      </c>
      <c r="G17" s="313">
        <v>188.77750291083501</v>
      </c>
      <c r="H17" s="313">
        <v>180.75294191358708</v>
      </c>
      <c r="I17" s="313">
        <v>179.07623589517462</v>
      </c>
      <c r="J17" s="313">
        <v>170.29588307028217</v>
      </c>
      <c r="K17" s="313">
        <v>160.71560437722476</v>
      </c>
      <c r="L17" s="313">
        <v>152.97630683470129</v>
      </c>
      <c r="M17" s="313">
        <v>148.16202242679338</v>
      </c>
      <c r="N17" s="313">
        <v>146.54340767223295</v>
      </c>
      <c r="O17" s="313">
        <v>153.96946531034115</v>
      </c>
      <c r="P17" s="313">
        <v>143.73374236465966</v>
      </c>
      <c r="Q17" s="313">
        <v>129.26928220080003</v>
      </c>
      <c r="R17" s="313">
        <v>112.74886190917715</v>
      </c>
      <c r="S17" s="313">
        <v>112.10823649310974</v>
      </c>
      <c r="T17" s="313">
        <v>99.461741992951545</v>
      </c>
      <c r="U17" s="313">
        <v>98.090048288620181</v>
      </c>
    </row>
    <row r="18" spans="2:21" ht="15" x14ac:dyDescent="0.25">
      <c r="B18" s="146"/>
      <c r="C18" s="146"/>
      <c r="D18" s="314"/>
      <c r="E18" s="314"/>
      <c r="F18" s="314"/>
      <c r="G18" s="314"/>
      <c r="H18" s="314"/>
      <c r="I18" s="314"/>
      <c r="J18" s="314"/>
      <c r="K18" s="314"/>
      <c r="L18" s="314"/>
      <c r="M18" s="314"/>
      <c r="N18" s="314"/>
      <c r="O18" s="314"/>
      <c r="P18" s="314"/>
      <c r="Q18" s="314"/>
      <c r="R18" s="314"/>
      <c r="S18" s="314"/>
      <c r="T18" s="314"/>
    </row>
    <row r="19" spans="2:21" ht="15" x14ac:dyDescent="0.25">
      <c r="B19" s="315" t="s">
        <v>297</v>
      </c>
      <c r="C19" s="149"/>
      <c r="D19" s="149"/>
      <c r="E19" s="316">
        <f t="shared" ref="E19:U19" si="0">E15/E17</f>
        <v>0.43153999647504654</v>
      </c>
      <c r="F19" s="316">
        <f t="shared" si="0"/>
        <v>0.45146799735198995</v>
      </c>
      <c r="G19" s="316">
        <f t="shared" si="0"/>
        <v>0.44730782924613582</v>
      </c>
      <c r="H19" s="316">
        <f t="shared" si="0"/>
        <v>0.44211615123241371</v>
      </c>
      <c r="I19" s="316">
        <f t="shared" si="0"/>
        <v>0.4093212037316411</v>
      </c>
      <c r="J19" s="316">
        <f t="shared" si="0"/>
        <v>0.4081607844529222</v>
      </c>
      <c r="K19" s="316">
        <f t="shared" si="0"/>
        <v>0.41659630750610038</v>
      </c>
      <c r="L19" s="316">
        <f t="shared" si="0"/>
        <v>0.41736743231223694</v>
      </c>
      <c r="M19" s="316">
        <f t="shared" si="0"/>
        <v>0.41801815003414527</v>
      </c>
      <c r="N19" s="316">
        <f t="shared" si="0"/>
        <v>0.41083751506392358</v>
      </c>
      <c r="O19" s="316">
        <f t="shared" si="0"/>
        <v>0.38233336215656466</v>
      </c>
      <c r="P19" s="316">
        <f t="shared" si="0"/>
        <v>0.40135082508888731</v>
      </c>
      <c r="Q19" s="316">
        <f t="shared" si="0"/>
        <v>0.42408557773931044</v>
      </c>
      <c r="R19" s="316">
        <f t="shared" si="0"/>
        <v>0.41051682259293965</v>
      </c>
      <c r="S19" s="316">
        <f t="shared" si="0"/>
        <v>0.39463356025377849</v>
      </c>
      <c r="T19" s="316">
        <f t="shared" si="0"/>
        <v>0.41680661248537093</v>
      </c>
      <c r="U19" s="316">
        <f t="shared" si="0"/>
        <v>0.4035579594108607</v>
      </c>
    </row>
    <row r="21" spans="2:21" ht="18" x14ac:dyDescent="0.35">
      <c r="B21" s="303" t="s">
        <v>298</v>
      </c>
      <c r="C21" s="146"/>
      <c r="D21" s="146"/>
      <c r="E21" s="146"/>
      <c r="F21" s="146"/>
      <c r="G21" s="146"/>
      <c r="H21" s="146"/>
      <c r="I21" s="146"/>
      <c r="J21" s="146"/>
      <c r="K21" s="146"/>
      <c r="L21" s="146"/>
      <c r="M21" s="146"/>
      <c r="N21" s="146"/>
      <c r="O21" s="146"/>
      <c r="P21" s="146"/>
      <c r="Q21" s="146"/>
      <c r="R21" s="146"/>
      <c r="S21" s="146"/>
      <c r="T21" s="146"/>
      <c r="U21" s="146"/>
    </row>
    <row r="22" spans="2:21" ht="17.25" x14ac:dyDescent="0.25">
      <c r="B22" s="303"/>
      <c r="C22" s="311" t="s">
        <v>299</v>
      </c>
      <c r="D22" s="311"/>
      <c r="E22" s="317">
        <v>3.0061617432786285</v>
      </c>
      <c r="F22" s="317">
        <v>3.4581309826324858</v>
      </c>
      <c r="G22" s="317">
        <v>3.344173557380457</v>
      </c>
      <c r="H22" s="317">
        <v>3.2672104539387372</v>
      </c>
      <c r="I22" s="317">
        <v>2.8838890937842945</v>
      </c>
      <c r="J22" s="317">
        <v>2.8137134503410786</v>
      </c>
      <c r="K22" s="317">
        <v>2.7273304027340397</v>
      </c>
      <c r="L22" s="317">
        <v>2.6779046255376082</v>
      </c>
      <c r="M22" s="317">
        <v>2.62413694236503</v>
      </c>
      <c r="N22" s="317">
        <v>2.5592504668786398</v>
      </c>
      <c r="O22" s="317">
        <v>2.5264821412353138</v>
      </c>
      <c r="P22" s="317">
        <v>2.4721025432157679</v>
      </c>
      <c r="Q22" s="317">
        <v>2.3720012691283756</v>
      </c>
      <c r="R22" s="317">
        <v>2.2623461395778302</v>
      </c>
      <c r="S22" s="317">
        <v>2.1957999272091211</v>
      </c>
      <c r="T22" s="317">
        <v>2.036282148769275</v>
      </c>
      <c r="U22" s="317">
        <v>1.9576137645405283</v>
      </c>
    </row>
    <row r="23" spans="2:21" ht="15" x14ac:dyDescent="0.25">
      <c r="B23" s="303"/>
      <c r="C23" s="311"/>
      <c r="D23" s="311" t="s">
        <v>289</v>
      </c>
      <c r="E23" s="317">
        <v>0.33803364227901356</v>
      </c>
      <c r="F23" s="317">
        <v>0.33241076706523726</v>
      </c>
      <c r="G23" s="317">
        <v>0.27267085409226621</v>
      </c>
      <c r="H23" s="317">
        <v>0.24826905673395797</v>
      </c>
      <c r="I23" s="317">
        <v>0.20795399967075295</v>
      </c>
      <c r="J23" s="317">
        <v>0.19255278184393471</v>
      </c>
      <c r="K23" s="317">
        <v>0.18350131926475438</v>
      </c>
      <c r="L23" s="317">
        <v>0.17644884832223914</v>
      </c>
      <c r="M23" s="317">
        <v>0.15260985250583212</v>
      </c>
      <c r="N23" s="317">
        <v>0.14337551584693939</v>
      </c>
      <c r="O23" s="317">
        <v>0.14136540744368542</v>
      </c>
      <c r="P23" s="317">
        <v>0.14076562120485864</v>
      </c>
      <c r="Q23" s="317">
        <v>0.12552725310806823</v>
      </c>
      <c r="R23" s="317">
        <v>0.11955833966060481</v>
      </c>
      <c r="S23" s="317">
        <v>0.11717408686529066</v>
      </c>
      <c r="T23" s="317">
        <v>0.10417127069862697</v>
      </c>
      <c r="U23" s="317">
        <v>9.5845838191272667E-2</v>
      </c>
    </row>
    <row r="24" spans="2:21" ht="15" x14ac:dyDescent="0.25">
      <c r="B24" s="303"/>
      <c r="C24" s="311"/>
      <c r="D24" s="311" t="s">
        <v>221</v>
      </c>
      <c r="E24" s="317">
        <v>1.1196268338243305</v>
      </c>
      <c r="F24" s="317">
        <v>1.4100175262880703</v>
      </c>
      <c r="G24" s="317">
        <v>1.3916114104856747</v>
      </c>
      <c r="H24" s="317">
        <v>1.3883587487077602</v>
      </c>
      <c r="I24" s="317">
        <v>1.2599964244765887</v>
      </c>
      <c r="J24" s="317">
        <v>1.2481865222306412</v>
      </c>
      <c r="K24" s="317">
        <v>1.2517371023918686</v>
      </c>
      <c r="L24" s="317">
        <v>1.2341856109140064</v>
      </c>
      <c r="M24" s="317">
        <v>1.2323462725977403</v>
      </c>
      <c r="N24" s="317">
        <v>1.2207497102950118</v>
      </c>
      <c r="O24" s="317">
        <v>1.2362584462639423</v>
      </c>
      <c r="P24" s="317">
        <v>1.2180846016438738</v>
      </c>
      <c r="Q24" s="317">
        <v>1.2224364701971762</v>
      </c>
      <c r="R24" s="317">
        <v>1.2140323249395466</v>
      </c>
      <c r="S24" s="317">
        <v>1.165952925445606</v>
      </c>
      <c r="T24" s="317">
        <v>1.0949726666702326</v>
      </c>
      <c r="U24" s="317">
        <v>1.0761320392043767</v>
      </c>
    </row>
    <row r="25" spans="2:21" ht="15" x14ac:dyDescent="0.25">
      <c r="B25" s="303"/>
      <c r="C25" s="311"/>
      <c r="D25" s="311" t="s">
        <v>75</v>
      </c>
      <c r="E25" s="317">
        <v>0.94478452506504051</v>
      </c>
      <c r="F25" s="317">
        <v>0.8483023395536271</v>
      </c>
      <c r="G25" s="317">
        <v>0.76467450933450398</v>
      </c>
      <c r="H25" s="317">
        <v>0.7207368653791757</v>
      </c>
      <c r="I25" s="317">
        <v>0.65062368089861433</v>
      </c>
      <c r="J25" s="317">
        <v>0.61327634012775556</v>
      </c>
      <c r="K25" s="317">
        <v>0.57994840384226265</v>
      </c>
      <c r="L25" s="317">
        <v>0.57032863952291379</v>
      </c>
      <c r="M25" s="317">
        <v>0.56407848381596781</v>
      </c>
      <c r="N25" s="317">
        <v>0.54588834710096534</v>
      </c>
      <c r="O25" s="317">
        <v>0.53667180288418082</v>
      </c>
      <c r="P25" s="317">
        <v>0.52024618403281431</v>
      </c>
      <c r="Q25" s="317">
        <v>0.46960841681331228</v>
      </c>
      <c r="R25" s="317">
        <v>0.40513006195851303</v>
      </c>
      <c r="S25" s="317">
        <v>0.38821656523625819</v>
      </c>
      <c r="T25" s="317">
        <v>0.35812634484583494</v>
      </c>
      <c r="U25" s="317">
        <v>0.33555882560789652</v>
      </c>
    </row>
    <row r="26" spans="2:21" ht="15" x14ac:dyDescent="0.25">
      <c r="B26" s="303"/>
      <c r="C26" s="311"/>
      <c r="D26" s="311" t="s">
        <v>290</v>
      </c>
      <c r="E26" s="317">
        <v>0.591446865571986</v>
      </c>
      <c r="F26" s="317">
        <v>0.85942077572242337</v>
      </c>
      <c r="G26" s="317">
        <v>0.90701535178741288</v>
      </c>
      <c r="H26" s="317">
        <v>0.9007607696725819</v>
      </c>
      <c r="I26" s="317">
        <v>0.75619839308004044</v>
      </c>
      <c r="J26" s="317">
        <v>0.75033885053478688</v>
      </c>
      <c r="K26" s="317">
        <v>0.70203696249609349</v>
      </c>
      <c r="L26" s="317">
        <v>0.6856591120728297</v>
      </c>
      <c r="M26" s="317">
        <v>0.66500707799375158</v>
      </c>
      <c r="N26" s="317">
        <v>0.63959217486252617</v>
      </c>
      <c r="O26" s="317">
        <v>0.60359403645830545</v>
      </c>
      <c r="P26" s="317">
        <v>0.58425058213879766</v>
      </c>
      <c r="Q26" s="317">
        <v>0.54657581424955803</v>
      </c>
      <c r="R26" s="317">
        <v>0.51591396693449221</v>
      </c>
      <c r="S26" s="317">
        <v>0.51776735506330096</v>
      </c>
      <c r="T26" s="317">
        <v>0.47247265984594211</v>
      </c>
      <c r="U26" s="317">
        <v>0.44388211016466561</v>
      </c>
    </row>
    <row r="27" spans="2:21" ht="15" x14ac:dyDescent="0.25">
      <c r="B27" s="303"/>
      <c r="C27" s="311"/>
      <c r="D27" s="311" t="s">
        <v>291</v>
      </c>
      <c r="E27" s="317">
        <v>1.2269876538257903E-2</v>
      </c>
      <c r="F27" s="317">
        <v>7.979574003127687E-3</v>
      </c>
      <c r="G27" s="317">
        <v>8.2014316805991937E-3</v>
      </c>
      <c r="H27" s="317">
        <v>9.0850134452611069E-3</v>
      </c>
      <c r="I27" s="317">
        <v>9.1165956582984087E-3</v>
      </c>
      <c r="J27" s="317">
        <v>9.3589556039603197E-3</v>
      </c>
      <c r="K27" s="317">
        <v>1.0106614739060618E-2</v>
      </c>
      <c r="L27" s="317">
        <v>1.1282414705619723E-2</v>
      </c>
      <c r="M27" s="317">
        <v>1.0095255451738155E-2</v>
      </c>
      <c r="N27" s="317">
        <v>9.6447187731971227E-3</v>
      </c>
      <c r="O27" s="317">
        <v>8.592448185199832E-3</v>
      </c>
      <c r="P27" s="317">
        <v>8.7555541954237957E-3</v>
      </c>
      <c r="Q27" s="317">
        <v>7.8533147602606601E-3</v>
      </c>
      <c r="R27" s="317">
        <v>7.7114460846734872E-3</v>
      </c>
      <c r="S27" s="317">
        <v>6.6889945986650717E-3</v>
      </c>
      <c r="T27" s="317">
        <v>6.5392067086384566E-3</v>
      </c>
      <c r="U27" s="317">
        <v>6.1949513723168577E-3</v>
      </c>
    </row>
    <row r="28" spans="2:21" x14ac:dyDescent="0.2">
      <c r="B28" s="146"/>
      <c r="C28" s="311" t="s">
        <v>45</v>
      </c>
      <c r="D28" s="311"/>
      <c r="E28" s="317">
        <v>9.0734128856507681E-2</v>
      </c>
      <c r="F28" s="317">
        <v>0.10382771289308285</v>
      </c>
      <c r="G28" s="317">
        <v>0.11774578036188502</v>
      </c>
      <c r="H28" s="317">
        <v>0.12111222065364462</v>
      </c>
      <c r="I28" s="317">
        <v>0.12325692837102872</v>
      </c>
      <c r="J28" s="317">
        <v>0.11602407715213439</v>
      </c>
      <c r="K28" s="317">
        <v>0.10777108259676715</v>
      </c>
      <c r="L28" s="317">
        <v>0.10419910333958513</v>
      </c>
      <c r="M28" s="317">
        <v>0.1012545356046359</v>
      </c>
      <c r="N28" s="317">
        <v>0.10474710348354857</v>
      </c>
      <c r="O28" s="317">
        <v>0.10737653226090976</v>
      </c>
      <c r="P28" s="317">
        <v>0.10317266971550235</v>
      </c>
      <c r="Q28" s="317">
        <v>0.10554439480617062</v>
      </c>
      <c r="R28" s="317">
        <v>0.10871259563507735</v>
      </c>
      <c r="S28" s="317">
        <v>0.10855468403002375</v>
      </c>
      <c r="T28" s="317">
        <v>0.11295316286216119</v>
      </c>
      <c r="U28" s="317">
        <v>0.10656570979112116</v>
      </c>
    </row>
    <row r="29" spans="2:21" ht="17.25" x14ac:dyDescent="0.25">
      <c r="B29" s="146"/>
      <c r="C29" s="311" t="s">
        <v>300</v>
      </c>
      <c r="D29" s="311"/>
      <c r="E29" s="317">
        <v>9.0391014182689237E-3</v>
      </c>
      <c r="F29" s="317">
        <v>7.503673687032913E-3</v>
      </c>
      <c r="G29" s="317">
        <v>8.1984702374820733E-3</v>
      </c>
      <c r="H29" s="317">
        <v>9.3329325462041708E-3</v>
      </c>
      <c r="I29" s="317">
        <v>9.4028295327644972E-3</v>
      </c>
      <c r="J29" s="317">
        <v>9.5247713495321806E-3</v>
      </c>
      <c r="K29" s="317">
        <v>9.5264664974056175E-3</v>
      </c>
      <c r="L29" s="317">
        <v>9.7795808165471454E-3</v>
      </c>
      <c r="M29" s="317">
        <v>9.6763024416372002E-3</v>
      </c>
      <c r="N29" s="317">
        <v>1.0131323829445957E-2</v>
      </c>
      <c r="O29" s="317">
        <v>1.0015231028079118E-2</v>
      </c>
      <c r="P29" s="317">
        <v>9.5784182907386259E-3</v>
      </c>
      <c r="Q29" s="317">
        <v>8.6453277250409834E-3</v>
      </c>
      <c r="R29" s="317">
        <v>7.3087467267032588E-3</v>
      </c>
      <c r="S29" s="317">
        <v>6.5732544838016877E-3</v>
      </c>
      <c r="T29" s="317">
        <v>6.6016204480484003E-3</v>
      </c>
      <c r="U29" s="317">
        <v>6.3684926480112071E-3</v>
      </c>
    </row>
    <row r="30" spans="2:21" ht="17.25" x14ac:dyDescent="0.25">
      <c r="B30" s="146"/>
      <c r="C30" s="311" t="s">
        <v>301</v>
      </c>
      <c r="D30" s="311"/>
      <c r="E30" s="317">
        <v>0.77677703792877406</v>
      </c>
      <c r="F30" s="317">
        <v>0.72665018354434929</v>
      </c>
      <c r="G30" s="317">
        <v>0.67591117656315325</v>
      </c>
      <c r="H30" s="317">
        <v>0.70094766330040448</v>
      </c>
      <c r="I30" s="317">
        <v>0.63616954177029206</v>
      </c>
      <c r="J30" s="317">
        <v>0.5862185032772278</v>
      </c>
      <c r="K30" s="317">
        <v>0.6145744234681636</v>
      </c>
      <c r="L30" s="317">
        <v>0.55169102181674212</v>
      </c>
      <c r="M30" s="317">
        <v>0.54107486571275998</v>
      </c>
      <c r="N30" s="317">
        <v>0.54270351122923011</v>
      </c>
      <c r="O30" s="317">
        <v>0.49002045576501785</v>
      </c>
      <c r="P30" s="317">
        <v>0.34943921439601683</v>
      </c>
      <c r="Q30" s="317">
        <v>0.33350902027489815</v>
      </c>
      <c r="R30" s="317">
        <v>0.31152135055269015</v>
      </c>
      <c r="S30" s="317">
        <v>0.29743829051597226</v>
      </c>
      <c r="T30" s="317">
        <v>0.27048887372930452</v>
      </c>
      <c r="U30" s="317">
        <v>0.25801613409156415</v>
      </c>
    </row>
    <row r="31" spans="2:21" ht="17.25" x14ac:dyDescent="0.25">
      <c r="B31" s="146"/>
      <c r="C31" s="311" t="s">
        <v>302</v>
      </c>
      <c r="D31" s="311"/>
      <c r="E31" s="317">
        <v>0.14624575880735216</v>
      </c>
      <c r="F31" s="317">
        <v>0.13144094222726072</v>
      </c>
      <c r="G31" s="317">
        <v>0.12663046231828179</v>
      </c>
      <c r="H31" s="317">
        <v>0.12532207584742605</v>
      </c>
      <c r="I31" s="317">
        <v>0.12284617467761882</v>
      </c>
      <c r="J31" s="317">
        <v>0.12465428556719289</v>
      </c>
      <c r="K31" s="317">
        <v>0.12500606551017279</v>
      </c>
      <c r="L31" s="317">
        <v>0.12463745007986535</v>
      </c>
      <c r="M31" s="317">
        <v>0.12660475690894979</v>
      </c>
      <c r="N31" s="317">
        <v>0.12073904089848368</v>
      </c>
      <c r="O31" s="317">
        <v>0.12213678466626632</v>
      </c>
      <c r="P31" s="317">
        <v>0.12834875537578463</v>
      </c>
      <c r="Q31" s="317">
        <v>0.11821918117068549</v>
      </c>
      <c r="R31" s="317">
        <v>0.10592672848578076</v>
      </c>
      <c r="S31" s="317">
        <v>9.8934890619670535E-2</v>
      </c>
      <c r="T31" s="317">
        <v>8.9617647917616367E-2</v>
      </c>
      <c r="U31" s="317">
        <v>8.2464452569459668E-2</v>
      </c>
    </row>
    <row r="32" spans="2:21" ht="15" x14ac:dyDescent="0.25">
      <c r="B32" s="146"/>
      <c r="C32" s="303" t="s">
        <v>294</v>
      </c>
      <c r="D32" s="146"/>
      <c r="E32" s="318">
        <v>4.0289577702895301</v>
      </c>
      <c r="F32" s="318">
        <v>4.4275534949842132</v>
      </c>
      <c r="G32" s="318">
        <v>4.27265944686126</v>
      </c>
      <c r="H32" s="318">
        <v>4.2239253462864159</v>
      </c>
      <c r="I32" s="318">
        <v>3.7755645681359979</v>
      </c>
      <c r="J32" s="318">
        <v>3.6501350876871665</v>
      </c>
      <c r="K32" s="318">
        <v>3.5842084408065489</v>
      </c>
      <c r="L32" s="318">
        <v>3.4682117815903482</v>
      </c>
      <c r="M32" s="318">
        <v>3.4027474030330129</v>
      </c>
      <c r="N32" s="318">
        <v>3.3375714463193482</v>
      </c>
      <c r="O32" s="318">
        <v>3.2560311449555872</v>
      </c>
      <c r="P32" s="318">
        <v>3.0626416009938104</v>
      </c>
      <c r="Q32" s="318">
        <v>2.93791919310517</v>
      </c>
      <c r="R32" s="318">
        <v>2.795815560978081</v>
      </c>
      <c r="S32" s="318">
        <v>2.7073010468585892</v>
      </c>
      <c r="T32" s="318">
        <v>2.5159434537264058</v>
      </c>
      <c r="U32" s="318">
        <v>2.4110285536406852</v>
      </c>
    </row>
    <row r="33" spans="1:21" ht="15" x14ac:dyDescent="0.25">
      <c r="B33" s="303" t="s">
        <v>295</v>
      </c>
      <c r="C33" s="146"/>
      <c r="D33" s="146"/>
      <c r="E33" s="318">
        <v>25.214997575127928</v>
      </c>
      <c r="F33" s="318">
        <v>17.252078276708669</v>
      </c>
      <c r="G33" s="318">
        <v>15.194828463557938</v>
      </c>
      <c r="H33" s="318">
        <v>14.388529861128445</v>
      </c>
      <c r="I33" s="318">
        <v>13.938740041170615</v>
      </c>
      <c r="J33" s="318">
        <v>14.305317893729361</v>
      </c>
      <c r="K33" s="318">
        <v>11.457783944381395</v>
      </c>
      <c r="L33" s="318">
        <v>10.010793563060322</v>
      </c>
      <c r="M33" s="318">
        <v>10.507023938902501</v>
      </c>
      <c r="N33" s="318">
        <v>10.171364275388294</v>
      </c>
      <c r="O33" s="318">
        <v>11.249524952120524</v>
      </c>
      <c r="P33" s="318">
        <v>11.116949351115641</v>
      </c>
      <c r="Q33" s="318">
        <v>9.9886876131578077</v>
      </c>
      <c r="R33" s="318">
        <v>9.1090885733542812</v>
      </c>
      <c r="S33" s="318">
        <v>10.145697810785473</v>
      </c>
      <c r="T33" s="318">
        <v>9.7139465791202078</v>
      </c>
      <c r="U33" s="318">
        <v>9.4376015850509116</v>
      </c>
    </row>
    <row r="34" spans="1:21" ht="15" x14ac:dyDescent="0.25">
      <c r="B34" s="303" t="s">
        <v>296</v>
      </c>
      <c r="C34" s="146"/>
      <c r="D34" s="146"/>
      <c r="E34" s="318">
        <v>29.243955345417458</v>
      </c>
      <c r="F34" s="318">
        <v>21.679631771692883</v>
      </c>
      <c r="G34" s="318">
        <v>19.467487910419198</v>
      </c>
      <c r="H34" s="318">
        <v>18.612455207414861</v>
      </c>
      <c r="I34" s="318">
        <v>17.714304609306613</v>
      </c>
      <c r="J34" s="318">
        <v>17.955452981416528</v>
      </c>
      <c r="K34" s="318">
        <v>15.041992385187944</v>
      </c>
      <c r="L34" s="318">
        <v>13.47900534465067</v>
      </c>
      <c r="M34" s="318">
        <v>13.909771341935514</v>
      </c>
      <c r="N34" s="318">
        <v>13.508935721707642</v>
      </c>
      <c r="O34" s="318">
        <v>14.505556097076111</v>
      </c>
      <c r="P34" s="318">
        <v>14.179590952109452</v>
      </c>
      <c r="Q34" s="318">
        <v>12.926606806262978</v>
      </c>
      <c r="R34" s="318">
        <v>11.904904134332362</v>
      </c>
      <c r="S34" s="318">
        <v>12.852998857644062</v>
      </c>
      <c r="T34" s="318">
        <v>12.229890032846614</v>
      </c>
      <c r="U34" s="318">
        <v>11.848630138691597</v>
      </c>
    </row>
    <row r="35" spans="1:21" ht="15" x14ac:dyDescent="0.25">
      <c r="B35" s="146"/>
      <c r="C35" s="146"/>
      <c r="D35" s="314"/>
      <c r="E35" s="314"/>
      <c r="F35" s="314"/>
      <c r="G35" s="314"/>
      <c r="H35" s="314"/>
      <c r="I35" s="314"/>
      <c r="J35" s="314"/>
      <c r="K35" s="314"/>
      <c r="L35" s="314"/>
      <c r="M35" s="314"/>
      <c r="N35" s="314"/>
      <c r="O35" s="314"/>
      <c r="P35" s="314"/>
      <c r="Q35" s="314"/>
      <c r="R35" s="314"/>
      <c r="S35" s="314"/>
      <c r="T35" s="314"/>
    </row>
    <row r="36" spans="1:21" ht="18" x14ac:dyDescent="0.35">
      <c r="B36" s="315" t="s">
        <v>303</v>
      </c>
      <c r="C36" s="149"/>
      <c r="D36" s="149"/>
      <c r="E36" s="316">
        <f t="shared" ref="E36:U36" si="1">E32/E34</f>
        <v>0.13777061696002316</v>
      </c>
      <c r="F36" s="316">
        <f t="shared" si="1"/>
        <v>0.20422641591012972</v>
      </c>
      <c r="G36" s="316">
        <f t="shared" si="1"/>
        <v>0.2194766713878111</v>
      </c>
      <c r="H36" s="316">
        <f t="shared" si="1"/>
        <v>0.22694079309878912</v>
      </c>
      <c r="I36" s="316">
        <f t="shared" si="1"/>
        <v>0.21313648214858061</v>
      </c>
      <c r="J36" s="316">
        <f t="shared" si="1"/>
        <v>0.2032883877374172</v>
      </c>
      <c r="K36" s="316">
        <f t="shared" si="1"/>
        <v>0.23828016588653295</v>
      </c>
      <c r="L36" s="316">
        <f t="shared" si="1"/>
        <v>0.25730472634368057</v>
      </c>
      <c r="M36" s="316">
        <f t="shared" si="1"/>
        <v>0.2446300028508972</v>
      </c>
      <c r="N36" s="316">
        <f t="shared" si="1"/>
        <v>0.24706398158044174</v>
      </c>
      <c r="O36" s="316">
        <f t="shared" si="1"/>
        <v>0.2244678606711194</v>
      </c>
      <c r="P36" s="316">
        <f t="shared" si="1"/>
        <v>0.21598941826584858</v>
      </c>
      <c r="Q36" s="316">
        <f t="shared" si="1"/>
        <v>0.22727690546615373</v>
      </c>
      <c r="R36" s="316">
        <f t="shared" si="1"/>
        <v>0.23484570135388771</v>
      </c>
      <c r="S36" s="316">
        <f t="shared" si="1"/>
        <v>0.21063574943434127</v>
      </c>
      <c r="T36" s="316">
        <f t="shared" si="1"/>
        <v>0.20572085660371209</v>
      </c>
      <c r="U36" s="316">
        <f t="shared" si="1"/>
        <v>0.20348584818826379</v>
      </c>
    </row>
    <row r="37" spans="1:21" ht="15" x14ac:dyDescent="0.25">
      <c r="A37" s="319" t="s">
        <v>304</v>
      </c>
      <c r="B37" s="303"/>
      <c r="C37" s="146"/>
      <c r="D37" s="146"/>
      <c r="E37" s="304"/>
      <c r="F37" s="304"/>
      <c r="G37" s="304"/>
      <c r="H37" s="304"/>
      <c r="I37" s="304"/>
      <c r="J37" s="304"/>
      <c r="K37" s="304"/>
      <c r="L37" s="304"/>
      <c r="M37" s="304"/>
      <c r="N37" s="304"/>
      <c r="O37" s="304"/>
      <c r="P37" s="304"/>
      <c r="Q37" s="304"/>
      <c r="R37" s="304"/>
      <c r="S37" s="304"/>
      <c r="T37" s="304"/>
      <c r="U37" s="304"/>
    </row>
    <row r="38" spans="1:21" ht="15" x14ac:dyDescent="0.25">
      <c r="A38" s="320" t="s">
        <v>305</v>
      </c>
      <c r="B38" s="321" t="s">
        <v>306</v>
      </c>
      <c r="C38" s="146"/>
      <c r="D38" s="146"/>
      <c r="E38" s="304"/>
      <c r="F38" s="304"/>
      <c r="G38" s="304"/>
      <c r="H38" s="304"/>
      <c r="I38" s="304"/>
      <c r="J38" s="304"/>
      <c r="K38" s="304"/>
      <c r="L38" s="304"/>
      <c r="M38" s="304"/>
      <c r="N38" s="304"/>
      <c r="O38" s="304"/>
      <c r="P38" s="304"/>
      <c r="Q38" s="304"/>
      <c r="R38" s="304"/>
      <c r="S38" s="304"/>
      <c r="T38" s="304"/>
      <c r="U38" s="322"/>
    </row>
    <row r="39" spans="1:21" x14ac:dyDescent="0.2">
      <c r="A39" s="323"/>
      <c r="B39" s="321" t="s">
        <v>307</v>
      </c>
    </row>
    <row r="40" spans="1:21" x14ac:dyDescent="0.2">
      <c r="A40" s="320" t="s">
        <v>308</v>
      </c>
      <c r="B40" s="321" t="s">
        <v>309</v>
      </c>
    </row>
    <row r="41" spans="1:21" x14ac:dyDescent="0.2">
      <c r="B41" s="321" t="s">
        <v>310</v>
      </c>
    </row>
    <row r="42" spans="1:21" x14ac:dyDescent="0.2">
      <c r="B42" s="321" t="s">
        <v>311</v>
      </c>
    </row>
    <row r="43" spans="1:21" x14ac:dyDescent="0.2">
      <c r="B43" s="321" t="s">
        <v>312</v>
      </c>
    </row>
    <row r="44" spans="1:21" x14ac:dyDescent="0.2">
      <c r="A44" s="320" t="s">
        <v>313</v>
      </c>
      <c r="B44" s="324" t="s">
        <v>314</v>
      </c>
    </row>
    <row r="45" spans="1:21" x14ac:dyDescent="0.2">
      <c r="A45" s="320" t="s">
        <v>315</v>
      </c>
      <c r="B45" s="324" t="s">
        <v>316</v>
      </c>
    </row>
    <row r="46" spans="1:21" x14ac:dyDescent="0.2">
      <c r="B46" s="324" t="s">
        <v>317</v>
      </c>
    </row>
    <row r="47" spans="1:21" x14ac:dyDescent="0.2">
      <c r="A47" s="320" t="s">
        <v>318</v>
      </c>
      <c r="B47" s="324" t="s">
        <v>319</v>
      </c>
    </row>
  </sheetData>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zoomScale="75" zoomScaleNormal="75" workbookViewId="0">
      <selection activeCell="A2" sqref="A2"/>
    </sheetView>
  </sheetViews>
  <sheetFormatPr defaultRowHeight="12.75" x14ac:dyDescent="0.2"/>
  <cols>
    <col min="1" max="1" width="38.28515625" style="3" customWidth="1"/>
    <col min="2" max="2" width="24" style="3" customWidth="1"/>
    <col min="3" max="9" width="7.7109375" style="3" customWidth="1"/>
    <col min="10" max="10" width="7.7109375" style="4" customWidth="1"/>
    <col min="11" max="11" width="7.7109375" style="3" customWidth="1"/>
    <col min="12" max="16384" width="9.140625" style="3"/>
  </cols>
  <sheetData>
    <row r="1" spans="1:16" s="18" customFormat="1" ht="18.75" x14ac:dyDescent="0.25">
      <c r="A1" s="49" t="s">
        <v>375</v>
      </c>
      <c r="J1" s="17"/>
    </row>
    <row r="2" spans="1:16" ht="12" customHeight="1" x14ac:dyDescent="0.25">
      <c r="A2" s="48"/>
      <c r="B2" s="11"/>
      <c r="C2" s="11"/>
      <c r="D2" s="11"/>
      <c r="E2" s="11"/>
      <c r="F2" s="11"/>
      <c r="G2" s="11"/>
      <c r="H2" s="11"/>
      <c r="I2" s="47"/>
      <c r="J2" s="3"/>
      <c r="K2" s="46"/>
      <c r="M2" s="46"/>
    </row>
    <row r="3" spans="1:16" ht="15.75" x14ac:dyDescent="0.25">
      <c r="A3" s="45" t="s">
        <v>13</v>
      </c>
      <c r="B3" s="45" t="s">
        <v>320</v>
      </c>
      <c r="C3" s="45"/>
      <c r="D3" s="45"/>
      <c r="E3" s="45"/>
      <c r="F3" s="45"/>
      <c r="G3" s="45"/>
      <c r="H3" s="45"/>
      <c r="I3" s="44"/>
      <c r="J3" s="44"/>
      <c r="L3" s="44"/>
      <c r="O3" s="325"/>
      <c r="P3" s="325"/>
    </row>
    <row r="4" spans="1:16" s="36" customFormat="1" ht="18.75" x14ac:dyDescent="0.25">
      <c r="A4" s="43" t="s">
        <v>12</v>
      </c>
      <c r="B4" s="43" t="s">
        <v>321</v>
      </c>
      <c r="C4" s="42">
        <v>2003</v>
      </c>
      <c r="D4" s="41">
        <v>2004</v>
      </c>
      <c r="E4" s="41">
        <v>2005</v>
      </c>
      <c r="F4" s="41">
        <v>2006</v>
      </c>
      <c r="G4" s="41">
        <v>2007</v>
      </c>
      <c r="H4" s="41">
        <v>2008</v>
      </c>
      <c r="I4" s="41">
        <v>2009</v>
      </c>
      <c r="J4" s="41">
        <v>2010</v>
      </c>
      <c r="K4" s="41">
        <v>2011</v>
      </c>
      <c r="L4" s="41">
        <v>2012</v>
      </c>
      <c r="M4" s="41">
        <v>2013</v>
      </c>
    </row>
    <row r="5" spans="1:16" s="36" customFormat="1" ht="8.25" customHeight="1" x14ac:dyDescent="0.25">
      <c r="A5" s="40"/>
      <c r="F5" s="39"/>
    </row>
    <row r="6" spans="1:16" s="36" customFormat="1" ht="18" hidden="1" customHeight="1" x14ac:dyDescent="0.25">
      <c r="A6" s="25" t="s">
        <v>256</v>
      </c>
      <c r="C6" s="24"/>
      <c r="D6" s="24"/>
      <c r="E6" s="24"/>
      <c r="G6" s="24"/>
      <c r="H6" s="24"/>
      <c r="I6" s="24"/>
      <c r="J6" s="24"/>
      <c r="K6" s="24"/>
      <c r="L6" s="24" t="s">
        <v>6</v>
      </c>
    </row>
    <row r="7" spans="1:16" s="36" customFormat="1" ht="18" hidden="1" customHeight="1" x14ac:dyDescent="0.25">
      <c r="A7" s="20" t="s">
        <v>11</v>
      </c>
      <c r="B7" s="23"/>
      <c r="C7" s="23" t="s">
        <v>2</v>
      </c>
      <c r="D7" s="23" t="s">
        <v>2</v>
      </c>
      <c r="E7" s="23" t="s">
        <v>2</v>
      </c>
      <c r="F7" s="23" t="s">
        <v>2</v>
      </c>
      <c r="G7" s="23" t="s">
        <v>2</v>
      </c>
      <c r="H7" s="23" t="s">
        <v>2</v>
      </c>
      <c r="I7" s="23" t="s">
        <v>2</v>
      </c>
      <c r="J7" s="23" t="s">
        <v>2</v>
      </c>
      <c r="K7" s="23" t="s">
        <v>2</v>
      </c>
      <c r="L7" s="23" t="s">
        <v>2</v>
      </c>
    </row>
    <row r="8" spans="1:16" s="10" customFormat="1" ht="7.5" hidden="1" customHeight="1" x14ac:dyDescent="0.2">
      <c r="A8" s="20"/>
      <c r="F8" s="38"/>
      <c r="G8" s="10" t="s">
        <v>10</v>
      </c>
      <c r="H8" s="10" t="s">
        <v>10</v>
      </c>
      <c r="I8" s="10" t="s">
        <v>10</v>
      </c>
      <c r="J8" s="10" t="s">
        <v>10</v>
      </c>
    </row>
    <row r="9" spans="1:16" ht="18" customHeight="1" x14ac:dyDescent="0.2">
      <c r="A9" s="34" t="s">
        <v>322</v>
      </c>
      <c r="B9" s="18"/>
      <c r="C9" s="24"/>
      <c r="D9" s="24"/>
      <c r="E9" s="24"/>
      <c r="G9" s="24"/>
      <c r="H9" s="24"/>
      <c r="I9" s="24"/>
      <c r="J9" s="24"/>
      <c r="K9" s="24"/>
      <c r="M9" s="24" t="s">
        <v>6</v>
      </c>
    </row>
    <row r="10" spans="1:16" ht="18" customHeight="1" x14ac:dyDescent="0.25">
      <c r="A10" s="34"/>
      <c r="B10" s="18"/>
      <c r="C10" s="24"/>
      <c r="D10" s="24"/>
      <c r="E10" s="24"/>
      <c r="G10" s="24"/>
      <c r="H10" s="24"/>
      <c r="I10" s="24"/>
      <c r="J10" s="24"/>
      <c r="K10" s="24"/>
      <c r="M10" s="24"/>
      <c r="O10" s="326"/>
    </row>
    <row r="11" spans="1:16" ht="18" customHeight="1" x14ac:dyDescent="0.25">
      <c r="A11" s="20" t="s">
        <v>3</v>
      </c>
      <c r="B11" s="20" t="s">
        <v>323</v>
      </c>
      <c r="C11" s="18">
        <v>31</v>
      </c>
      <c r="D11" s="18">
        <v>26</v>
      </c>
      <c r="E11" s="18">
        <v>24</v>
      </c>
      <c r="F11" s="18">
        <v>27</v>
      </c>
      <c r="G11" s="18">
        <v>24</v>
      </c>
      <c r="H11" s="18">
        <v>25</v>
      </c>
      <c r="I11" s="18">
        <v>26</v>
      </c>
      <c r="J11" s="17" t="s">
        <v>4</v>
      </c>
      <c r="K11" s="17">
        <v>23</v>
      </c>
      <c r="L11" s="17">
        <v>21</v>
      </c>
      <c r="M11" s="17" t="s">
        <v>4</v>
      </c>
      <c r="O11" s="326"/>
    </row>
    <row r="12" spans="1:16" ht="18" customHeight="1" x14ac:dyDescent="0.25">
      <c r="A12" s="20" t="s">
        <v>324</v>
      </c>
      <c r="B12" s="20" t="s">
        <v>325</v>
      </c>
      <c r="C12" s="19" t="s">
        <v>2</v>
      </c>
      <c r="D12" s="19" t="s">
        <v>2</v>
      </c>
      <c r="E12" s="17">
        <v>64</v>
      </c>
      <c r="F12" s="17">
        <v>49</v>
      </c>
      <c r="G12" s="17">
        <v>53</v>
      </c>
      <c r="H12" s="17">
        <v>55</v>
      </c>
      <c r="I12" s="17" t="s">
        <v>4</v>
      </c>
      <c r="J12" s="17">
        <v>59</v>
      </c>
      <c r="K12" s="17">
        <v>44</v>
      </c>
      <c r="L12" s="17">
        <v>53</v>
      </c>
      <c r="M12" s="17">
        <v>48</v>
      </c>
      <c r="O12" s="326"/>
    </row>
    <row r="13" spans="1:16" ht="18" customHeight="1" x14ac:dyDescent="0.25">
      <c r="A13" s="20" t="s">
        <v>326</v>
      </c>
      <c r="B13" s="20" t="s">
        <v>325</v>
      </c>
      <c r="C13" s="17" t="s">
        <v>4</v>
      </c>
      <c r="D13" s="18">
        <v>35</v>
      </c>
      <c r="E13" s="17" t="s">
        <v>4</v>
      </c>
      <c r="F13" s="18">
        <v>33</v>
      </c>
      <c r="G13" s="18">
        <v>32</v>
      </c>
      <c r="H13" s="18">
        <v>33</v>
      </c>
      <c r="I13" s="18">
        <v>33</v>
      </c>
      <c r="J13" s="18">
        <v>33</v>
      </c>
      <c r="K13" s="17" t="s">
        <v>4</v>
      </c>
      <c r="L13" s="18">
        <v>30</v>
      </c>
      <c r="M13" s="18">
        <v>31</v>
      </c>
      <c r="O13" s="326"/>
    </row>
    <row r="14" spans="1:16" ht="18" customHeight="1" x14ac:dyDescent="0.25">
      <c r="A14" s="20" t="s">
        <v>327</v>
      </c>
      <c r="B14" s="20" t="s">
        <v>325</v>
      </c>
      <c r="C14" s="18">
        <v>38</v>
      </c>
      <c r="D14" s="18">
        <v>37</v>
      </c>
      <c r="E14" s="18">
        <v>36</v>
      </c>
      <c r="F14" s="18">
        <v>37</v>
      </c>
      <c r="G14" s="18">
        <v>38</v>
      </c>
      <c r="H14" s="18">
        <v>37</v>
      </c>
      <c r="I14" s="18">
        <v>35</v>
      </c>
      <c r="J14" s="18">
        <v>40</v>
      </c>
      <c r="K14" s="17">
        <v>32</v>
      </c>
      <c r="L14" s="17">
        <v>33</v>
      </c>
      <c r="M14" s="18">
        <v>30</v>
      </c>
      <c r="O14" s="326"/>
    </row>
    <row r="15" spans="1:16" ht="18" customHeight="1" x14ac:dyDescent="0.25">
      <c r="A15" s="20" t="s">
        <v>328</v>
      </c>
      <c r="B15" s="20" t="s">
        <v>325</v>
      </c>
      <c r="C15" s="19" t="s">
        <v>2</v>
      </c>
      <c r="D15" s="19" t="s">
        <v>2</v>
      </c>
      <c r="E15" s="19" t="s">
        <v>2</v>
      </c>
      <c r="F15" s="17" t="s">
        <v>4</v>
      </c>
      <c r="G15" s="17">
        <v>53</v>
      </c>
      <c r="H15" s="17">
        <v>53</v>
      </c>
      <c r="I15" s="17">
        <v>54</v>
      </c>
      <c r="J15" s="17">
        <v>55</v>
      </c>
      <c r="K15" s="17" t="s">
        <v>4</v>
      </c>
      <c r="L15" s="17">
        <v>53</v>
      </c>
      <c r="M15" s="17">
        <v>51</v>
      </c>
      <c r="O15" s="326"/>
    </row>
    <row r="16" spans="1:16" ht="18" customHeight="1" x14ac:dyDescent="0.25">
      <c r="A16" s="20" t="s">
        <v>329</v>
      </c>
      <c r="B16" s="20" t="s">
        <v>330</v>
      </c>
      <c r="C16" s="19" t="s">
        <v>2</v>
      </c>
      <c r="D16" s="19" t="s">
        <v>2</v>
      </c>
      <c r="E16" s="19" t="s">
        <v>2</v>
      </c>
      <c r="F16" s="17" t="s">
        <v>4</v>
      </c>
      <c r="G16" s="17">
        <v>36</v>
      </c>
      <c r="H16" s="17">
        <v>43</v>
      </c>
      <c r="I16" s="17">
        <v>45</v>
      </c>
      <c r="J16" s="17">
        <v>40</v>
      </c>
      <c r="K16" s="17">
        <v>36</v>
      </c>
      <c r="L16" s="17">
        <v>32</v>
      </c>
      <c r="M16" s="17">
        <v>30</v>
      </c>
      <c r="O16" s="326"/>
    </row>
    <row r="17" spans="1:15" ht="18" customHeight="1" x14ac:dyDescent="0.25">
      <c r="A17" s="20" t="s">
        <v>8</v>
      </c>
      <c r="B17" s="18" t="s">
        <v>77</v>
      </c>
      <c r="C17" s="19" t="s">
        <v>2</v>
      </c>
      <c r="D17" s="19" t="s">
        <v>2</v>
      </c>
      <c r="E17" s="18">
        <v>4</v>
      </c>
      <c r="F17" s="18">
        <v>4</v>
      </c>
      <c r="G17" s="18">
        <v>5</v>
      </c>
      <c r="H17" s="18">
        <v>5</v>
      </c>
      <c r="I17" s="18">
        <v>4</v>
      </c>
      <c r="J17" s="18">
        <v>3</v>
      </c>
      <c r="K17" s="18">
        <v>3</v>
      </c>
      <c r="L17" s="18">
        <v>3</v>
      </c>
      <c r="M17" s="18">
        <v>2</v>
      </c>
      <c r="O17" s="326"/>
    </row>
    <row r="18" spans="1:15" ht="18" customHeight="1" x14ac:dyDescent="0.25">
      <c r="A18" s="20" t="s">
        <v>331</v>
      </c>
      <c r="B18" s="20" t="s">
        <v>325</v>
      </c>
      <c r="C18" s="19" t="s">
        <v>2</v>
      </c>
      <c r="D18" s="19" t="s">
        <v>2</v>
      </c>
      <c r="E18" s="17">
        <v>34</v>
      </c>
      <c r="F18" s="17" t="s">
        <v>2</v>
      </c>
      <c r="G18" s="17">
        <v>41</v>
      </c>
      <c r="H18" s="17" t="s">
        <v>4</v>
      </c>
      <c r="I18" s="17">
        <v>38</v>
      </c>
      <c r="J18" s="17">
        <v>41</v>
      </c>
      <c r="K18" s="17">
        <v>37</v>
      </c>
      <c r="L18" s="17">
        <v>39</v>
      </c>
      <c r="M18" s="17">
        <v>38</v>
      </c>
      <c r="O18" s="326"/>
    </row>
    <row r="19" spans="1:15" ht="18" customHeight="1" x14ac:dyDescent="0.25">
      <c r="A19" s="20" t="s">
        <v>5</v>
      </c>
      <c r="B19" s="20" t="s">
        <v>323</v>
      </c>
      <c r="C19" s="32" t="s">
        <v>2</v>
      </c>
      <c r="D19" s="17">
        <v>25</v>
      </c>
      <c r="E19" s="17">
        <v>25</v>
      </c>
      <c r="F19" s="17">
        <v>27</v>
      </c>
      <c r="G19" s="17">
        <v>27</v>
      </c>
      <c r="H19" s="17">
        <v>31</v>
      </c>
      <c r="I19" s="17">
        <v>24</v>
      </c>
      <c r="J19" s="17">
        <v>31</v>
      </c>
      <c r="K19" s="17">
        <v>25</v>
      </c>
      <c r="L19" s="17">
        <v>24</v>
      </c>
      <c r="M19" s="17">
        <v>22</v>
      </c>
      <c r="O19" s="326"/>
    </row>
    <row r="20" spans="1:15" ht="18" customHeight="1" x14ac:dyDescent="0.25">
      <c r="A20" s="20" t="s">
        <v>332</v>
      </c>
      <c r="B20" s="20" t="s">
        <v>333</v>
      </c>
      <c r="C20" s="17" t="s">
        <v>4</v>
      </c>
      <c r="D20" s="18">
        <v>36</v>
      </c>
      <c r="E20" s="18">
        <v>33</v>
      </c>
      <c r="F20" s="18">
        <v>31</v>
      </c>
      <c r="G20" s="18">
        <v>31</v>
      </c>
      <c r="H20" s="18">
        <v>35</v>
      </c>
      <c r="I20" s="18">
        <v>42</v>
      </c>
      <c r="J20" s="18">
        <v>44</v>
      </c>
      <c r="K20" s="17">
        <v>34</v>
      </c>
      <c r="L20" s="17" t="s">
        <v>4</v>
      </c>
      <c r="M20" s="17" t="s">
        <v>2</v>
      </c>
      <c r="O20" s="326"/>
    </row>
    <row r="21" spans="1:15" ht="18" hidden="1" customHeight="1" x14ac:dyDescent="0.25">
      <c r="A21" s="20" t="s">
        <v>7</v>
      </c>
      <c r="B21" s="20"/>
      <c r="C21" s="19" t="s">
        <v>2</v>
      </c>
      <c r="D21" s="19" t="s">
        <v>2</v>
      </c>
      <c r="E21" s="19" t="s">
        <v>2</v>
      </c>
      <c r="F21" s="19" t="s">
        <v>2</v>
      </c>
      <c r="G21" s="19" t="s">
        <v>2</v>
      </c>
      <c r="H21" s="19" t="s">
        <v>2</v>
      </c>
      <c r="I21" s="19" t="s">
        <v>2</v>
      </c>
      <c r="J21" s="19" t="s">
        <v>2</v>
      </c>
      <c r="K21" s="17" t="s">
        <v>2</v>
      </c>
      <c r="L21" s="17" t="s">
        <v>2</v>
      </c>
      <c r="O21" s="326"/>
    </row>
    <row r="22" spans="1:15" ht="18" customHeight="1" x14ac:dyDescent="0.25">
      <c r="A22" s="20" t="s">
        <v>334</v>
      </c>
      <c r="B22" s="20" t="s">
        <v>330</v>
      </c>
      <c r="C22" s="18">
        <v>75</v>
      </c>
      <c r="D22" s="18">
        <v>68</v>
      </c>
      <c r="E22" s="18">
        <v>62</v>
      </c>
      <c r="F22" s="18">
        <v>68</v>
      </c>
      <c r="G22" s="18">
        <v>70</v>
      </c>
      <c r="H22" s="18">
        <v>82</v>
      </c>
      <c r="I22" s="18">
        <v>78</v>
      </c>
      <c r="J22" s="18">
        <v>84</v>
      </c>
      <c r="K22" s="17">
        <v>72</v>
      </c>
      <c r="L22" s="17">
        <v>72</v>
      </c>
      <c r="M22" s="18">
        <v>65</v>
      </c>
      <c r="O22" s="326"/>
    </row>
    <row r="23" spans="1:15" ht="18" customHeight="1" x14ac:dyDescent="0.25">
      <c r="A23" s="20" t="s">
        <v>335</v>
      </c>
      <c r="B23" s="20" t="s">
        <v>325</v>
      </c>
      <c r="C23" s="19" t="s">
        <v>2</v>
      </c>
      <c r="D23" s="19" t="s">
        <v>2</v>
      </c>
      <c r="E23" s="17">
        <v>38</v>
      </c>
      <c r="F23" s="17">
        <v>41</v>
      </c>
      <c r="G23" s="17">
        <v>40</v>
      </c>
      <c r="H23" s="17">
        <v>43</v>
      </c>
      <c r="I23" s="17">
        <v>40</v>
      </c>
      <c r="J23" s="17">
        <v>47</v>
      </c>
      <c r="K23" s="17" t="s">
        <v>4</v>
      </c>
      <c r="L23" s="17">
        <v>39</v>
      </c>
      <c r="M23" s="17">
        <v>44</v>
      </c>
      <c r="O23" s="326"/>
    </row>
    <row r="24" spans="1:15" ht="18" customHeight="1" x14ac:dyDescent="0.25">
      <c r="A24" s="20" t="s">
        <v>9</v>
      </c>
      <c r="B24" s="20" t="s">
        <v>323</v>
      </c>
      <c r="C24" s="21">
        <v>50</v>
      </c>
      <c r="D24" s="17">
        <v>49</v>
      </c>
      <c r="E24" s="18">
        <v>46</v>
      </c>
      <c r="F24" s="18">
        <v>47</v>
      </c>
      <c r="G24" s="18">
        <v>47</v>
      </c>
      <c r="H24" s="18">
        <v>48</v>
      </c>
      <c r="I24" s="18">
        <v>46</v>
      </c>
      <c r="J24" s="18">
        <v>49</v>
      </c>
      <c r="K24" s="17" t="s">
        <v>4</v>
      </c>
      <c r="L24" s="17" t="s">
        <v>2</v>
      </c>
      <c r="M24" s="17" t="s">
        <v>2</v>
      </c>
      <c r="O24" s="326"/>
    </row>
    <row r="25" spans="1:15" ht="18" customHeight="1" x14ac:dyDescent="0.25">
      <c r="A25" s="20" t="s">
        <v>336</v>
      </c>
      <c r="B25" s="20" t="s">
        <v>325</v>
      </c>
      <c r="C25" s="18">
        <v>23</v>
      </c>
      <c r="D25" s="18">
        <v>23</v>
      </c>
      <c r="E25" s="18">
        <v>21</v>
      </c>
      <c r="F25" s="18">
        <v>21</v>
      </c>
      <c r="G25" s="18">
        <v>22</v>
      </c>
      <c r="H25" s="18">
        <v>21</v>
      </c>
      <c r="I25" s="18">
        <v>21</v>
      </c>
      <c r="J25" s="18">
        <v>24</v>
      </c>
      <c r="K25" s="17">
        <v>27</v>
      </c>
      <c r="L25" s="17">
        <v>30</v>
      </c>
      <c r="M25" s="18">
        <v>21</v>
      </c>
      <c r="O25" s="326"/>
    </row>
    <row r="26" spans="1:15" ht="18" customHeight="1" x14ac:dyDescent="0.25">
      <c r="A26" s="20" t="s">
        <v>337</v>
      </c>
      <c r="B26" s="20" t="s">
        <v>325</v>
      </c>
      <c r="C26" s="19" t="s">
        <v>4</v>
      </c>
      <c r="D26" s="17">
        <v>28</v>
      </c>
      <c r="E26" s="17">
        <v>28</v>
      </c>
      <c r="F26" s="17">
        <v>28</v>
      </c>
      <c r="G26" s="17">
        <v>29</v>
      </c>
      <c r="H26" s="17">
        <v>27</v>
      </c>
      <c r="I26" s="17">
        <v>25</v>
      </c>
      <c r="J26" s="17">
        <v>30</v>
      </c>
      <c r="K26" s="17">
        <v>27</v>
      </c>
      <c r="L26" s="17">
        <v>26</v>
      </c>
      <c r="M26" s="17">
        <v>22</v>
      </c>
      <c r="O26" s="326"/>
    </row>
    <row r="27" spans="1:15" ht="6.75" customHeight="1" x14ac:dyDescent="0.25">
      <c r="A27" s="20"/>
      <c r="B27" s="18"/>
      <c r="C27" s="18"/>
      <c r="D27" s="18"/>
      <c r="E27" s="18"/>
      <c r="F27" s="17"/>
      <c r="J27" s="3"/>
      <c r="O27" s="326"/>
    </row>
    <row r="28" spans="1:15" ht="18" customHeight="1" x14ac:dyDescent="0.25">
      <c r="A28" s="31" t="s">
        <v>370</v>
      </c>
      <c r="B28" s="18"/>
      <c r="C28" s="24"/>
      <c r="D28" s="24"/>
      <c r="E28" s="24"/>
      <c r="G28" s="24"/>
      <c r="H28" s="24"/>
      <c r="I28" s="24"/>
      <c r="J28" s="24"/>
      <c r="K28" s="24"/>
      <c r="M28" s="24" t="s">
        <v>6</v>
      </c>
      <c r="O28" s="326"/>
    </row>
    <row r="29" spans="1:15" ht="14.25" customHeight="1" x14ac:dyDescent="0.25">
      <c r="A29" s="20"/>
      <c r="B29" s="18"/>
      <c r="C29" s="18"/>
      <c r="D29" s="17"/>
      <c r="E29" s="17"/>
      <c r="F29" s="17"/>
      <c r="G29" s="17"/>
      <c r="H29" s="17"/>
      <c r="I29" s="17"/>
      <c r="J29" s="17"/>
      <c r="K29" s="17"/>
      <c r="L29" s="4"/>
      <c r="O29" s="326"/>
    </row>
    <row r="30" spans="1:15" ht="18" customHeight="1" x14ac:dyDescent="0.25">
      <c r="A30" s="20" t="s">
        <v>5</v>
      </c>
      <c r="B30" s="20" t="s">
        <v>323</v>
      </c>
      <c r="C30" s="32" t="s">
        <v>2</v>
      </c>
      <c r="D30" s="17">
        <v>53</v>
      </c>
      <c r="E30" s="17">
        <v>53</v>
      </c>
      <c r="F30" s="17">
        <v>52</v>
      </c>
      <c r="G30" s="17">
        <v>48</v>
      </c>
      <c r="H30" s="17">
        <v>49</v>
      </c>
      <c r="I30" s="17">
        <v>52</v>
      </c>
      <c r="J30" s="17">
        <v>33</v>
      </c>
      <c r="K30" s="17">
        <v>40</v>
      </c>
      <c r="L30" s="17">
        <v>49</v>
      </c>
      <c r="M30" s="17">
        <v>49</v>
      </c>
      <c r="O30" s="326"/>
    </row>
    <row r="31" spans="1:15" ht="18" customHeight="1" x14ac:dyDescent="0.25">
      <c r="A31" s="20" t="s">
        <v>8</v>
      </c>
      <c r="B31" s="18" t="s">
        <v>77</v>
      </c>
      <c r="C31" s="18">
        <v>51</v>
      </c>
      <c r="D31" s="17">
        <v>53</v>
      </c>
      <c r="E31" s="18">
        <v>51</v>
      </c>
      <c r="F31" s="18">
        <v>58</v>
      </c>
      <c r="G31" s="18">
        <v>54</v>
      </c>
      <c r="H31" s="18">
        <v>57</v>
      </c>
      <c r="I31" s="18">
        <v>56</v>
      </c>
      <c r="J31" s="18">
        <v>55</v>
      </c>
      <c r="K31" s="17">
        <v>53</v>
      </c>
      <c r="L31" s="17">
        <v>51</v>
      </c>
      <c r="M31" s="18">
        <v>60</v>
      </c>
      <c r="O31" s="326"/>
    </row>
    <row r="32" spans="1:15" ht="18" customHeight="1" x14ac:dyDescent="0.25">
      <c r="A32" s="20" t="s">
        <v>7</v>
      </c>
      <c r="B32" s="18" t="s">
        <v>77</v>
      </c>
      <c r="C32" s="18">
        <v>73</v>
      </c>
      <c r="D32" s="17">
        <v>76</v>
      </c>
      <c r="E32" s="18">
        <v>67</v>
      </c>
      <c r="F32" s="18">
        <v>72</v>
      </c>
      <c r="G32" s="18">
        <v>68</v>
      </c>
      <c r="H32" s="18">
        <v>73</v>
      </c>
      <c r="I32" s="18">
        <v>67</v>
      </c>
      <c r="J32" s="18">
        <v>61</v>
      </c>
      <c r="K32" s="17">
        <v>64</v>
      </c>
      <c r="L32" s="17">
        <v>67</v>
      </c>
      <c r="M32" s="18">
        <v>70</v>
      </c>
      <c r="O32" s="326"/>
    </row>
    <row r="33" spans="1:15" ht="12" customHeight="1" x14ac:dyDescent="0.25">
      <c r="A33" s="20"/>
      <c r="B33" s="18"/>
      <c r="C33" s="30"/>
      <c r="D33" s="30"/>
      <c r="J33" s="3"/>
      <c r="O33" s="326"/>
    </row>
    <row r="34" spans="1:15" ht="18" customHeight="1" x14ac:dyDescent="0.25">
      <c r="A34" s="20"/>
      <c r="B34" s="29"/>
      <c r="C34" s="327"/>
      <c r="D34" s="327"/>
      <c r="E34" s="30"/>
      <c r="G34" s="30"/>
      <c r="H34" s="30"/>
      <c r="I34" s="30"/>
      <c r="J34" s="30"/>
      <c r="K34" s="30"/>
      <c r="M34" s="30" t="s">
        <v>338</v>
      </c>
      <c r="O34" s="326"/>
    </row>
    <row r="35" spans="1:15" ht="18" customHeight="1" x14ac:dyDescent="0.25">
      <c r="A35" s="20" t="s">
        <v>5</v>
      </c>
      <c r="B35" s="20" t="s">
        <v>323</v>
      </c>
      <c r="C35" s="17" t="s">
        <v>2</v>
      </c>
      <c r="D35" s="17">
        <v>12</v>
      </c>
      <c r="E35" s="17">
        <v>13</v>
      </c>
      <c r="F35" s="17">
        <v>16</v>
      </c>
      <c r="G35" s="17">
        <v>9</v>
      </c>
      <c r="H35" s="17">
        <v>14</v>
      </c>
      <c r="I35" s="17">
        <v>3</v>
      </c>
      <c r="J35" s="17">
        <v>0</v>
      </c>
      <c r="K35" s="17">
        <v>0</v>
      </c>
      <c r="L35" s="17">
        <v>4</v>
      </c>
      <c r="M35" s="17">
        <v>2</v>
      </c>
      <c r="O35" s="326"/>
    </row>
    <row r="36" spans="1:15" ht="18" customHeight="1" x14ac:dyDescent="0.25">
      <c r="A36" s="20" t="s">
        <v>8</v>
      </c>
      <c r="B36" s="18" t="s">
        <v>77</v>
      </c>
      <c r="C36" s="18">
        <v>18</v>
      </c>
      <c r="D36" s="17">
        <v>5</v>
      </c>
      <c r="E36" s="18">
        <v>1</v>
      </c>
      <c r="F36" s="18">
        <v>23</v>
      </c>
      <c r="G36" s="18">
        <v>11</v>
      </c>
      <c r="H36" s="18">
        <v>16</v>
      </c>
      <c r="I36" s="18">
        <v>20</v>
      </c>
      <c r="J36" s="18">
        <v>2</v>
      </c>
      <c r="K36" s="17">
        <v>10</v>
      </c>
      <c r="L36" s="17">
        <v>7</v>
      </c>
      <c r="M36" s="18">
        <v>14</v>
      </c>
      <c r="O36" s="326"/>
    </row>
    <row r="37" spans="1:15" ht="18" customHeight="1" x14ac:dyDescent="0.25">
      <c r="A37" s="20" t="s">
        <v>7</v>
      </c>
      <c r="B37" s="18" t="s">
        <v>77</v>
      </c>
      <c r="C37" s="18">
        <v>48</v>
      </c>
      <c r="D37" s="17">
        <v>29</v>
      </c>
      <c r="E37" s="18">
        <v>18</v>
      </c>
      <c r="F37" s="18">
        <v>47</v>
      </c>
      <c r="G37" s="18">
        <v>17</v>
      </c>
      <c r="H37" s="18">
        <v>65</v>
      </c>
      <c r="I37" s="18">
        <v>4</v>
      </c>
      <c r="J37" s="18">
        <v>4</v>
      </c>
      <c r="K37" s="17">
        <v>14</v>
      </c>
      <c r="L37" s="17">
        <v>12</v>
      </c>
      <c r="M37" s="18">
        <v>23</v>
      </c>
      <c r="O37" s="326"/>
    </row>
    <row r="38" spans="1:15" ht="9" customHeight="1" x14ac:dyDescent="0.25">
      <c r="A38" s="26"/>
      <c r="B38" s="18"/>
      <c r="C38" s="18"/>
      <c r="D38" s="18"/>
      <c r="E38" s="18"/>
      <c r="F38" s="17"/>
      <c r="J38" s="3"/>
      <c r="O38" s="326"/>
    </row>
    <row r="39" spans="1:15" ht="18" customHeight="1" x14ac:dyDescent="0.25">
      <c r="A39" s="25" t="s">
        <v>339</v>
      </c>
      <c r="B39" s="18"/>
      <c r="C39" s="24"/>
      <c r="D39" s="24"/>
      <c r="E39" s="24"/>
      <c r="G39" s="24"/>
      <c r="H39" s="24"/>
      <c r="I39" s="24"/>
      <c r="J39" s="24"/>
      <c r="K39" s="24"/>
      <c r="M39" s="24" t="s">
        <v>6</v>
      </c>
      <c r="O39" s="326"/>
    </row>
    <row r="40" spans="1:15" ht="12" customHeight="1" x14ac:dyDescent="0.25">
      <c r="A40" s="25"/>
      <c r="B40" s="18"/>
      <c r="C40" s="24"/>
      <c r="D40" s="24"/>
      <c r="E40" s="24"/>
      <c r="G40" s="24"/>
      <c r="H40" s="24"/>
      <c r="I40" s="24"/>
      <c r="J40" s="24"/>
      <c r="K40" s="24"/>
      <c r="M40" s="24"/>
      <c r="O40" s="326"/>
    </row>
    <row r="41" spans="1:15" ht="18" customHeight="1" x14ac:dyDescent="0.25">
      <c r="A41" s="20" t="s">
        <v>3</v>
      </c>
      <c r="B41" s="20" t="s">
        <v>323</v>
      </c>
      <c r="C41" s="18">
        <v>22</v>
      </c>
      <c r="D41" s="17">
        <v>19</v>
      </c>
      <c r="E41" s="18">
        <v>19</v>
      </c>
      <c r="F41" s="18">
        <v>20</v>
      </c>
      <c r="G41" s="18">
        <v>17</v>
      </c>
      <c r="H41" s="18">
        <v>16</v>
      </c>
      <c r="I41" s="18">
        <v>15</v>
      </c>
      <c r="J41" s="18">
        <v>13</v>
      </c>
      <c r="K41" s="17">
        <v>14</v>
      </c>
      <c r="L41" s="17">
        <v>12</v>
      </c>
      <c r="M41" s="18">
        <v>13</v>
      </c>
      <c r="O41" s="326"/>
    </row>
    <row r="42" spans="1:15" ht="18" customHeight="1" x14ac:dyDescent="0.25">
      <c r="A42" s="20" t="s">
        <v>324</v>
      </c>
      <c r="B42" s="20" t="s">
        <v>325</v>
      </c>
      <c r="C42" s="19" t="s">
        <v>2</v>
      </c>
      <c r="D42" s="19" t="s">
        <v>2</v>
      </c>
      <c r="E42" s="18">
        <v>25</v>
      </c>
      <c r="F42" s="18">
        <v>26</v>
      </c>
      <c r="G42" s="18">
        <v>19</v>
      </c>
      <c r="H42" s="18">
        <v>22</v>
      </c>
      <c r="I42" s="18">
        <v>18</v>
      </c>
      <c r="J42" s="18">
        <v>18</v>
      </c>
      <c r="K42" s="17">
        <v>22</v>
      </c>
      <c r="L42" s="17">
        <v>21</v>
      </c>
      <c r="M42" s="18">
        <v>20</v>
      </c>
      <c r="O42" s="326"/>
    </row>
    <row r="43" spans="1:15" ht="18" customHeight="1" x14ac:dyDescent="0.25">
      <c r="A43" s="20" t="s">
        <v>326</v>
      </c>
      <c r="B43" s="20" t="s">
        <v>325</v>
      </c>
      <c r="C43" s="19" t="s">
        <v>2</v>
      </c>
      <c r="D43" s="19" t="s">
        <v>2</v>
      </c>
      <c r="E43" s="18">
        <v>25</v>
      </c>
      <c r="F43" s="18">
        <v>22</v>
      </c>
      <c r="G43" s="18">
        <v>22</v>
      </c>
      <c r="H43" s="18">
        <v>17</v>
      </c>
      <c r="I43" s="18">
        <v>19</v>
      </c>
      <c r="J43" s="18">
        <v>19</v>
      </c>
      <c r="K43" s="17">
        <v>17</v>
      </c>
      <c r="L43" s="17">
        <v>15</v>
      </c>
      <c r="M43" s="17" t="s">
        <v>4</v>
      </c>
      <c r="O43" s="326"/>
    </row>
    <row r="44" spans="1:15" ht="18" customHeight="1" x14ac:dyDescent="0.25">
      <c r="A44" s="20" t="s">
        <v>340</v>
      </c>
      <c r="B44" s="20" t="s">
        <v>325</v>
      </c>
      <c r="C44" s="19" t="s">
        <v>2</v>
      </c>
      <c r="D44" s="19" t="s">
        <v>2</v>
      </c>
      <c r="E44" s="19" t="s">
        <v>2</v>
      </c>
      <c r="F44" s="18">
        <v>20</v>
      </c>
      <c r="G44" s="18">
        <v>18</v>
      </c>
      <c r="H44" s="18">
        <v>15</v>
      </c>
      <c r="I44" s="18">
        <v>15</v>
      </c>
      <c r="J44" s="18">
        <v>16</v>
      </c>
      <c r="K44" s="18">
        <v>16</v>
      </c>
      <c r="L44" s="18">
        <v>14</v>
      </c>
      <c r="M44" s="18">
        <v>16</v>
      </c>
      <c r="O44" s="326"/>
    </row>
    <row r="45" spans="1:15" ht="18" customHeight="1" x14ac:dyDescent="0.25">
      <c r="A45" s="20" t="s">
        <v>329</v>
      </c>
      <c r="B45" s="20" t="s">
        <v>330</v>
      </c>
      <c r="C45" s="19" t="s">
        <v>2</v>
      </c>
      <c r="D45" s="19" t="s">
        <v>2</v>
      </c>
      <c r="E45" s="19" t="s">
        <v>2</v>
      </c>
      <c r="F45" s="18">
        <v>24</v>
      </c>
      <c r="G45" s="18">
        <v>22</v>
      </c>
      <c r="H45" s="18">
        <v>17</v>
      </c>
      <c r="I45" s="18">
        <v>17</v>
      </c>
      <c r="J45" s="18">
        <v>17</v>
      </c>
      <c r="K45" s="17">
        <v>19</v>
      </c>
      <c r="L45" s="17">
        <v>16</v>
      </c>
      <c r="M45" s="18">
        <v>15</v>
      </c>
      <c r="O45" s="326"/>
    </row>
    <row r="46" spans="1:15" ht="18" customHeight="1" x14ac:dyDescent="0.25">
      <c r="A46" s="20" t="s">
        <v>341</v>
      </c>
      <c r="B46" s="20" t="s">
        <v>325</v>
      </c>
      <c r="C46" s="19" t="s">
        <v>2</v>
      </c>
      <c r="D46" s="19" t="s">
        <v>2</v>
      </c>
      <c r="E46" s="19" t="s">
        <v>2</v>
      </c>
      <c r="F46" s="19" t="s">
        <v>2</v>
      </c>
      <c r="G46" s="18">
        <v>26</v>
      </c>
      <c r="H46" s="18">
        <v>18</v>
      </c>
      <c r="I46" s="18">
        <v>17</v>
      </c>
      <c r="J46" s="17">
        <v>18</v>
      </c>
      <c r="K46" s="17">
        <v>16</v>
      </c>
      <c r="L46" s="18">
        <v>16</v>
      </c>
      <c r="M46" s="17">
        <v>17</v>
      </c>
      <c r="O46" s="326"/>
    </row>
    <row r="47" spans="1:15" ht="18" customHeight="1" x14ac:dyDescent="0.25">
      <c r="A47" s="20" t="s">
        <v>5</v>
      </c>
      <c r="B47" s="20" t="s">
        <v>323</v>
      </c>
      <c r="C47" s="17" t="s">
        <v>2</v>
      </c>
      <c r="D47" s="17">
        <v>19</v>
      </c>
      <c r="E47" s="18">
        <v>18</v>
      </c>
      <c r="F47" s="18">
        <v>20</v>
      </c>
      <c r="G47" s="18">
        <v>19</v>
      </c>
      <c r="H47" s="18">
        <v>15</v>
      </c>
      <c r="I47" s="17" t="s">
        <v>4</v>
      </c>
      <c r="J47" s="18">
        <v>14</v>
      </c>
      <c r="K47" s="17">
        <v>15</v>
      </c>
      <c r="L47" s="17" t="s">
        <v>4</v>
      </c>
      <c r="M47" s="18">
        <v>14</v>
      </c>
      <c r="O47" s="326"/>
    </row>
    <row r="48" spans="1:15" ht="18" customHeight="1" x14ac:dyDescent="0.25">
      <c r="A48" s="20" t="s">
        <v>335</v>
      </c>
      <c r="B48" s="20" t="s">
        <v>325</v>
      </c>
      <c r="C48" s="19" t="s">
        <v>2</v>
      </c>
      <c r="D48" s="19" t="s">
        <v>2</v>
      </c>
      <c r="E48" s="17">
        <v>27</v>
      </c>
      <c r="F48" s="17">
        <v>27</v>
      </c>
      <c r="G48" s="17">
        <v>25</v>
      </c>
      <c r="H48" s="17">
        <v>10</v>
      </c>
      <c r="I48" s="17">
        <v>19</v>
      </c>
      <c r="J48" s="17">
        <v>23</v>
      </c>
      <c r="K48" s="17" t="s">
        <v>4</v>
      </c>
      <c r="L48" s="17">
        <v>13</v>
      </c>
      <c r="M48" s="17" t="s">
        <v>4</v>
      </c>
      <c r="O48" s="326"/>
    </row>
    <row r="49" spans="1:15" ht="18" customHeight="1" x14ac:dyDescent="0.25">
      <c r="A49" s="20" t="s">
        <v>342</v>
      </c>
      <c r="B49" s="20" t="s">
        <v>77</v>
      </c>
      <c r="C49" s="19" t="s">
        <v>2</v>
      </c>
      <c r="D49" s="19" t="s">
        <v>2</v>
      </c>
      <c r="E49" s="17">
        <v>14</v>
      </c>
      <c r="F49" s="17">
        <v>15</v>
      </c>
      <c r="G49" s="17">
        <v>15</v>
      </c>
      <c r="H49" s="17">
        <v>12</v>
      </c>
      <c r="I49" s="17">
        <v>11</v>
      </c>
      <c r="J49" s="17">
        <v>16</v>
      </c>
      <c r="K49" s="17">
        <v>12</v>
      </c>
      <c r="L49" s="17">
        <v>11</v>
      </c>
      <c r="M49" s="17">
        <v>12</v>
      </c>
      <c r="O49" s="326"/>
    </row>
    <row r="50" spans="1:15" ht="18" customHeight="1" x14ac:dyDescent="0.25">
      <c r="A50" s="20" t="s">
        <v>334</v>
      </c>
      <c r="B50" s="20" t="s">
        <v>330</v>
      </c>
      <c r="C50" s="17">
        <v>32</v>
      </c>
      <c r="D50" s="17">
        <v>27</v>
      </c>
      <c r="E50" s="18">
        <v>29</v>
      </c>
      <c r="F50" s="18">
        <v>38</v>
      </c>
      <c r="G50" s="18">
        <v>32</v>
      </c>
      <c r="H50" s="18">
        <v>27</v>
      </c>
      <c r="I50" s="18">
        <v>24</v>
      </c>
      <c r="J50" s="18">
        <v>29</v>
      </c>
      <c r="K50" s="17" t="s">
        <v>4</v>
      </c>
      <c r="L50" s="17" t="s">
        <v>4</v>
      </c>
      <c r="M50" s="18">
        <v>23</v>
      </c>
      <c r="O50" s="326"/>
    </row>
    <row r="51" spans="1:15" ht="18" customHeight="1" x14ac:dyDescent="0.2">
      <c r="A51" s="20" t="s">
        <v>343</v>
      </c>
      <c r="B51" s="20" t="s">
        <v>333</v>
      </c>
      <c r="C51" s="18">
        <v>21</v>
      </c>
      <c r="D51" s="17" t="s">
        <v>4</v>
      </c>
      <c r="E51" s="18">
        <v>20</v>
      </c>
      <c r="F51" s="18">
        <v>21</v>
      </c>
      <c r="G51" s="18">
        <v>20</v>
      </c>
      <c r="H51" s="18">
        <v>19</v>
      </c>
      <c r="I51" s="18">
        <v>25</v>
      </c>
      <c r="J51" s="17" t="s">
        <v>4</v>
      </c>
      <c r="K51" s="17">
        <v>17</v>
      </c>
      <c r="L51" s="17" t="s">
        <v>4</v>
      </c>
      <c r="M51" s="17" t="s">
        <v>2</v>
      </c>
    </row>
    <row r="52" spans="1:15" ht="18" customHeight="1" x14ac:dyDescent="0.2">
      <c r="A52" s="20" t="s">
        <v>336</v>
      </c>
      <c r="B52" s="20" t="s">
        <v>325</v>
      </c>
      <c r="C52" s="22">
        <v>15</v>
      </c>
      <c r="D52" s="22">
        <v>14</v>
      </c>
      <c r="E52" s="22">
        <v>15</v>
      </c>
      <c r="F52" s="22">
        <v>16</v>
      </c>
      <c r="G52" s="22">
        <v>14</v>
      </c>
      <c r="H52" s="22">
        <v>12</v>
      </c>
      <c r="I52" s="22">
        <v>12</v>
      </c>
      <c r="J52" s="22">
        <v>14</v>
      </c>
      <c r="K52" s="22">
        <v>12</v>
      </c>
      <c r="L52" s="22">
        <v>11</v>
      </c>
      <c r="M52" s="22">
        <v>12</v>
      </c>
    </row>
    <row r="53" spans="1:15" ht="18" customHeight="1" thickBot="1" x14ac:dyDescent="0.25">
      <c r="A53" s="16" t="s">
        <v>337</v>
      </c>
      <c r="B53" s="16" t="s">
        <v>325</v>
      </c>
      <c r="C53" s="15" t="s">
        <v>4</v>
      </c>
      <c r="D53" s="13">
        <v>17</v>
      </c>
      <c r="E53" s="14">
        <v>19</v>
      </c>
      <c r="F53" s="14">
        <v>21</v>
      </c>
      <c r="G53" s="14">
        <v>20</v>
      </c>
      <c r="H53" s="14">
        <v>16</v>
      </c>
      <c r="I53" s="14">
        <v>16</v>
      </c>
      <c r="J53" s="14">
        <v>19</v>
      </c>
      <c r="K53" s="13">
        <v>19</v>
      </c>
      <c r="L53" s="13">
        <v>15</v>
      </c>
      <c r="M53" s="14">
        <v>16</v>
      </c>
    </row>
    <row r="54" spans="1:15" ht="20.25" customHeight="1" x14ac:dyDescent="0.2">
      <c r="A54" s="330" t="s">
        <v>1</v>
      </c>
      <c r="C54" s="327"/>
      <c r="D54" s="327"/>
      <c r="E54" s="327"/>
      <c r="F54" s="327"/>
      <c r="G54" s="327"/>
      <c r="H54" s="327"/>
      <c r="I54" s="327"/>
      <c r="J54" s="327"/>
      <c r="K54" s="327"/>
      <c r="L54" s="327"/>
    </row>
    <row r="55" spans="1:15" x14ac:dyDescent="0.2">
      <c r="A55" s="3" t="s">
        <v>344</v>
      </c>
    </row>
    <row r="56" spans="1:15" x14ac:dyDescent="0.2">
      <c r="A56" s="270" t="s">
        <v>345</v>
      </c>
      <c r="B56" s="8"/>
      <c r="C56" s="7"/>
      <c r="D56" s="5"/>
    </row>
    <row r="57" spans="1:15" x14ac:dyDescent="0.2">
      <c r="A57" s="271" t="s">
        <v>346</v>
      </c>
      <c r="C57" s="7"/>
      <c r="D57" s="5"/>
    </row>
    <row r="58" spans="1:15" ht="15.75" x14ac:dyDescent="0.2">
      <c r="A58" s="272" t="s">
        <v>347</v>
      </c>
      <c r="C58" s="7"/>
      <c r="D58" s="5"/>
    </row>
    <row r="59" spans="1:15" x14ac:dyDescent="0.2">
      <c r="B59" s="8"/>
      <c r="C59" s="5"/>
      <c r="D59" s="5"/>
      <c r="E59" s="5"/>
      <c r="F59" s="5"/>
      <c r="G59" s="5"/>
      <c r="H59" s="5"/>
      <c r="I59" s="5"/>
      <c r="J59" s="5"/>
      <c r="K59" s="5"/>
      <c r="L59" s="5"/>
      <c r="M59" s="5"/>
    </row>
    <row r="60" spans="1:15" hidden="1" x14ac:dyDescent="0.2">
      <c r="A60" s="6" t="s">
        <v>348</v>
      </c>
      <c r="C60" s="7"/>
      <c r="D60" s="5"/>
    </row>
    <row r="61" spans="1:15" x14ac:dyDescent="0.2">
      <c r="A61" s="6" t="s">
        <v>0</v>
      </c>
      <c r="C61" s="5"/>
    </row>
    <row r="62" spans="1:15" x14ac:dyDescent="0.2">
      <c r="C62" s="5"/>
    </row>
    <row r="63" spans="1:15" x14ac:dyDescent="0.2">
      <c r="C63" s="5"/>
    </row>
  </sheetData>
  <pageMargins left="0.74803149606299213" right="0.74803149606299213" top="0.98425196850393704" bottom="0.9055118110236221" header="0.51181102362204722" footer="0.51181102362204722"/>
  <pageSetup paperSize="9" scale="59" orientation="portrait" r:id="rId1"/>
  <headerFooter alignWithMargins="0">
    <oddHeader>&amp;R&amp;"Arial,Bold"&amp;16ENVIRONMENT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6"/>
  <sheetViews>
    <sheetView workbookViewId="0">
      <selection activeCell="H21" sqref="H21"/>
    </sheetView>
  </sheetViews>
  <sheetFormatPr defaultRowHeight="12.75" x14ac:dyDescent="0.2"/>
  <cols>
    <col min="1" max="16384" width="9.140625" style="205"/>
  </cols>
  <sheetData>
    <row r="3" spans="3:7" x14ac:dyDescent="0.2">
      <c r="D3" s="205" t="s">
        <v>282</v>
      </c>
      <c r="E3" s="205" t="s">
        <v>283</v>
      </c>
      <c r="F3" s="205" t="s">
        <v>284</v>
      </c>
      <c r="G3" s="205" t="s">
        <v>285</v>
      </c>
    </row>
    <row r="4" spans="3:7" x14ac:dyDescent="0.2">
      <c r="C4" s="205">
        <v>1990</v>
      </c>
      <c r="D4" s="205">
        <v>100</v>
      </c>
      <c r="E4" s="205">
        <v>100</v>
      </c>
      <c r="F4" s="205">
        <v>100</v>
      </c>
      <c r="G4" s="205">
        <v>100</v>
      </c>
    </row>
    <row r="9" spans="3:7" x14ac:dyDescent="0.2">
      <c r="C9" s="205">
        <v>1995</v>
      </c>
      <c r="D9" s="205">
        <v>73.77031477555154</v>
      </c>
      <c r="E9" s="205">
        <v>81.795581782467252</v>
      </c>
      <c r="F9" s="205">
        <v>109.89327134759306</v>
      </c>
      <c r="G9" s="205">
        <v>47.822519707895736</v>
      </c>
    </row>
    <row r="12" spans="3:7" x14ac:dyDescent="0.2">
      <c r="C12" s="205">
        <v>1998</v>
      </c>
      <c r="D12" s="205">
        <v>53.533647186147924</v>
      </c>
      <c r="E12" s="205">
        <v>69.39545971897671</v>
      </c>
      <c r="F12" s="205">
        <v>106.04875231924342</v>
      </c>
      <c r="G12" s="205">
        <v>25.882537372883924</v>
      </c>
    </row>
    <row r="13" spans="3:7" x14ac:dyDescent="0.2">
      <c r="C13" s="205">
        <v>1999</v>
      </c>
      <c r="D13" s="205">
        <v>46.238196005084994</v>
      </c>
      <c r="E13" s="205">
        <v>65.674394226868031</v>
      </c>
      <c r="F13" s="205">
        <v>104.83915660359166</v>
      </c>
      <c r="G13" s="205">
        <v>13.560028017481784</v>
      </c>
    </row>
    <row r="14" spans="3:7" x14ac:dyDescent="0.2">
      <c r="C14" s="205">
        <v>2000</v>
      </c>
      <c r="D14" s="205">
        <v>38.695539576694344</v>
      </c>
      <c r="E14" s="205">
        <v>60.238828890567241</v>
      </c>
      <c r="F14" s="205">
        <v>93.710700965343577</v>
      </c>
      <c r="G14" s="205">
        <v>0.15098812209321108</v>
      </c>
    </row>
    <row r="15" spans="3:7" x14ac:dyDescent="0.2">
      <c r="C15" s="205">
        <v>2001</v>
      </c>
      <c r="D15" s="205">
        <v>34.477053267984267</v>
      </c>
      <c r="E15" s="205">
        <v>57.122833942833218</v>
      </c>
      <c r="F15" s="205">
        <v>90.597501780835401</v>
      </c>
      <c r="G15" s="205">
        <v>0.14017756375620541</v>
      </c>
    </row>
    <row r="16" spans="3:7" x14ac:dyDescent="0.2">
      <c r="C16" s="205">
        <v>2002</v>
      </c>
      <c r="D16" s="205">
        <v>29.458898797133383</v>
      </c>
      <c r="E16" s="205">
        <v>55.023445569017568</v>
      </c>
      <c r="F16" s="205">
        <v>88.961181654405323</v>
      </c>
      <c r="G16" s="205">
        <v>0.14011366832887459</v>
      </c>
    </row>
    <row r="17" spans="3:7" x14ac:dyDescent="0.2">
      <c r="C17" s="205">
        <v>2003</v>
      </c>
      <c r="D17" s="205">
        <v>24.864134574850098</v>
      </c>
      <c r="E17" s="205">
        <v>52.470723168059799</v>
      </c>
      <c r="F17" s="205">
        <v>86.082108061934676</v>
      </c>
      <c r="G17" s="205">
        <v>0.13850714784043153</v>
      </c>
    </row>
    <row r="18" spans="3:7" x14ac:dyDescent="0.2">
      <c r="C18" s="205">
        <v>2004</v>
      </c>
      <c r="D18" s="205">
        <v>21.30107005472474</v>
      </c>
      <c r="E18" s="205">
        <v>50.898660929149663</v>
      </c>
      <c r="F18" s="205">
        <v>84.457261580790444</v>
      </c>
      <c r="G18" s="205">
        <v>0.13985838646907794</v>
      </c>
    </row>
    <row r="19" spans="3:7" x14ac:dyDescent="0.2">
      <c r="C19" s="205">
        <v>2005</v>
      </c>
      <c r="D19" s="205">
        <v>18.315385111761824</v>
      </c>
      <c r="E19" s="205">
        <v>49.477836411887871</v>
      </c>
      <c r="F19" s="205">
        <v>82.839573820588868</v>
      </c>
      <c r="G19" s="205">
        <v>0.14363721238869212</v>
      </c>
    </row>
    <row r="20" spans="3:7" x14ac:dyDescent="0.2">
      <c r="C20" s="205">
        <v>2006</v>
      </c>
      <c r="D20" s="205">
        <v>16.298756196133819</v>
      </c>
      <c r="E20" s="205">
        <v>48.378357320829565</v>
      </c>
      <c r="F20" s="205">
        <v>80.815717875384934</v>
      </c>
      <c r="G20" s="205">
        <v>0.14362549928506149</v>
      </c>
    </row>
    <row r="21" spans="3:7" x14ac:dyDescent="0.2">
      <c r="C21" s="205">
        <v>2007</v>
      </c>
      <c r="D21" s="205">
        <v>14.055213811792019</v>
      </c>
      <c r="E21" s="205">
        <v>47.408609089633245</v>
      </c>
      <c r="F21" s="205">
        <v>76.015728523600771</v>
      </c>
      <c r="G21" s="205">
        <v>0.12605359560442253</v>
      </c>
    </row>
    <row r="22" spans="3:7" x14ac:dyDescent="0.2">
      <c r="C22" s="205">
        <v>2008</v>
      </c>
      <c r="D22" s="205">
        <v>12.418460559383952</v>
      </c>
      <c r="E22" s="205">
        <v>45.052942500594128</v>
      </c>
      <c r="F22" s="205">
        <v>72.92007910259241</v>
      </c>
      <c r="G22" s="205">
        <v>0.12102036799548437</v>
      </c>
    </row>
    <row r="23" spans="3:7" x14ac:dyDescent="0.2">
      <c r="C23" s="205">
        <v>2009</v>
      </c>
      <c r="D23" s="205">
        <v>7.8031484188803084</v>
      </c>
      <c r="E23" s="205">
        <v>38.037980016987724</v>
      </c>
      <c r="F23" s="205">
        <v>69.393022225129116</v>
      </c>
      <c r="G23" s="205">
        <v>0.11643026612383947</v>
      </c>
    </row>
    <row r="24" spans="3:7" x14ac:dyDescent="0.2">
      <c r="C24" s="205">
        <v>2010</v>
      </c>
      <c r="D24" s="205">
        <v>6.715545371706547</v>
      </c>
      <c r="E24" s="205">
        <v>36.3584915594246</v>
      </c>
      <c r="F24" s="205">
        <v>67.19606412414781</v>
      </c>
      <c r="G24" s="205">
        <v>0.11440302689356568</v>
      </c>
    </row>
    <row r="25" spans="3:7" x14ac:dyDescent="0.2">
      <c r="C25" s="205">
        <v>2011</v>
      </c>
      <c r="D25" s="205">
        <v>5.7389371681803372</v>
      </c>
      <c r="E25" s="205">
        <v>34.069438963533251</v>
      </c>
      <c r="F25" s="205">
        <v>62.446508431524265</v>
      </c>
      <c r="G25" s="205">
        <v>0.1113037482726584</v>
      </c>
    </row>
    <row r="26" spans="3:7" x14ac:dyDescent="0.2">
      <c r="C26" s="205">
        <v>2012</v>
      </c>
      <c r="D26" s="205">
        <v>5.0648692571512735</v>
      </c>
      <c r="E26" s="205">
        <v>32.531582198854082</v>
      </c>
      <c r="F26" s="205">
        <v>59.842487588729931</v>
      </c>
      <c r="G26" s="205">
        <v>0.11210494145181284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43" zoomScaleNormal="100" workbookViewId="0">
      <selection activeCell="K24" sqref="K24"/>
    </sheetView>
  </sheetViews>
  <sheetFormatPr defaultRowHeight="12.75" x14ac:dyDescent="0.2"/>
  <cols>
    <col min="1" max="1" width="27.42578125" style="205" customWidth="1"/>
    <col min="2" max="5" width="11.42578125" style="205" customWidth="1"/>
    <col min="6" max="6" width="14.7109375" style="205" customWidth="1"/>
    <col min="7" max="7" width="9.140625" style="205"/>
    <col min="8" max="8" width="13.140625" style="205" customWidth="1"/>
    <col min="9" max="16384" width="9.140625" style="205"/>
  </cols>
  <sheetData>
    <row r="1" spans="1:6" ht="15" x14ac:dyDescent="0.25">
      <c r="A1" s="302" t="s">
        <v>376</v>
      </c>
      <c r="B1" s="303"/>
      <c r="C1" s="146"/>
      <c r="D1" s="146"/>
      <c r="E1" s="304"/>
      <c r="F1" s="304"/>
    </row>
    <row r="3" spans="1:6" ht="15" x14ac:dyDescent="0.25">
      <c r="A3" s="328" t="s">
        <v>349</v>
      </c>
      <c r="B3" s="338" t="s">
        <v>350</v>
      </c>
      <c r="C3" s="339"/>
      <c r="D3" s="339"/>
      <c r="E3" s="339"/>
      <c r="F3" s="333" t="s">
        <v>351</v>
      </c>
    </row>
    <row r="4" spans="1:6" ht="48" x14ac:dyDescent="0.35">
      <c r="A4" s="315"/>
      <c r="B4" s="329" t="s">
        <v>373</v>
      </c>
      <c r="C4" s="329" t="s">
        <v>372</v>
      </c>
      <c r="D4" s="329" t="s">
        <v>352</v>
      </c>
      <c r="E4" s="329" t="s">
        <v>353</v>
      </c>
      <c r="F4" s="332"/>
    </row>
    <row r="5" spans="1:6" ht="15" x14ac:dyDescent="0.25">
      <c r="A5" s="302" t="s">
        <v>354</v>
      </c>
      <c r="B5" s="334">
        <v>0</v>
      </c>
      <c r="C5" s="334">
        <v>0</v>
      </c>
      <c r="D5" s="334">
        <v>3</v>
      </c>
      <c r="E5" s="334">
        <v>0</v>
      </c>
      <c r="F5" s="335">
        <f t="shared" ref="F5:F19" si="0">SUM(B5:E5)</f>
        <v>3</v>
      </c>
    </row>
    <row r="6" spans="1:6" ht="15" x14ac:dyDescent="0.25">
      <c r="A6" s="302" t="s">
        <v>355</v>
      </c>
      <c r="B6" s="334">
        <v>5</v>
      </c>
      <c r="C6" s="334">
        <v>0</v>
      </c>
      <c r="D6" s="334">
        <v>0</v>
      </c>
      <c r="E6" s="334">
        <v>0</v>
      </c>
      <c r="F6" s="335">
        <f t="shared" si="0"/>
        <v>5</v>
      </c>
    </row>
    <row r="7" spans="1:6" ht="15" x14ac:dyDescent="0.25">
      <c r="A7" s="302" t="s">
        <v>356</v>
      </c>
      <c r="B7" s="334">
        <v>0</v>
      </c>
      <c r="C7" s="334">
        <v>0</v>
      </c>
      <c r="D7" s="334">
        <v>1</v>
      </c>
      <c r="E7" s="334">
        <v>0</v>
      </c>
      <c r="F7" s="335">
        <f t="shared" si="0"/>
        <v>1</v>
      </c>
    </row>
    <row r="8" spans="1:6" ht="15" x14ac:dyDescent="0.25">
      <c r="A8" s="302" t="s">
        <v>357</v>
      </c>
      <c r="B8" s="334">
        <v>0</v>
      </c>
      <c r="C8" s="334">
        <v>0</v>
      </c>
      <c r="D8" s="334">
        <v>2</v>
      </c>
      <c r="E8" s="334">
        <v>0</v>
      </c>
      <c r="F8" s="335">
        <f t="shared" si="0"/>
        <v>2</v>
      </c>
    </row>
    <row r="9" spans="1:6" ht="15" x14ac:dyDescent="0.25">
      <c r="A9" s="302" t="s">
        <v>358</v>
      </c>
      <c r="B9" s="334">
        <v>1</v>
      </c>
      <c r="C9" s="334">
        <v>0</v>
      </c>
      <c r="D9" s="334">
        <v>0</v>
      </c>
      <c r="E9" s="334">
        <v>0</v>
      </c>
      <c r="F9" s="335">
        <f t="shared" si="0"/>
        <v>1</v>
      </c>
    </row>
    <row r="10" spans="1:6" ht="15" x14ac:dyDescent="0.25">
      <c r="A10" s="302" t="s">
        <v>359</v>
      </c>
      <c r="B10" s="334">
        <v>1</v>
      </c>
      <c r="C10" s="334">
        <v>1</v>
      </c>
      <c r="D10" s="334">
        <v>1</v>
      </c>
      <c r="E10" s="334">
        <v>1</v>
      </c>
      <c r="F10" s="335">
        <f t="shared" si="0"/>
        <v>4</v>
      </c>
    </row>
    <row r="11" spans="1:6" ht="15" x14ac:dyDescent="0.25">
      <c r="A11" s="302" t="s">
        <v>360</v>
      </c>
      <c r="B11" s="334">
        <v>1</v>
      </c>
      <c r="C11" s="334">
        <v>0</v>
      </c>
      <c r="D11" s="334">
        <v>1</v>
      </c>
      <c r="E11" s="334">
        <v>0</v>
      </c>
      <c r="F11" s="335">
        <f t="shared" si="0"/>
        <v>2</v>
      </c>
    </row>
    <row r="12" spans="1:6" ht="15" x14ac:dyDescent="0.25">
      <c r="A12" s="302" t="s">
        <v>361</v>
      </c>
      <c r="B12" s="334">
        <v>2</v>
      </c>
      <c r="C12" s="334">
        <v>0</v>
      </c>
      <c r="D12" s="334">
        <v>1</v>
      </c>
      <c r="E12" s="334">
        <v>0</v>
      </c>
      <c r="F12" s="335">
        <f t="shared" si="0"/>
        <v>3</v>
      </c>
    </row>
    <row r="13" spans="1:6" ht="15" x14ac:dyDescent="0.25">
      <c r="A13" s="302" t="s">
        <v>362</v>
      </c>
      <c r="B13" s="334">
        <v>1</v>
      </c>
      <c r="C13" s="334">
        <v>0</v>
      </c>
      <c r="D13" s="334">
        <v>0</v>
      </c>
      <c r="E13" s="334">
        <v>0</v>
      </c>
      <c r="F13" s="335">
        <f t="shared" si="0"/>
        <v>1</v>
      </c>
    </row>
    <row r="14" spans="1:6" ht="15" x14ac:dyDescent="0.25">
      <c r="A14" s="302" t="s">
        <v>363</v>
      </c>
      <c r="B14" s="334">
        <v>0</v>
      </c>
      <c r="C14" s="334">
        <v>5</v>
      </c>
      <c r="D14" s="334">
        <v>0</v>
      </c>
      <c r="E14" s="334">
        <v>0</v>
      </c>
      <c r="F14" s="335">
        <f t="shared" si="0"/>
        <v>5</v>
      </c>
    </row>
    <row r="15" spans="1:6" ht="15" x14ac:dyDescent="0.25">
      <c r="A15" s="302" t="s">
        <v>364</v>
      </c>
      <c r="B15" s="334">
        <v>0</v>
      </c>
      <c r="C15" s="334">
        <v>0</v>
      </c>
      <c r="D15" s="334">
        <v>2</v>
      </c>
      <c r="E15" s="334">
        <v>0</v>
      </c>
      <c r="F15" s="335">
        <f t="shared" si="0"/>
        <v>2</v>
      </c>
    </row>
    <row r="16" spans="1:6" ht="15" x14ac:dyDescent="0.25">
      <c r="A16" s="302" t="s">
        <v>365</v>
      </c>
      <c r="B16" s="334">
        <v>0</v>
      </c>
      <c r="C16" s="334">
        <v>0</v>
      </c>
      <c r="D16" s="334">
        <v>1</v>
      </c>
      <c r="E16" s="334">
        <v>0</v>
      </c>
      <c r="F16" s="335">
        <f t="shared" si="0"/>
        <v>1</v>
      </c>
    </row>
    <row r="17" spans="1:6" ht="15" x14ac:dyDescent="0.25">
      <c r="A17" s="302" t="s">
        <v>366</v>
      </c>
      <c r="B17" s="334">
        <v>0</v>
      </c>
      <c r="C17" s="334">
        <v>1</v>
      </c>
      <c r="D17" s="334">
        <v>0</v>
      </c>
      <c r="E17" s="334">
        <v>0</v>
      </c>
      <c r="F17" s="335">
        <f t="shared" si="0"/>
        <v>1</v>
      </c>
    </row>
    <row r="18" spans="1:6" ht="15" x14ac:dyDescent="0.25">
      <c r="A18" s="302" t="s">
        <v>367</v>
      </c>
      <c r="B18" s="334">
        <v>0</v>
      </c>
      <c r="C18" s="334">
        <v>0</v>
      </c>
      <c r="D18" s="334">
        <v>1</v>
      </c>
      <c r="E18" s="334">
        <v>0</v>
      </c>
      <c r="F18" s="335">
        <f t="shared" si="0"/>
        <v>1</v>
      </c>
    </row>
    <row r="19" spans="1:6" ht="15" x14ac:dyDescent="0.25">
      <c r="A19" s="307" t="s">
        <v>368</v>
      </c>
      <c r="B19" s="336">
        <f>SUM(B5:B18)</f>
        <v>11</v>
      </c>
      <c r="C19" s="336">
        <f>SUM(C5:C18)</f>
        <v>7</v>
      </c>
      <c r="D19" s="336">
        <f>SUM(D5:D18)</f>
        <v>13</v>
      </c>
      <c r="E19" s="336">
        <f>SUM(E5:E18)</f>
        <v>1</v>
      </c>
      <c r="F19" s="337">
        <f t="shared" si="0"/>
        <v>32</v>
      </c>
    </row>
    <row r="20" spans="1:6" ht="15" x14ac:dyDescent="0.25">
      <c r="A20" s="331" t="s">
        <v>371</v>
      </c>
    </row>
  </sheetData>
  <mergeCells count="1">
    <mergeCell ref="B3:E3"/>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
  <sheetViews>
    <sheetView zoomScale="70" zoomScaleNormal="70" workbookViewId="0"/>
  </sheetViews>
  <sheetFormatPr defaultRowHeight="12.75" x14ac:dyDescent="0.2"/>
  <cols>
    <col min="1" max="1" width="49" style="3" customWidth="1"/>
    <col min="2" max="2" width="9.85546875" style="3" customWidth="1"/>
    <col min="3" max="3" width="2.140625" style="3" customWidth="1"/>
    <col min="4" max="4" width="9.85546875" style="3" customWidth="1"/>
    <col min="5" max="5" width="1.85546875" style="3" customWidth="1"/>
    <col min="6" max="6" width="9.140625" style="3" hidden="1" customWidth="1"/>
    <col min="7" max="17" width="9.85546875" style="3" customWidth="1"/>
    <col min="18" max="16384" width="9.140625" style="3"/>
  </cols>
  <sheetData>
    <row r="1" spans="1:19" s="18" customFormat="1" ht="18.75" x14ac:dyDescent="0.25">
      <c r="A1" s="49" t="s">
        <v>84</v>
      </c>
    </row>
    <row r="2" spans="1:19" s="18" customFormat="1" ht="8.25" customHeight="1" thickBot="1" x14ac:dyDescent="0.3">
      <c r="A2" s="194"/>
      <c r="B2" s="14"/>
      <c r="C2" s="14"/>
      <c r="D2" s="14"/>
      <c r="E2" s="14"/>
      <c r="F2" s="14"/>
      <c r="G2" s="14"/>
      <c r="H2" s="14"/>
      <c r="I2" s="14"/>
      <c r="J2" s="14"/>
      <c r="K2" s="14"/>
      <c r="L2" s="14"/>
      <c r="M2" s="14"/>
      <c r="N2" s="14"/>
      <c r="O2" s="14"/>
      <c r="P2" s="14"/>
      <c r="Q2" s="14"/>
      <c r="R2" s="22"/>
      <c r="S2" s="22"/>
    </row>
    <row r="3" spans="1:19" s="36" customFormat="1" ht="16.5" thickBot="1" x14ac:dyDescent="0.3">
      <c r="A3" s="195"/>
      <c r="B3" s="195">
        <v>1990</v>
      </c>
      <c r="C3" s="195"/>
      <c r="D3" s="195">
        <v>1995</v>
      </c>
      <c r="E3" s="195"/>
      <c r="F3" s="195">
        <v>2001</v>
      </c>
      <c r="G3" s="195">
        <v>2002</v>
      </c>
      <c r="H3" s="195">
        <v>2003</v>
      </c>
      <c r="I3" s="195">
        <v>2004</v>
      </c>
      <c r="J3" s="195">
        <v>2005</v>
      </c>
      <c r="K3" s="195">
        <v>2006</v>
      </c>
      <c r="L3" s="195">
        <v>2007</v>
      </c>
      <c r="M3" s="195">
        <v>2008</v>
      </c>
      <c r="N3" s="195">
        <v>2009</v>
      </c>
      <c r="O3" s="195">
        <v>2010</v>
      </c>
      <c r="P3" s="195">
        <v>2011</v>
      </c>
      <c r="Q3" s="195">
        <v>2012</v>
      </c>
    </row>
    <row r="4" spans="1:19" s="36" customFormat="1" ht="15" customHeight="1" x14ac:dyDescent="0.25">
      <c r="A4" s="74"/>
      <c r="B4" s="37"/>
      <c r="C4" s="37"/>
      <c r="D4" s="37"/>
      <c r="E4" s="37"/>
      <c r="G4" s="24"/>
      <c r="H4" s="24"/>
      <c r="I4" s="24"/>
      <c r="K4" s="24"/>
      <c r="M4" s="24"/>
      <c r="N4" s="24"/>
      <c r="O4" s="24"/>
      <c r="Q4" s="24" t="s">
        <v>213</v>
      </c>
    </row>
    <row r="5" spans="1:19" s="36" customFormat="1" ht="15.75" x14ac:dyDescent="0.25">
      <c r="A5" s="73" t="s">
        <v>51</v>
      </c>
      <c r="B5" s="72"/>
      <c r="C5" s="72"/>
      <c r="D5" s="72"/>
      <c r="E5" s="72"/>
      <c r="F5" s="72"/>
      <c r="G5" s="72"/>
      <c r="H5" s="72"/>
      <c r="I5" s="72"/>
      <c r="J5" s="72"/>
      <c r="K5" s="72"/>
      <c r="L5" s="72"/>
      <c r="M5" s="72"/>
      <c r="N5" s="72"/>
      <c r="O5" s="72"/>
    </row>
    <row r="6" spans="1:19" ht="18.75" x14ac:dyDescent="0.25">
      <c r="A6" s="71" t="s">
        <v>50</v>
      </c>
      <c r="B6" s="56">
        <v>9082.8181994647694</v>
      </c>
      <c r="C6" s="56"/>
      <c r="D6" s="56">
        <v>9152.79063859913</v>
      </c>
      <c r="E6" s="56"/>
      <c r="F6" s="56">
        <v>9350.8622384753362</v>
      </c>
      <c r="G6" s="56">
        <v>9620.3051953425129</v>
      </c>
      <c r="H6" s="56">
        <v>9676.3098405164328</v>
      </c>
      <c r="I6" s="56">
        <v>9762.2282727243055</v>
      </c>
      <c r="J6" s="56">
        <v>9861.84540369366</v>
      </c>
      <c r="K6" s="56">
        <v>10042.467905300997</v>
      </c>
      <c r="L6" s="56">
        <v>10360.072181037513</v>
      </c>
      <c r="M6" s="56">
        <v>9837.136086615621</v>
      </c>
      <c r="N6" s="56">
        <v>9524.8902566188772</v>
      </c>
      <c r="O6" s="56">
        <v>9428.6463249896005</v>
      </c>
      <c r="P6" s="56">
        <v>9270.9261709588045</v>
      </c>
      <c r="Q6" s="56">
        <v>9347.5831731762501</v>
      </c>
    </row>
    <row r="7" spans="1:19" ht="15" customHeight="1" x14ac:dyDescent="0.2">
      <c r="A7" s="71" t="s">
        <v>49</v>
      </c>
      <c r="B7" s="70">
        <v>382.15074223277668</v>
      </c>
      <c r="C7" s="70"/>
      <c r="D7" s="70">
        <v>392.40057052517125</v>
      </c>
      <c r="E7" s="70"/>
      <c r="F7" s="70">
        <v>445.46033012114719</v>
      </c>
      <c r="G7" s="70">
        <v>479.77822524700321</v>
      </c>
      <c r="H7" s="70">
        <v>517.95735319869971</v>
      </c>
      <c r="I7" s="70">
        <v>493.23715425458488</v>
      </c>
      <c r="J7" s="70">
        <v>506.29280684218224</v>
      </c>
      <c r="K7" s="70">
        <v>520.1812545732779</v>
      </c>
      <c r="L7" s="70">
        <v>559.62342933560831</v>
      </c>
      <c r="M7" s="70">
        <v>542.583072851613</v>
      </c>
      <c r="N7" s="70">
        <v>544.98731030581541</v>
      </c>
      <c r="O7" s="70">
        <v>554.31083118324273</v>
      </c>
      <c r="P7" s="70">
        <v>518.78630912172002</v>
      </c>
      <c r="Q7" s="70">
        <v>487.50535158879228</v>
      </c>
    </row>
    <row r="8" spans="1:19" ht="15" customHeight="1" x14ac:dyDescent="0.2">
      <c r="A8" s="71" t="s">
        <v>48</v>
      </c>
      <c r="B8" s="70">
        <v>5771.8000600468058</v>
      </c>
      <c r="C8" s="70"/>
      <c r="D8" s="70">
        <v>5746.6431922815282</v>
      </c>
      <c r="E8" s="70"/>
      <c r="F8" s="70">
        <v>5903.4345679594389</v>
      </c>
      <c r="G8" s="70">
        <v>6067.637065106137</v>
      </c>
      <c r="H8" s="70">
        <v>5970.6247036770637</v>
      </c>
      <c r="I8" s="70">
        <v>6003.3264611816276</v>
      </c>
      <c r="J8" s="70">
        <v>5957.6375782792184</v>
      </c>
      <c r="K8" s="70">
        <v>5974.6704104775199</v>
      </c>
      <c r="L8" s="70">
        <v>5975.6117736354263</v>
      </c>
      <c r="M8" s="70">
        <v>5798.039120961148</v>
      </c>
      <c r="N8" s="70">
        <v>5568.3435333849238</v>
      </c>
      <c r="O8" s="70">
        <v>5303.5529712834714</v>
      </c>
      <c r="P8" s="70">
        <v>5189.3344151038236</v>
      </c>
      <c r="Q8" s="70">
        <v>5161.4004178188634</v>
      </c>
      <c r="R8" s="198"/>
    </row>
    <row r="9" spans="1:19" ht="15" customHeight="1" x14ac:dyDescent="0.2">
      <c r="A9" s="71" t="s">
        <v>278</v>
      </c>
      <c r="B9" s="70">
        <v>2082.5365604124481</v>
      </c>
      <c r="C9" s="70"/>
      <c r="D9" s="70">
        <v>2081.1804549493449</v>
      </c>
      <c r="E9" s="70"/>
      <c r="F9" s="70">
        <v>1819.6940987010803</v>
      </c>
      <c r="G9" s="70">
        <v>1845.3863121917761</v>
      </c>
      <c r="H9" s="70">
        <v>1903.3743961766163</v>
      </c>
      <c r="I9" s="70">
        <v>1938.6961502121162</v>
      </c>
      <c r="J9" s="70">
        <v>2038.8383830773889</v>
      </c>
      <c r="K9" s="70">
        <v>2133.5588469183676</v>
      </c>
      <c r="L9" s="70">
        <v>2340.4459871355307</v>
      </c>
      <c r="M9" s="70">
        <v>2041.9638703615556</v>
      </c>
      <c r="N9" s="70">
        <v>1999.0724322607332</v>
      </c>
      <c r="O9" s="70">
        <v>2148.6538964415317</v>
      </c>
      <c r="P9" s="70">
        <v>2131.7305020331746</v>
      </c>
      <c r="Q9" s="70">
        <v>2251.973599340748</v>
      </c>
    </row>
    <row r="10" spans="1:19" ht="15" customHeight="1" x14ac:dyDescent="0.2">
      <c r="A10" s="71" t="s">
        <v>279</v>
      </c>
      <c r="B10" s="70">
        <v>794.73898668042216</v>
      </c>
      <c r="C10" s="70"/>
      <c r="D10" s="70">
        <v>890.12373161455389</v>
      </c>
      <c r="E10" s="70"/>
      <c r="F10" s="70">
        <v>1117.8994844911481</v>
      </c>
      <c r="G10" s="70">
        <v>1149.4508879564828</v>
      </c>
      <c r="H10" s="70">
        <v>1196.0122624390822</v>
      </c>
      <c r="I10" s="70">
        <v>1238.0104113283594</v>
      </c>
      <c r="J10" s="70">
        <v>1270.0296067369977</v>
      </c>
      <c r="K10" s="70">
        <v>1325.5140598062785</v>
      </c>
      <c r="L10" s="70">
        <v>1395.4839350791287</v>
      </c>
      <c r="M10" s="70">
        <v>1368.904401136469</v>
      </c>
      <c r="N10" s="70">
        <v>1332.6579136991422</v>
      </c>
      <c r="O10" s="70">
        <v>1345.3162053431993</v>
      </c>
      <c r="P10" s="70">
        <v>1358.3069544480238</v>
      </c>
      <c r="Q10" s="70">
        <v>1377.1068866840196</v>
      </c>
    </row>
    <row r="11" spans="1:19" ht="15" customHeight="1" x14ac:dyDescent="0.2">
      <c r="A11" s="71" t="s">
        <v>47</v>
      </c>
      <c r="B11" s="70">
        <v>30.672005721472971</v>
      </c>
      <c r="C11" s="70"/>
      <c r="D11" s="70">
        <v>22.091486944975056</v>
      </c>
      <c r="E11" s="70"/>
      <c r="F11" s="70">
        <v>30.673445407037633</v>
      </c>
      <c r="G11" s="70">
        <v>34.531857200055612</v>
      </c>
      <c r="H11" s="70">
        <v>38.724494462075917</v>
      </c>
      <c r="I11" s="70">
        <v>36.778000935448986</v>
      </c>
      <c r="J11" s="70">
        <v>37.312054586119046</v>
      </c>
      <c r="K11" s="70">
        <v>35.594155551144922</v>
      </c>
      <c r="L11" s="70">
        <v>39.218913599615796</v>
      </c>
      <c r="M11" s="70">
        <v>37.678872543598075</v>
      </c>
      <c r="N11" s="70">
        <v>37.503128010347588</v>
      </c>
      <c r="O11" s="70">
        <v>33.628443774899338</v>
      </c>
      <c r="P11" s="70">
        <v>33.959963797771096</v>
      </c>
      <c r="Q11" s="70">
        <v>33.562783549558844</v>
      </c>
    </row>
    <row r="12" spans="1:19" ht="18" customHeight="1" x14ac:dyDescent="0.35">
      <c r="A12" s="71" t="s">
        <v>46</v>
      </c>
      <c r="B12" s="70">
        <v>20.919844370842572</v>
      </c>
      <c r="C12" s="70"/>
      <c r="D12" s="70">
        <v>20.351202283556105</v>
      </c>
      <c r="E12" s="70"/>
      <c r="F12" s="70">
        <v>33.700311795482442</v>
      </c>
      <c r="G12" s="70">
        <v>43.520847641058822</v>
      </c>
      <c r="H12" s="70">
        <v>49.616630562897654</v>
      </c>
      <c r="I12" s="70">
        <v>52.18009481216933</v>
      </c>
      <c r="J12" s="70">
        <v>51.73497417175475</v>
      </c>
      <c r="K12" s="70">
        <v>52.949177974405892</v>
      </c>
      <c r="L12" s="70">
        <v>49.688142252202113</v>
      </c>
      <c r="M12" s="70">
        <v>47.96674876123943</v>
      </c>
      <c r="N12" s="70">
        <v>42.325938957914687</v>
      </c>
      <c r="O12" s="70">
        <v>43.183976963253393</v>
      </c>
      <c r="P12" s="70">
        <v>38.808026454288743</v>
      </c>
      <c r="Q12" s="70">
        <v>36.034134194267757</v>
      </c>
    </row>
    <row r="13" spans="1:19" ht="15" customHeight="1" x14ac:dyDescent="0.2">
      <c r="A13" s="71" t="s">
        <v>45</v>
      </c>
      <c r="B13" s="70">
        <v>123.48656197732612</v>
      </c>
      <c r="C13" s="70"/>
      <c r="D13" s="70">
        <v>125.29208007613364</v>
      </c>
      <c r="E13" s="70"/>
      <c r="F13" s="70">
        <v>148.13633897170183</v>
      </c>
      <c r="G13" s="70">
        <v>147.33862451323432</v>
      </c>
      <c r="H13" s="70">
        <v>148.84151711326177</v>
      </c>
      <c r="I13" s="70">
        <v>154.29612677345935</v>
      </c>
      <c r="J13" s="70">
        <v>153.6588433338801</v>
      </c>
      <c r="K13" s="70">
        <v>158.04458663183539</v>
      </c>
      <c r="L13" s="70">
        <v>169.1945242877043</v>
      </c>
      <c r="M13" s="70">
        <v>169.74111825048197</v>
      </c>
      <c r="N13" s="70">
        <v>169.67117019915955</v>
      </c>
      <c r="O13" s="70">
        <v>170.29880387937322</v>
      </c>
      <c r="P13" s="70">
        <v>176.14539873371893</v>
      </c>
      <c r="Q13" s="70">
        <v>187.70814538955352</v>
      </c>
    </row>
    <row r="14" spans="1:19" ht="15" customHeight="1" x14ac:dyDescent="0.2">
      <c r="A14" s="71" t="s">
        <v>258</v>
      </c>
      <c r="B14" s="70">
        <v>2449.8755999356508</v>
      </c>
      <c r="C14" s="70"/>
      <c r="D14" s="70">
        <v>2416.3831039110746</v>
      </c>
      <c r="E14" s="70"/>
      <c r="F14" s="70">
        <v>2320.7023539043325</v>
      </c>
      <c r="G14" s="70">
        <v>1928.6811607933478</v>
      </c>
      <c r="H14" s="70">
        <v>2100.8596166711714</v>
      </c>
      <c r="I14" s="70">
        <v>2370.6611346564537</v>
      </c>
      <c r="J14" s="70">
        <v>2571.3004334280972</v>
      </c>
      <c r="K14" s="70">
        <v>2963.8656561576945</v>
      </c>
      <c r="L14" s="70">
        <v>2934.4260228480653</v>
      </c>
      <c r="M14" s="70">
        <v>3052.8400610109634</v>
      </c>
      <c r="N14" s="70">
        <v>2882.7449771908077</v>
      </c>
      <c r="O14" s="70">
        <v>2495.7193469003323</v>
      </c>
      <c r="P14" s="70">
        <v>2589.2020452517763</v>
      </c>
      <c r="Q14" s="70">
        <v>2364.6301464513494</v>
      </c>
    </row>
    <row r="15" spans="1:19" ht="15" customHeight="1" x14ac:dyDescent="0.2">
      <c r="A15" s="71" t="s">
        <v>43</v>
      </c>
      <c r="B15" s="70">
        <v>698.17600069347395</v>
      </c>
      <c r="C15" s="70"/>
      <c r="D15" s="70">
        <v>630.01226797508355</v>
      </c>
      <c r="E15" s="70"/>
      <c r="F15" s="70">
        <v>799.33217000238983</v>
      </c>
      <c r="G15" s="70">
        <v>817.71054137201406</v>
      </c>
      <c r="H15" s="70">
        <v>837.22581623805172</v>
      </c>
      <c r="I15" s="70">
        <v>840.15263159836127</v>
      </c>
      <c r="J15" s="70">
        <v>886.94467911630863</v>
      </c>
      <c r="K15" s="70">
        <v>925.10842132311313</v>
      </c>
      <c r="L15" s="70">
        <v>911.65121588638544</v>
      </c>
      <c r="M15" s="70">
        <v>839.7578032270402</v>
      </c>
      <c r="N15" s="70">
        <v>739.70676990646655</v>
      </c>
      <c r="O15" s="70">
        <v>674.18488733340905</v>
      </c>
      <c r="P15" s="70">
        <v>667.22930758844973</v>
      </c>
      <c r="Q15" s="70">
        <v>647.07337216649876</v>
      </c>
    </row>
    <row r="16" spans="1:19" ht="15" customHeight="1" x14ac:dyDescent="0.2">
      <c r="A16" s="71" t="s">
        <v>219</v>
      </c>
      <c r="B16" s="70">
        <v>506.26971247949348</v>
      </c>
      <c r="C16" s="70"/>
      <c r="D16" s="70">
        <v>507.20570052211195</v>
      </c>
      <c r="E16" s="70"/>
      <c r="F16" s="70">
        <v>419.65165366359878</v>
      </c>
      <c r="G16" s="70">
        <v>431.57942234150448</v>
      </c>
      <c r="H16" s="70">
        <v>397.34624362306045</v>
      </c>
      <c r="I16" s="70">
        <v>397.4793739902475</v>
      </c>
      <c r="J16" s="70">
        <v>389.38907462255065</v>
      </c>
      <c r="K16" s="70">
        <v>351.44439462514163</v>
      </c>
      <c r="L16" s="70">
        <v>347.92355038513597</v>
      </c>
      <c r="M16" s="70">
        <v>334.84816608108576</v>
      </c>
      <c r="N16" s="70">
        <v>320.33583535932706</v>
      </c>
      <c r="O16" s="70">
        <v>297.91013996274</v>
      </c>
      <c r="P16" s="70">
        <v>269.78401967252057</v>
      </c>
      <c r="Q16" s="70">
        <v>251.41044201208729</v>
      </c>
    </row>
    <row r="17" spans="1:17" ht="15" customHeight="1" x14ac:dyDescent="0.2">
      <c r="A17" s="71" t="s">
        <v>257</v>
      </c>
      <c r="B17" s="70">
        <v>86.260144639309658</v>
      </c>
      <c r="C17" s="70"/>
      <c r="D17" s="70">
        <v>99.006103066346739</v>
      </c>
      <c r="E17" s="70"/>
      <c r="F17" s="70">
        <v>105.27770337477655</v>
      </c>
      <c r="G17" s="70">
        <v>106.02599861335244</v>
      </c>
      <c r="H17" s="70">
        <v>105.35736135927256</v>
      </c>
      <c r="I17" s="70">
        <v>107.09805629768063</v>
      </c>
      <c r="J17" s="70">
        <v>104.05024936117985</v>
      </c>
      <c r="K17" s="70">
        <v>108.18753184222615</v>
      </c>
      <c r="L17" s="70">
        <v>112.16777705243148</v>
      </c>
      <c r="M17" s="70">
        <v>126.67619926657528</v>
      </c>
      <c r="N17" s="70">
        <v>113.59697377901624</v>
      </c>
      <c r="O17" s="70">
        <v>123.38969824807165</v>
      </c>
      <c r="P17" s="70">
        <v>105.38606521635948</v>
      </c>
      <c r="Q17" s="70">
        <v>105.76220200185544</v>
      </c>
    </row>
    <row r="18" spans="1:17" ht="18.75" customHeight="1" x14ac:dyDescent="0.25">
      <c r="A18" s="69" t="s">
        <v>42</v>
      </c>
      <c r="B18" s="56">
        <v>12946.886219190024</v>
      </c>
      <c r="C18" s="56"/>
      <c r="D18" s="56">
        <v>12930.68989414988</v>
      </c>
      <c r="E18" s="56"/>
      <c r="F18" s="56">
        <v>13143.962458392136</v>
      </c>
      <c r="G18" s="56">
        <v>13051.64094297597</v>
      </c>
      <c r="H18" s="56">
        <v>13265.940395521253</v>
      </c>
      <c r="I18" s="56">
        <v>13631.915596040506</v>
      </c>
      <c r="J18" s="56">
        <v>13967.188683555678</v>
      </c>
      <c r="K18" s="56">
        <v>14549.118495881008</v>
      </c>
      <c r="L18" s="56">
        <v>14835.435271497234</v>
      </c>
      <c r="M18" s="56">
        <v>14360.999434451771</v>
      </c>
      <c r="N18" s="56">
        <v>13750.945983053653</v>
      </c>
      <c r="O18" s="56">
        <v>13190.149201313525</v>
      </c>
      <c r="P18" s="56">
        <v>13078.673007421632</v>
      </c>
      <c r="Q18" s="56">
        <v>12904.167481197594</v>
      </c>
    </row>
    <row r="19" spans="1:17" ht="19.5" customHeight="1" x14ac:dyDescent="0.25">
      <c r="A19" s="68" t="s">
        <v>41</v>
      </c>
      <c r="B19" s="56">
        <v>59931.647317874158</v>
      </c>
      <c r="C19" s="56"/>
      <c r="D19" s="56">
        <v>58015.554095875552</v>
      </c>
      <c r="E19" s="56"/>
      <c r="F19" s="56">
        <v>58201.251123046226</v>
      </c>
      <c r="G19" s="56">
        <v>53910.275311910082</v>
      </c>
      <c r="H19" s="56">
        <v>53407.289343123419</v>
      </c>
      <c r="I19" s="56">
        <v>50739.320499142581</v>
      </c>
      <c r="J19" s="56">
        <v>49102.252009248405</v>
      </c>
      <c r="K19" s="56">
        <v>52216.098603604463</v>
      </c>
      <c r="L19" s="56">
        <v>47340.401401864721</v>
      </c>
      <c r="M19" s="56">
        <v>45824.628175404236</v>
      </c>
      <c r="N19" s="56">
        <v>42564.713365961106</v>
      </c>
      <c r="O19" s="56">
        <v>45127.482405377858</v>
      </c>
      <c r="P19" s="56">
        <v>39408.569875114685</v>
      </c>
      <c r="Q19" s="56">
        <v>39991.077378028771</v>
      </c>
    </row>
    <row r="20" spans="1:17" ht="18" customHeight="1" x14ac:dyDescent="0.25">
      <c r="A20" s="65" t="s">
        <v>40</v>
      </c>
      <c r="B20" s="56">
        <v>72878.533537064213</v>
      </c>
      <c r="C20" s="56"/>
      <c r="D20" s="56">
        <v>70946.243990025439</v>
      </c>
      <c r="E20" s="56"/>
      <c r="F20" s="56">
        <v>71345.213581438366</v>
      </c>
      <c r="G20" s="56">
        <v>66961.916254886048</v>
      </c>
      <c r="H20" s="56">
        <v>66673.229738644673</v>
      </c>
      <c r="I20" s="56">
        <v>64371.236095183085</v>
      </c>
      <c r="J20" s="56">
        <v>63069.440692804084</v>
      </c>
      <c r="K20" s="56">
        <v>66765.217099485468</v>
      </c>
      <c r="L20" s="56">
        <v>62175.836673361955</v>
      </c>
      <c r="M20" s="56">
        <v>60185.627609856005</v>
      </c>
      <c r="N20" s="56">
        <v>56315.659349014757</v>
      </c>
      <c r="O20" s="56">
        <v>58317.631606691379</v>
      </c>
      <c r="P20" s="56">
        <v>52487.242882536317</v>
      </c>
      <c r="Q20" s="56">
        <v>52895.244859226368</v>
      </c>
    </row>
    <row r="21" spans="1:17" ht="15.75" customHeight="1" x14ac:dyDescent="0.2">
      <c r="A21" s="67"/>
      <c r="B21" s="66"/>
      <c r="C21" s="66"/>
      <c r="D21" s="66"/>
      <c r="E21" s="66"/>
      <c r="F21" s="66"/>
      <c r="G21" s="66"/>
      <c r="H21" s="66"/>
      <c r="I21" s="66"/>
      <c r="J21" s="66"/>
      <c r="K21" s="66"/>
      <c r="N21" s="24"/>
      <c r="O21" s="24"/>
      <c r="P21" s="24"/>
    </row>
    <row r="22" spans="1:17" ht="16.5" customHeight="1" x14ac:dyDescent="0.2">
      <c r="A22" s="65" t="s">
        <v>39</v>
      </c>
      <c r="B22" s="11"/>
      <c r="C22" s="11"/>
      <c r="D22" s="11"/>
      <c r="E22" s="11"/>
      <c r="F22" s="11"/>
      <c r="G22" s="11"/>
      <c r="H22" s="11"/>
      <c r="I22" s="11"/>
      <c r="J22" s="11"/>
      <c r="K22" s="11"/>
      <c r="L22" s="11"/>
      <c r="M22" s="11"/>
      <c r="N22" s="11"/>
    </row>
    <row r="23" spans="1:17" ht="19.5" thickBot="1" x14ac:dyDescent="0.25">
      <c r="A23" s="196" t="s">
        <v>38</v>
      </c>
      <c r="B23" s="197">
        <f>100*B18/B20</f>
        <v>17.765020220399411</v>
      </c>
      <c r="C23" s="197"/>
      <c r="D23" s="197">
        <f>100*D18/D20</f>
        <v>18.226038711743286</v>
      </c>
      <c r="E23" s="197"/>
      <c r="F23" s="197">
        <f t="shared" ref="F23:O23" si="0">100*F18/F20</f>
        <v>18.423047319619705</v>
      </c>
      <c r="G23" s="197">
        <f t="shared" si="0"/>
        <v>19.491140147924938</v>
      </c>
      <c r="H23" s="197">
        <f t="shared" si="0"/>
        <v>19.896951816378174</v>
      </c>
      <c r="I23" s="197">
        <f t="shared" si="0"/>
        <v>21.177029404691805</v>
      </c>
      <c r="J23" s="197">
        <f t="shared" si="0"/>
        <v>22.145731007171062</v>
      </c>
      <c r="K23" s="197">
        <f t="shared" si="0"/>
        <v>21.791464370140019</v>
      </c>
      <c r="L23" s="197">
        <f t="shared" si="0"/>
        <v>23.860451367039168</v>
      </c>
      <c r="M23" s="197">
        <f t="shared" si="0"/>
        <v>23.861177501620023</v>
      </c>
      <c r="N23" s="197">
        <f t="shared" si="0"/>
        <v>24.417624053431641</v>
      </c>
      <c r="O23" s="197">
        <f t="shared" si="0"/>
        <v>22.617772426478453</v>
      </c>
      <c r="P23" s="197">
        <f>100*P18/P20</f>
        <v>24.917812956361633</v>
      </c>
      <c r="Q23" s="197">
        <f t="shared" ref="Q23" si="1">100*Q18/Q20</f>
        <v>24.395704217912805</v>
      </c>
    </row>
    <row r="24" spans="1:17" ht="15" customHeight="1" x14ac:dyDescent="0.2">
      <c r="A24" s="212" t="s">
        <v>235</v>
      </c>
      <c r="B24" s="19"/>
      <c r="C24" s="19"/>
      <c r="D24" s="19"/>
      <c r="E24" s="19"/>
      <c r="F24" s="19"/>
      <c r="G24" s="19"/>
      <c r="H24" s="19"/>
      <c r="I24" s="19"/>
      <c r="J24" s="19"/>
      <c r="K24" s="19"/>
      <c r="L24" s="19"/>
      <c r="M24" s="19"/>
      <c r="N24" s="19"/>
      <c r="O24" s="29"/>
      <c r="P24" s="29"/>
    </row>
    <row r="25" spans="1:17" ht="15" customHeight="1" x14ac:dyDescent="0.2">
      <c r="A25" s="64" t="s">
        <v>37</v>
      </c>
      <c r="B25" s="19"/>
      <c r="C25" s="19"/>
      <c r="D25" s="19"/>
      <c r="E25" s="33"/>
      <c r="F25" s="33"/>
      <c r="G25" s="29"/>
      <c r="H25" s="29"/>
      <c r="I25" s="29"/>
      <c r="J25" s="29"/>
      <c r="K25" s="29"/>
      <c r="L25" s="29"/>
      <c r="M25" s="29"/>
      <c r="N25" s="29"/>
    </row>
    <row r="26" spans="1:17" ht="15" customHeight="1" x14ac:dyDescent="0.2">
      <c r="A26" s="5" t="s">
        <v>36</v>
      </c>
      <c r="B26" s="19"/>
      <c r="C26" s="19"/>
      <c r="D26" s="19"/>
      <c r="E26" s="33"/>
      <c r="F26" s="33"/>
      <c r="G26" s="29"/>
      <c r="H26" s="29"/>
      <c r="I26" s="29"/>
      <c r="J26" s="29"/>
      <c r="K26" s="29"/>
      <c r="L26" s="29"/>
      <c r="M26" s="29"/>
      <c r="N26" s="29"/>
    </row>
    <row r="27" spans="1:17" ht="12" customHeight="1" x14ac:dyDescent="0.2">
      <c r="A27" s="5" t="s">
        <v>35</v>
      </c>
      <c r="B27" s="19"/>
      <c r="C27" s="19"/>
      <c r="D27" s="19"/>
      <c r="E27" s="33"/>
      <c r="F27" s="33"/>
      <c r="G27" s="29"/>
      <c r="H27" s="29"/>
      <c r="I27" s="29"/>
      <c r="J27" s="29"/>
      <c r="K27" s="29"/>
      <c r="L27" s="29"/>
      <c r="M27" s="29"/>
      <c r="N27" s="29"/>
    </row>
    <row r="28" spans="1:17" ht="4.5" customHeight="1" x14ac:dyDescent="0.2">
      <c r="A28" s="5"/>
      <c r="B28" s="19"/>
      <c r="C28" s="19"/>
      <c r="D28" s="19"/>
      <c r="E28" s="33"/>
      <c r="F28" s="33"/>
      <c r="G28" s="29"/>
      <c r="H28" s="29"/>
      <c r="I28" s="29"/>
      <c r="J28" s="29"/>
      <c r="K28" s="29"/>
      <c r="L28" s="29"/>
      <c r="M28" s="29"/>
      <c r="N28" s="29"/>
    </row>
    <row r="29" spans="1:17" ht="12.75" customHeight="1" x14ac:dyDescent="0.2">
      <c r="A29" s="342" t="s">
        <v>34</v>
      </c>
      <c r="B29" s="342"/>
      <c r="C29" s="342"/>
      <c r="D29" s="342"/>
      <c r="E29" s="342"/>
      <c r="F29" s="342"/>
      <c r="G29" s="342"/>
      <c r="H29" s="342"/>
      <c r="I29" s="342"/>
      <c r="J29" s="342"/>
      <c r="K29" s="342"/>
      <c r="L29" s="342"/>
      <c r="M29" s="342"/>
      <c r="N29" s="342"/>
      <c r="O29" s="342"/>
    </row>
    <row r="30" spans="1:17" ht="12.75" customHeight="1" x14ac:dyDescent="0.2">
      <c r="A30" s="341" t="s">
        <v>33</v>
      </c>
      <c r="B30" s="341"/>
      <c r="C30" s="341"/>
      <c r="D30" s="341"/>
      <c r="E30" s="341"/>
      <c r="F30" s="341"/>
      <c r="G30" s="341"/>
      <c r="H30" s="341"/>
      <c r="I30" s="341"/>
      <c r="J30" s="341"/>
      <c r="K30" s="341"/>
      <c r="L30" s="341"/>
      <c r="M30" s="341"/>
      <c r="N30" s="341"/>
      <c r="O30" s="341"/>
    </row>
    <row r="31" spans="1:17" ht="12" customHeight="1" x14ac:dyDescent="0.2">
      <c r="A31" s="343" t="s">
        <v>32</v>
      </c>
      <c r="B31" s="344"/>
      <c r="C31" s="344"/>
      <c r="D31" s="344"/>
      <c r="E31" s="344"/>
      <c r="F31" s="344"/>
      <c r="G31" s="344"/>
      <c r="H31" s="344"/>
      <c r="I31" s="344"/>
      <c r="J31" s="344"/>
      <c r="K31" s="344"/>
      <c r="L31" s="344"/>
      <c r="M31" s="344"/>
      <c r="N31" s="344"/>
      <c r="O31" s="344"/>
    </row>
    <row r="32" spans="1:17" ht="5.25" customHeight="1" x14ac:dyDescent="0.2">
      <c r="A32" s="63"/>
      <c r="B32" s="63"/>
      <c r="C32" s="63"/>
      <c r="D32" s="63"/>
      <c r="E32" s="63"/>
      <c r="F32" s="268"/>
      <c r="G32" s="63"/>
      <c r="H32" s="63"/>
      <c r="I32" s="63"/>
      <c r="J32" s="63"/>
      <c r="K32" s="63"/>
      <c r="L32" s="63"/>
      <c r="M32" s="63"/>
      <c r="N32" s="63"/>
      <c r="O32" s="63"/>
    </row>
    <row r="33" spans="1:17" ht="14.25" customHeight="1" x14ac:dyDescent="0.2">
      <c r="A33" s="62" t="s">
        <v>31</v>
      </c>
      <c r="B33" s="19"/>
      <c r="C33" s="19"/>
      <c r="D33" s="19"/>
      <c r="E33" s="19"/>
      <c r="F33" s="19"/>
      <c r="G33" s="19"/>
      <c r="H33" s="19"/>
      <c r="I33" s="19"/>
      <c r="J33" s="29"/>
      <c r="K33" s="29"/>
      <c r="L33" s="29"/>
      <c r="M33" s="29"/>
      <c r="N33" s="29"/>
    </row>
    <row r="34" spans="1:17" ht="14.25" customHeight="1" x14ac:dyDescent="0.2">
      <c r="A34" s="5" t="s">
        <v>30</v>
      </c>
      <c r="B34" s="19"/>
      <c r="C34" s="19"/>
      <c r="D34" s="19"/>
      <c r="E34" s="19"/>
      <c r="F34" s="19"/>
      <c r="G34" s="19"/>
      <c r="H34" s="19"/>
      <c r="I34" s="19"/>
      <c r="J34" s="19"/>
      <c r="K34" s="19"/>
      <c r="L34" s="19"/>
      <c r="M34" s="29"/>
      <c r="N34" s="29"/>
    </row>
    <row r="35" spans="1:17" ht="15" customHeight="1" x14ac:dyDescent="0.2">
      <c r="A35" s="5" t="s">
        <v>29</v>
      </c>
      <c r="B35" s="19"/>
      <c r="C35" s="19"/>
      <c r="D35" s="19"/>
      <c r="E35" s="19"/>
      <c r="F35" s="19"/>
      <c r="G35" s="19"/>
      <c r="H35" s="19"/>
      <c r="I35" s="19"/>
      <c r="J35" s="19"/>
      <c r="K35" s="19"/>
      <c r="L35" s="19"/>
      <c r="M35" s="29"/>
      <c r="N35" s="29"/>
    </row>
    <row r="36" spans="1:17" ht="15" customHeight="1" x14ac:dyDescent="0.2">
      <c r="A36" s="64" t="s">
        <v>234</v>
      </c>
      <c r="B36" s="19"/>
      <c r="C36" s="19"/>
      <c r="D36" s="19"/>
      <c r="E36" s="19"/>
      <c r="F36" s="19"/>
      <c r="G36" s="19"/>
      <c r="H36" s="19"/>
      <c r="I36" s="19"/>
      <c r="J36" s="19"/>
      <c r="K36" s="19"/>
      <c r="L36" s="19"/>
      <c r="M36" s="29"/>
      <c r="N36" s="29"/>
    </row>
    <row r="37" spans="1:17" ht="15" customHeight="1" x14ac:dyDescent="0.2">
      <c r="A37" s="5"/>
      <c r="B37" s="19"/>
      <c r="C37" s="19"/>
      <c r="D37" s="19"/>
      <c r="E37" s="19"/>
      <c r="F37" s="19"/>
      <c r="G37" s="19"/>
      <c r="H37" s="19"/>
      <c r="I37" s="19"/>
      <c r="J37" s="19"/>
      <c r="K37" s="19"/>
      <c r="L37" s="19"/>
      <c r="M37" s="29"/>
      <c r="N37" s="29"/>
    </row>
    <row r="38" spans="1:17" ht="18.75" customHeight="1" x14ac:dyDescent="0.25">
      <c r="A38" s="49" t="s">
        <v>217</v>
      </c>
      <c r="I38" s="18"/>
      <c r="J38" s="18"/>
      <c r="K38" s="18"/>
      <c r="L38" s="18"/>
      <c r="M38" s="18"/>
      <c r="N38" s="18"/>
    </row>
    <row r="39" spans="1:17" ht="9" customHeight="1" thickBot="1" x14ac:dyDescent="0.25">
      <c r="A39" s="91"/>
      <c r="B39" s="60"/>
      <c r="C39" s="60"/>
      <c r="D39" s="60"/>
      <c r="E39" s="59"/>
      <c r="F39" s="59"/>
      <c r="G39" s="15"/>
      <c r="H39" s="58"/>
      <c r="I39" s="14"/>
      <c r="J39" s="14"/>
      <c r="K39" s="14"/>
      <c r="L39" s="14"/>
      <c r="M39" s="14"/>
      <c r="N39" s="14"/>
      <c r="O39" s="58"/>
      <c r="P39" s="58"/>
      <c r="Q39" s="58"/>
    </row>
    <row r="40" spans="1:17" ht="16.5" thickBot="1" x14ac:dyDescent="0.3">
      <c r="A40" s="57"/>
      <c r="B40" s="57">
        <v>1990</v>
      </c>
      <c r="C40" s="57"/>
      <c r="D40" s="57">
        <v>1995</v>
      </c>
      <c r="E40" s="57"/>
      <c r="F40" s="57">
        <v>2001</v>
      </c>
      <c r="G40" s="57">
        <v>2002</v>
      </c>
      <c r="H40" s="57">
        <v>2003</v>
      </c>
      <c r="I40" s="57">
        <v>2004</v>
      </c>
      <c r="J40" s="57">
        <v>2005</v>
      </c>
      <c r="K40" s="57">
        <v>2006</v>
      </c>
      <c r="L40" s="57">
        <v>2007</v>
      </c>
      <c r="M40" s="57">
        <v>2008</v>
      </c>
      <c r="N40" s="57">
        <v>2009</v>
      </c>
      <c r="O40" s="57">
        <v>2010</v>
      </c>
      <c r="P40" s="57">
        <v>2011</v>
      </c>
      <c r="Q40" s="57">
        <v>2012</v>
      </c>
    </row>
    <row r="41" spans="1:17" ht="15" x14ac:dyDescent="0.2">
      <c r="B41" s="5" t="s">
        <v>10</v>
      </c>
      <c r="C41" s="28"/>
      <c r="D41" s="28"/>
      <c r="E41" s="28"/>
      <c r="G41" s="18"/>
      <c r="H41" s="18"/>
      <c r="I41" s="24"/>
      <c r="J41" s="24"/>
      <c r="L41" s="24"/>
      <c r="M41" s="24"/>
      <c r="N41" s="24"/>
      <c r="O41" s="24"/>
      <c r="Q41" s="24" t="s">
        <v>213</v>
      </c>
    </row>
    <row r="42" spans="1:17" ht="15.75" x14ac:dyDescent="0.2">
      <c r="A42" s="31" t="s">
        <v>28</v>
      </c>
      <c r="B42" s="28"/>
      <c r="C42" s="28"/>
      <c r="D42" s="28"/>
      <c r="E42" s="32"/>
      <c r="F42" s="18"/>
      <c r="G42" s="18"/>
      <c r="H42" s="18"/>
      <c r="I42" s="18" t="s">
        <v>25</v>
      </c>
      <c r="J42" s="18"/>
      <c r="K42" s="18"/>
      <c r="L42" s="18"/>
      <c r="M42" s="18"/>
      <c r="N42" s="18"/>
    </row>
    <row r="43" spans="1:17" ht="15" x14ac:dyDescent="0.2">
      <c r="A43" s="35" t="s">
        <v>24</v>
      </c>
      <c r="B43" s="55">
        <v>10332.624835865661</v>
      </c>
      <c r="C43" s="55"/>
      <c r="D43" s="55">
        <v>10319.658429983963</v>
      </c>
      <c r="E43" s="55"/>
      <c r="F43" s="55">
        <v>10664.7214484781</v>
      </c>
      <c r="G43" s="55">
        <v>10922.410887391383</v>
      </c>
      <c r="H43" s="55">
        <v>11017.422557106103</v>
      </c>
      <c r="I43" s="55">
        <v>11118.608500320848</v>
      </c>
      <c r="J43" s="55">
        <v>11248.24964090112</v>
      </c>
      <c r="K43" s="55">
        <v>11460.457220699176</v>
      </c>
      <c r="L43" s="55">
        <v>11643.54890970638</v>
      </c>
      <c r="M43" s="55">
        <v>11206.38636051295</v>
      </c>
      <c r="N43" s="55">
        <v>10771.117673955196</v>
      </c>
      <c r="O43" s="55">
        <v>10607.404902699338</v>
      </c>
      <c r="P43" s="55">
        <v>10378.389537353516</v>
      </c>
      <c r="Q43" s="278">
        <v>10440.947735130449</v>
      </c>
    </row>
    <row r="44" spans="1:17" ht="15" x14ac:dyDescent="0.2">
      <c r="A44" s="35" t="s">
        <v>23</v>
      </c>
      <c r="B44" s="55">
        <v>49.24125740702916</v>
      </c>
      <c r="C44" s="55"/>
      <c r="D44" s="55">
        <v>36.672066497558028</v>
      </c>
      <c r="E44" s="55"/>
      <c r="F44" s="55">
        <v>20254.478860650859</v>
      </c>
      <c r="G44" s="55">
        <v>17.756350966951256</v>
      </c>
      <c r="H44" s="55">
        <v>15.803145162492683</v>
      </c>
      <c r="I44" s="55">
        <v>14.294778393300657</v>
      </c>
      <c r="J44" s="55">
        <v>13.026629436306104</v>
      </c>
      <c r="K44" s="55">
        <v>12.12664970917073</v>
      </c>
      <c r="L44" s="55">
        <v>10.874786066445649</v>
      </c>
      <c r="M44" s="55">
        <v>9.5366846552130582</v>
      </c>
      <c r="N44" s="55">
        <v>6.8350426385849099</v>
      </c>
      <c r="O44" s="55">
        <v>5.9226455634723107</v>
      </c>
      <c r="P44" s="55">
        <v>5.2236771556766444</v>
      </c>
      <c r="Q44" s="278">
        <v>4.7316971712305458</v>
      </c>
    </row>
    <row r="45" spans="1:17" ht="15" x14ac:dyDescent="0.2">
      <c r="A45" s="35" t="s">
        <v>22</v>
      </c>
      <c r="B45" s="55">
        <v>115.14452598168143</v>
      </c>
      <c r="C45" s="55"/>
      <c r="D45" s="55">
        <v>157.97629375728405</v>
      </c>
      <c r="E45" s="55"/>
      <c r="F45" s="55">
        <v>153364.92954337838</v>
      </c>
      <c r="G45" s="55">
        <v>142.10247820497628</v>
      </c>
      <c r="H45" s="55">
        <v>115.56808029072636</v>
      </c>
      <c r="I45" s="55">
        <v>110.58148972967508</v>
      </c>
      <c r="J45" s="55">
        <v>105.78011083231898</v>
      </c>
      <c r="K45" s="55">
        <v>103.77979825585707</v>
      </c>
      <c r="L45" s="55">
        <v>101.51012831932722</v>
      </c>
      <c r="M45" s="55">
        <v>89.858379975756975</v>
      </c>
      <c r="N45" s="55">
        <v>84.626749348213337</v>
      </c>
      <c r="O45" s="55">
        <v>85.092714446204909</v>
      </c>
      <c r="P45" s="55">
        <v>87.871208032570379</v>
      </c>
      <c r="Q45" s="278">
        <v>93.857902444566861</v>
      </c>
    </row>
    <row r="46" spans="1:17" ht="31.5" x14ac:dyDescent="0.2">
      <c r="A46" s="54" t="s">
        <v>27</v>
      </c>
      <c r="B46" s="53">
        <v>10497.010619254374</v>
      </c>
      <c r="C46" s="53"/>
      <c r="D46" s="53">
        <v>10514.306790238807</v>
      </c>
      <c r="E46" s="53"/>
      <c r="F46" s="53">
        <v>10838.340856882158</v>
      </c>
      <c r="G46" s="53">
        <f>SUM(G43:G45)</f>
        <v>11082.269716563311</v>
      </c>
      <c r="H46" s="53">
        <v>11148.793782559322</v>
      </c>
      <c r="I46" s="53">
        <v>11243.484768443825</v>
      </c>
      <c r="J46" s="53">
        <v>11367.056381169745</v>
      </c>
      <c r="K46" s="53">
        <v>11576.363668664204</v>
      </c>
      <c r="L46" s="53">
        <v>11755.933824092153</v>
      </c>
      <c r="M46" s="53">
        <v>11305.781425143919</v>
      </c>
      <c r="N46" s="53">
        <v>10862.579465941995</v>
      </c>
      <c r="O46" s="52">
        <v>10698.420262709016</v>
      </c>
      <c r="P46" s="52">
        <v>10471.484422541764</v>
      </c>
      <c r="Q46" s="279">
        <v>10539.537334746245</v>
      </c>
    </row>
    <row r="47" spans="1:17" ht="15.75" x14ac:dyDescent="0.25">
      <c r="A47" s="54"/>
      <c r="B47" s="56"/>
      <c r="C47" s="56"/>
      <c r="D47" s="56"/>
      <c r="E47" s="56"/>
      <c r="F47" s="56"/>
      <c r="G47" s="56"/>
      <c r="H47" s="56"/>
      <c r="I47" s="56"/>
      <c r="J47" s="56"/>
      <c r="K47" s="56"/>
      <c r="L47" s="56"/>
      <c r="M47" s="56"/>
      <c r="N47" s="56"/>
      <c r="O47" s="55"/>
      <c r="P47" s="55"/>
      <c r="Q47" s="278"/>
    </row>
    <row r="48" spans="1:17" ht="15.75" x14ac:dyDescent="0.2">
      <c r="A48" s="31" t="s">
        <v>26</v>
      </c>
      <c r="B48" s="28"/>
      <c r="C48" s="28"/>
      <c r="D48" s="28"/>
      <c r="E48" s="32"/>
      <c r="F48" s="18"/>
      <c r="G48" s="18"/>
      <c r="H48" s="18"/>
      <c r="I48" s="18" t="s">
        <v>25</v>
      </c>
      <c r="J48" s="18"/>
      <c r="K48" s="18"/>
      <c r="L48" s="18"/>
      <c r="M48" s="18"/>
      <c r="N48" s="18"/>
      <c r="O48" s="55"/>
      <c r="P48" s="55"/>
      <c r="Q48" s="278"/>
    </row>
    <row r="49" spans="1:17" ht="15" x14ac:dyDescent="0.2">
      <c r="A49" s="35" t="s">
        <v>24</v>
      </c>
      <c r="B49" s="55">
        <v>2429.2498488311348</v>
      </c>
      <c r="C49" s="55"/>
      <c r="D49" s="55">
        <v>2395.9024783064524</v>
      </c>
      <c r="E49" s="55"/>
      <c r="F49" s="55">
        <v>2363.0148268390099</v>
      </c>
      <c r="G49" s="55">
        <v>1988.5329050876405</v>
      </c>
      <c r="H49" s="55">
        <v>2085.7062684794746</v>
      </c>
      <c r="I49" s="55">
        <v>2350.6036452955418</v>
      </c>
      <c r="J49" s="55">
        <v>2545.4720841122084</v>
      </c>
      <c r="K49" s="55">
        <v>2934.4263554684144</v>
      </c>
      <c r="L49" s="55">
        <v>2899.2326399819108</v>
      </c>
      <c r="M49" s="55">
        <v>2925.4922376859804</v>
      </c>
      <c r="N49" s="55">
        <v>2749.5211040055879</v>
      </c>
      <c r="O49" s="55">
        <v>2378.3662359043942</v>
      </c>
      <c r="P49" s="55">
        <v>2469.2781437691415</v>
      </c>
      <c r="Q49" s="278">
        <v>2343.6844580217498</v>
      </c>
    </row>
    <row r="50" spans="1:17" ht="15" x14ac:dyDescent="0.2">
      <c r="A50" s="35" t="s">
        <v>23</v>
      </c>
      <c r="B50" s="55">
        <v>0.8378891671321218</v>
      </c>
      <c r="C50" s="55"/>
      <c r="D50" s="55">
        <v>0.73622571586081242</v>
      </c>
      <c r="E50" s="55"/>
      <c r="F50" s="55">
        <v>723.59257847705214</v>
      </c>
      <c r="G50" s="55">
        <v>0.47268496150392353</v>
      </c>
      <c r="H50" s="55">
        <v>0.48236178580601896</v>
      </c>
      <c r="I50" s="55">
        <v>0.52239774225228131</v>
      </c>
      <c r="J50" s="55">
        <v>0.54245123057678735</v>
      </c>
      <c r="K50" s="55">
        <v>0.64959692900156973</v>
      </c>
      <c r="L50" s="55">
        <v>0.62350919788198755</v>
      </c>
      <c r="M50" s="55">
        <v>0.66433608080811524</v>
      </c>
      <c r="N50" s="55">
        <v>0.62730941838379284</v>
      </c>
      <c r="O50" s="55">
        <v>0.52019862158897467</v>
      </c>
      <c r="P50" s="55">
        <v>0.527865795964784</v>
      </c>
      <c r="Q50" s="278">
        <v>0.63495686079849889</v>
      </c>
    </row>
    <row r="51" spans="1:17" ht="15" x14ac:dyDescent="0.2">
      <c r="A51" s="35" t="s">
        <v>22</v>
      </c>
      <c r="B51" s="55">
        <v>19.787861937384058</v>
      </c>
      <c r="C51" s="55"/>
      <c r="D51" s="55">
        <v>19.744399888762086</v>
      </c>
      <c r="E51" s="55"/>
      <c r="F51" s="55">
        <v>19945.014039447244</v>
      </c>
      <c r="G51" s="55">
        <v>17.100768715605685</v>
      </c>
      <c r="H51" s="55">
        <v>17.875799625424005</v>
      </c>
      <c r="I51" s="55">
        <v>20.209565891263178</v>
      </c>
      <c r="J51" s="55">
        <v>22.035001921131968</v>
      </c>
      <c r="K51" s="55">
        <v>25.198947936283627</v>
      </c>
      <c r="L51" s="55">
        <v>24.987684516665819</v>
      </c>
      <c r="M51" s="55">
        <v>24.905334252465092</v>
      </c>
      <c r="N51" s="55">
        <v>23.387837701761324</v>
      </c>
      <c r="O51" s="55">
        <v>20.403098705123508</v>
      </c>
      <c r="P51" s="55">
        <v>21.268266882511586</v>
      </c>
      <c r="Q51" s="278">
        <v>20.310731568801543</v>
      </c>
    </row>
    <row r="52" spans="1:17" ht="31.5" x14ac:dyDescent="0.2">
      <c r="A52" s="54" t="s">
        <v>21</v>
      </c>
      <c r="B52" s="53">
        <v>2449.8755999356508</v>
      </c>
      <c r="C52" s="53"/>
      <c r="D52" s="53">
        <v>2416.3831039110751</v>
      </c>
      <c r="E52" s="53"/>
      <c r="F52" s="53">
        <v>2383.6834334569303</v>
      </c>
      <c r="G52" s="53">
        <f>SUM(G49:G51)</f>
        <v>2006.1063587647502</v>
      </c>
      <c r="H52" s="53">
        <v>2104.064429890705</v>
      </c>
      <c r="I52" s="53">
        <v>2371.3356089290573</v>
      </c>
      <c r="J52" s="53">
        <v>2568.049537263917</v>
      </c>
      <c r="K52" s="53">
        <v>2960.2749003336999</v>
      </c>
      <c r="L52" s="53">
        <v>2924.8438336964587</v>
      </c>
      <c r="M52" s="53">
        <v>2951.0619080192537</v>
      </c>
      <c r="N52" s="53">
        <v>2773.5362511257331</v>
      </c>
      <c r="O52" s="52">
        <v>2399.2895332311064</v>
      </c>
      <c r="P52" s="52">
        <v>2491.0742764476181</v>
      </c>
      <c r="Q52" s="279">
        <v>2364.6301464513499</v>
      </c>
    </row>
    <row r="53" spans="1:17" ht="16.5" thickBot="1" x14ac:dyDescent="0.3">
      <c r="A53" s="51" t="s">
        <v>20</v>
      </c>
      <c r="B53" s="50">
        <v>12946.886219190026</v>
      </c>
      <c r="C53" s="50"/>
      <c r="D53" s="50">
        <v>12930.689894149882</v>
      </c>
      <c r="E53" s="50"/>
      <c r="F53" s="50">
        <v>13222.024290339088</v>
      </c>
      <c r="G53" s="50">
        <f>G46+G52</f>
        <v>13088.37607532806</v>
      </c>
      <c r="H53" s="50">
        <v>13252.858212450026</v>
      </c>
      <c r="I53" s="50">
        <v>13614.820377372882</v>
      </c>
      <c r="J53" s="50">
        <v>13935.105918433661</v>
      </c>
      <c r="K53" s="50">
        <v>14536.638568997903</v>
      </c>
      <c r="L53" s="50">
        <v>14680.777657788612</v>
      </c>
      <c r="M53" s="50">
        <v>14256.843333163173</v>
      </c>
      <c r="N53" s="50">
        <v>13636.115717067729</v>
      </c>
      <c r="O53" s="50">
        <v>13097.709795940124</v>
      </c>
      <c r="P53" s="50">
        <v>12962.558698989382</v>
      </c>
      <c r="Q53" s="280">
        <v>12904.167481197594</v>
      </c>
    </row>
    <row r="54" spans="1:17" ht="15" x14ac:dyDescent="0.2">
      <c r="A54" s="12" t="s">
        <v>1</v>
      </c>
      <c r="B54" s="28"/>
      <c r="C54" s="28"/>
      <c r="D54" s="28"/>
      <c r="E54" s="32"/>
      <c r="F54" s="32"/>
      <c r="G54" s="19"/>
      <c r="I54" s="18"/>
      <c r="J54" s="18"/>
      <c r="K54" s="18"/>
      <c r="L54" s="18"/>
      <c r="M54" s="18"/>
      <c r="N54" s="18"/>
    </row>
    <row r="55" spans="1:17" ht="3" customHeight="1" x14ac:dyDescent="0.2">
      <c r="A55" s="12"/>
      <c r="B55" s="28"/>
      <c r="C55" s="28"/>
      <c r="D55" s="28"/>
      <c r="E55" s="32"/>
      <c r="F55" s="32"/>
      <c r="G55" s="19"/>
      <c r="I55" s="18"/>
      <c r="J55" s="18"/>
      <c r="K55" s="18"/>
      <c r="L55" s="18"/>
      <c r="M55" s="18"/>
      <c r="N55" s="18"/>
    </row>
    <row r="56" spans="1:17" ht="15" x14ac:dyDescent="0.2">
      <c r="A56" s="5" t="s">
        <v>19</v>
      </c>
      <c r="B56" s="28"/>
      <c r="C56" s="28"/>
      <c r="D56" s="28"/>
      <c r="E56" s="32"/>
      <c r="F56" s="32"/>
      <c r="G56" s="19"/>
      <c r="I56" s="18"/>
      <c r="J56" s="18"/>
      <c r="K56" s="18"/>
      <c r="L56" s="18"/>
      <c r="M56" s="18"/>
      <c r="N56" s="18"/>
    </row>
    <row r="57" spans="1:17" ht="15" x14ac:dyDescent="0.2">
      <c r="A57" s="5" t="s">
        <v>18</v>
      </c>
      <c r="B57" s="28"/>
      <c r="C57" s="28"/>
      <c r="D57" s="28"/>
      <c r="E57" s="32"/>
      <c r="F57" s="32"/>
      <c r="G57" s="19"/>
      <c r="I57" s="18"/>
      <c r="J57" s="18"/>
      <c r="K57" s="18"/>
      <c r="L57" s="18"/>
      <c r="M57" s="18"/>
      <c r="N57" s="18"/>
    </row>
    <row r="58" spans="1:17" ht="15" x14ac:dyDescent="0.2">
      <c r="A58" s="5" t="s">
        <v>17</v>
      </c>
      <c r="B58" s="28"/>
      <c r="C58" s="28"/>
      <c r="D58" s="28"/>
      <c r="E58" s="32"/>
      <c r="F58" s="32"/>
      <c r="G58" s="19"/>
      <c r="I58" s="18"/>
      <c r="J58" s="18"/>
      <c r="K58" s="18"/>
      <c r="L58" s="18"/>
      <c r="M58" s="18"/>
      <c r="N58" s="18"/>
    </row>
    <row r="59" spans="1:17" ht="1.5" customHeight="1" x14ac:dyDescent="0.2">
      <c r="A59" s="5"/>
      <c r="B59" s="28"/>
      <c r="C59" s="28"/>
      <c r="D59" s="28"/>
      <c r="E59" s="32"/>
      <c r="F59" s="32"/>
      <c r="G59" s="19"/>
      <c r="I59" s="18"/>
      <c r="J59" s="18"/>
      <c r="K59" s="18"/>
      <c r="L59" s="18"/>
      <c r="M59" s="18"/>
      <c r="N59" s="18"/>
    </row>
    <row r="60" spans="1:17" ht="15" x14ac:dyDescent="0.2">
      <c r="A60" s="5" t="s">
        <v>16</v>
      </c>
      <c r="B60" s="28"/>
      <c r="C60" s="28"/>
      <c r="D60" s="28"/>
      <c r="E60" s="32"/>
      <c r="F60" s="32"/>
      <c r="G60" s="19"/>
      <c r="I60" s="18"/>
      <c r="J60" s="18"/>
      <c r="K60" s="18"/>
      <c r="L60" s="18"/>
      <c r="M60" s="18"/>
      <c r="N60" s="18"/>
    </row>
    <row r="61" spans="1:17" ht="15" x14ac:dyDescent="0.2">
      <c r="A61" s="5" t="s">
        <v>15</v>
      </c>
      <c r="B61" s="28"/>
      <c r="C61" s="28"/>
      <c r="D61" s="28"/>
      <c r="E61" s="32"/>
      <c r="F61" s="32"/>
      <c r="G61" s="19"/>
      <c r="I61" s="18"/>
      <c r="J61" s="18"/>
      <c r="K61" s="18"/>
      <c r="L61" s="18"/>
      <c r="M61" s="18"/>
      <c r="N61" s="18"/>
    </row>
    <row r="62" spans="1:17" ht="15" x14ac:dyDescent="0.2">
      <c r="A62" s="5" t="s">
        <v>14</v>
      </c>
      <c r="B62" s="28"/>
      <c r="C62" s="28"/>
      <c r="D62" s="28"/>
      <c r="E62" s="32"/>
      <c r="F62" s="32"/>
      <c r="G62" s="19"/>
      <c r="I62" s="18"/>
      <c r="J62" s="18"/>
      <c r="K62" s="18"/>
      <c r="L62" s="18"/>
      <c r="M62" s="18"/>
      <c r="N62" s="18"/>
    </row>
    <row r="63" spans="1:17" ht="15" customHeight="1" x14ac:dyDescent="0.2">
      <c r="A63" s="5"/>
      <c r="B63" s="19"/>
      <c r="C63" s="19"/>
      <c r="D63" s="19"/>
      <c r="E63" s="19"/>
      <c r="F63" s="19"/>
      <c r="G63" s="19"/>
      <c r="H63" s="19"/>
      <c r="I63" s="19"/>
      <c r="J63" s="19"/>
      <c r="K63" s="19"/>
      <c r="L63" s="19"/>
      <c r="M63" s="29"/>
      <c r="N63" s="29"/>
    </row>
    <row r="64" spans="1:17" ht="15.75" x14ac:dyDescent="0.2">
      <c r="A64" s="31" t="s">
        <v>218</v>
      </c>
    </row>
    <row r="65" spans="1:16" ht="8.25" customHeight="1" thickBot="1" x14ac:dyDescent="0.25">
      <c r="A65" s="90"/>
      <c r="B65" s="58"/>
      <c r="C65" s="58"/>
      <c r="D65" s="58"/>
      <c r="E65" s="58"/>
      <c r="F65" s="58"/>
      <c r="G65" s="58"/>
      <c r="H65" s="58"/>
      <c r="I65" s="58"/>
      <c r="J65" s="58"/>
      <c r="K65" s="58"/>
      <c r="L65" s="58"/>
      <c r="M65" s="58"/>
      <c r="N65" s="58"/>
      <c r="O65" s="58"/>
      <c r="P65" s="58"/>
    </row>
    <row r="66" spans="1:16" ht="66" customHeight="1" thickBot="1" x14ac:dyDescent="0.3">
      <c r="A66" s="14"/>
      <c r="B66" s="247"/>
      <c r="C66" s="346" t="s">
        <v>261</v>
      </c>
      <c r="D66" s="346"/>
      <c r="E66" s="346"/>
      <c r="F66" s="269"/>
      <c r="G66" s="345" t="s">
        <v>262</v>
      </c>
      <c r="H66" s="345"/>
      <c r="I66" s="345" t="s">
        <v>263</v>
      </c>
      <c r="J66" s="345"/>
      <c r="K66" s="345" t="s">
        <v>264</v>
      </c>
      <c r="L66" s="345"/>
      <c r="M66" s="345" t="s">
        <v>265</v>
      </c>
      <c r="N66" s="345"/>
      <c r="O66" s="345" t="s">
        <v>266</v>
      </c>
      <c r="P66" s="345"/>
    </row>
    <row r="67" spans="1:16" ht="15" x14ac:dyDescent="0.2">
      <c r="A67" s="22"/>
      <c r="B67" s="23"/>
      <c r="C67" s="23"/>
      <c r="D67" s="23"/>
      <c r="E67" s="23"/>
      <c r="F67" s="23"/>
      <c r="G67" s="23"/>
      <c r="H67" s="23"/>
      <c r="I67" s="23"/>
      <c r="J67" s="23"/>
      <c r="K67" s="23"/>
      <c r="L67" s="23"/>
      <c r="M67" s="23"/>
      <c r="N67" s="23"/>
      <c r="O67" s="23"/>
      <c r="P67" s="22"/>
    </row>
    <row r="68" spans="1:16" ht="15" x14ac:dyDescent="0.2">
      <c r="A68" s="248" t="s">
        <v>72</v>
      </c>
      <c r="B68" s="249"/>
      <c r="C68" s="250"/>
      <c r="D68" s="281">
        <v>12904.167481197592</v>
      </c>
      <c r="E68" s="18"/>
      <c r="F68" s="18"/>
      <c r="G68" s="282">
        <v>8.1481064102110992E-2</v>
      </c>
      <c r="H68" s="249"/>
      <c r="I68" s="283">
        <v>-1.3342754737044826E-2</v>
      </c>
      <c r="J68" s="249"/>
      <c r="K68" s="283">
        <v>5.6366200450488346E-3</v>
      </c>
      <c r="L68" s="249"/>
      <c r="M68" s="283">
        <v>-1.1795893445263328E-2</v>
      </c>
      <c r="N68" s="249"/>
      <c r="O68" s="283">
        <v>0.10848057225990915</v>
      </c>
      <c r="P68" s="22"/>
    </row>
    <row r="69" spans="1:16" ht="30" x14ac:dyDescent="0.2">
      <c r="A69" s="248" t="s">
        <v>212</v>
      </c>
      <c r="B69" s="249"/>
      <c r="C69" s="250"/>
      <c r="D69" s="281">
        <v>10539.537334746243</v>
      </c>
      <c r="E69" s="18"/>
      <c r="F69" s="18"/>
      <c r="G69" s="282">
        <v>8.9734039535630389E-2</v>
      </c>
      <c r="H69" s="249"/>
      <c r="I69" s="283">
        <v>4.7730121716296203E-3</v>
      </c>
      <c r="J69" s="249"/>
      <c r="K69" s="283">
        <v>-4.3251935788888307E-3</v>
      </c>
      <c r="L69" s="249"/>
      <c r="M69" s="283">
        <v>8.5116527464368374E-4</v>
      </c>
      <c r="N69" s="249"/>
      <c r="O69" s="283">
        <v>-2.995883467766447E-2</v>
      </c>
      <c r="P69" s="22"/>
    </row>
    <row r="70" spans="1:16" ht="15" x14ac:dyDescent="0.2">
      <c r="A70" s="248"/>
      <c r="B70" s="249"/>
      <c r="C70" s="250"/>
      <c r="D70" s="249"/>
      <c r="E70" s="18"/>
      <c r="F70" s="18"/>
      <c r="G70" s="282"/>
      <c r="H70" s="249"/>
      <c r="I70" s="282"/>
      <c r="J70" s="249"/>
      <c r="K70" s="282"/>
      <c r="L70" s="249"/>
      <c r="M70" s="284"/>
      <c r="N70" s="249"/>
      <c r="O70" s="284"/>
      <c r="P70" s="22"/>
    </row>
    <row r="71" spans="1:16" ht="15" x14ac:dyDescent="0.2">
      <c r="A71" s="248" t="s">
        <v>73</v>
      </c>
      <c r="B71" s="249"/>
      <c r="C71" s="250"/>
      <c r="D71" s="281">
        <v>9347.5831731762482</v>
      </c>
      <c r="E71" s="18"/>
      <c r="F71" s="18"/>
      <c r="G71" s="283">
        <v>8.6279711111785243E-2</v>
      </c>
      <c r="H71" s="249"/>
      <c r="I71" s="283">
        <v>8.2685376632136709E-3</v>
      </c>
      <c r="J71" s="249"/>
      <c r="K71" s="282">
        <v>-1.9758162936186485E-3</v>
      </c>
      <c r="L71" s="249"/>
      <c r="M71" s="283">
        <v>2.9120229758979876E-2</v>
      </c>
      <c r="N71" s="249"/>
      <c r="O71" s="282">
        <v>-1.4410369992681638E-2</v>
      </c>
      <c r="P71" s="22"/>
    </row>
    <row r="72" spans="1:16" ht="15" x14ac:dyDescent="0.2">
      <c r="A72" s="251" t="s">
        <v>83</v>
      </c>
      <c r="B72" s="249"/>
      <c r="C72" s="250"/>
      <c r="D72" s="281"/>
      <c r="E72" s="18"/>
      <c r="F72" s="18"/>
      <c r="G72" s="282"/>
      <c r="H72" s="249"/>
      <c r="I72" s="282"/>
      <c r="J72" s="249"/>
      <c r="K72" s="282"/>
      <c r="L72" s="249"/>
      <c r="M72" s="284"/>
      <c r="N72" s="249"/>
      <c r="O72" s="282"/>
      <c r="P72" s="22"/>
    </row>
    <row r="73" spans="1:16" ht="18" x14ac:dyDescent="0.2">
      <c r="A73" s="252" t="s">
        <v>259</v>
      </c>
      <c r="B73" s="249"/>
      <c r="C73" s="250"/>
      <c r="D73" s="281">
        <v>5161.4004178188634</v>
      </c>
      <c r="E73" s="18"/>
      <c r="F73" s="18"/>
      <c r="G73" s="283">
        <v>8.0681221028639644E-2</v>
      </c>
      <c r="H73" s="249"/>
      <c r="I73" s="282">
        <v>-5.3829634111952629E-3</v>
      </c>
      <c r="J73" s="249"/>
      <c r="K73" s="282">
        <v>-1.3458450186427884E-2</v>
      </c>
      <c r="L73" s="249"/>
      <c r="M73" s="282">
        <v>-0.10565936566283218</v>
      </c>
      <c r="N73" s="249"/>
      <c r="O73" s="282">
        <v>-0.11503732728442018</v>
      </c>
      <c r="P73" s="22"/>
    </row>
    <row r="74" spans="1:16" ht="15" x14ac:dyDescent="0.2">
      <c r="A74" s="252" t="s">
        <v>280</v>
      </c>
      <c r="B74" s="249"/>
      <c r="C74" s="250"/>
      <c r="D74" s="281">
        <v>2251.973599340748</v>
      </c>
      <c r="E74" s="18"/>
      <c r="F74" s="18"/>
      <c r="G74" s="283">
        <v>9.2977044416179544E-2</v>
      </c>
      <c r="H74" s="249"/>
      <c r="I74" s="282">
        <v>5.6406331472430349E-2</v>
      </c>
      <c r="J74" s="249"/>
      <c r="K74" s="282">
        <v>3.8339561891189256E-2</v>
      </c>
      <c r="L74" s="249"/>
      <c r="M74" s="282">
        <v>8.0868897958290553E-2</v>
      </c>
      <c r="N74" s="249"/>
      <c r="O74" s="282">
        <v>1.0645268519897222E-2</v>
      </c>
      <c r="P74" s="22"/>
    </row>
    <row r="75" spans="1:16" ht="15" x14ac:dyDescent="0.2">
      <c r="A75" s="252" t="s">
        <v>281</v>
      </c>
      <c r="B75" s="249"/>
      <c r="C75" s="250"/>
      <c r="D75" s="281">
        <v>1377.1068866840196</v>
      </c>
      <c r="E75" s="18"/>
      <c r="F75" s="18"/>
      <c r="G75" s="283">
        <v>8.99743425628107E-2</v>
      </c>
      <c r="H75" s="249"/>
      <c r="I75" s="282">
        <v>1.3840709697047426E-2</v>
      </c>
      <c r="J75" s="249"/>
      <c r="K75" s="282">
        <v>8.7855210316232224E-3</v>
      </c>
      <c r="L75" s="249"/>
      <c r="M75" s="282">
        <v>0.73291088319364506</v>
      </c>
      <c r="N75" s="249"/>
      <c r="O75" s="282">
        <v>0.62466672812128521</v>
      </c>
      <c r="P75" s="22"/>
    </row>
    <row r="76" spans="1:16" ht="15" x14ac:dyDescent="0.2">
      <c r="A76" s="252" t="s">
        <v>220</v>
      </c>
      <c r="B76" s="249"/>
      <c r="C76" s="250"/>
      <c r="D76" s="281">
        <v>487.50535158879228</v>
      </c>
      <c r="E76" s="18"/>
      <c r="F76" s="18"/>
      <c r="G76" s="283">
        <v>0.12416229522778983</v>
      </c>
      <c r="H76" s="249"/>
      <c r="I76" s="282">
        <v>-6.0296420670554851E-2</v>
      </c>
      <c r="J76" s="249"/>
      <c r="K76" s="282">
        <v>-7.6444694290355497E-2</v>
      </c>
      <c r="L76" s="249"/>
      <c r="M76" s="282">
        <v>0.27568861771271247</v>
      </c>
      <c r="N76" s="249"/>
      <c r="O76" s="282">
        <v>0.16694412588285545</v>
      </c>
      <c r="P76" s="22"/>
    </row>
    <row r="77" spans="1:16" ht="15" x14ac:dyDescent="0.2">
      <c r="A77" s="252" t="s">
        <v>76</v>
      </c>
      <c r="B77" s="249"/>
      <c r="C77" s="250"/>
      <c r="D77" s="281">
        <v>33.562783549558844</v>
      </c>
      <c r="E77" s="18"/>
      <c r="F77" s="18"/>
      <c r="G77" s="283">
        <v>5.2512001705988083E-2</v>
      </c>
      <c r="H77" s="249"/>
      <c r="I77" s="282">
        <v>-1.1695543922762397E-2</v>
      </c>
      <c r="J77" s="249"/>
      <c r="K77" s="282">
        <v>1.5670419629694177E-3</v>
      </c>
      <c r="L77" s="249"/>
      <c r="M77" s="282">
        <v>9.4368139033869758E-2</v>
      </c>
      <c r="N77" s="249"/>
      <c r="O77" s="282">
        <v>2.567620681033711E-2</v>
      </c>
      <c r="P77" s="22"/>
    </row>
    <row r="78" spans="1:16" ht="15" x14ac:dyDescent="0.2">
      <c r="A78" s="22"/>
      <c r="B78" s="22"/>
      <c r="C78" s="23"/>
      <c r="D78" s="22"/>
      <c r="E78" s="18"/>
      <c r="F78" s="18"/>
      <c r="G78" s="282"/>
      <c r="H78" s="22"/>
      <c r="I78" s="284"/>
      <c r="J78" s="22"/>
      <c r="K78" s="282"/>
      <c r="L78" s="22"/>
      <c r="M78" s="284"/>
      <c r="N78" s="22"/>
      <c r="O78" s="282"/>
      <c r="P78" s="22"/>
    </row>
    <row r="79" spans="1:16" ht="15" x14ac:dyDescent="0.2">
      <c r="A79" s="252" t="s">
        <v>77</v>
      </c>
      <c r="B79" s="249"/>
      <c r="C79" s="250"/>
      <c r="D79" s="281">
        <v>4625.0869874275131</v>
      </c>
      <c r="E79" s="18"/>
      <c r="F79" s="18"/>
      <c r="G79" s="283">
        <v>0.10809330015194242</v>
      </c>
      <c r="H79" s="249"/>
      <c r="I79" s="282">
        <v>-1.4302401562906186E-2</v>
      </c>
      <c r="J79" s="249"/>
      <c r="K79" s="282">
        <v>-8.7297772449445032E-3</v>
      </c>
      <c r="L79" s="249"/>
      <c r="M79" s="282">
        <v>-3.826675796139889E-2</v>
      </c>
      <c r="N79" s="249"/>
      <c r="O79" s="282">
        <v>-3.1071193623692261E-2</v>
      </c>
      <c r="P79" s="22"/>
    </row>
    <row r="80" spans="1:16" ht="15" x14ac:dyDescent="0.2">
      <c r="A80" s="252" t="s">
        <v>78</v>
      </c>
      <c r="B80" s="249"/>
      <c r="C80" s="250"/>
      <c r="D80" s="281">
        <v>2785.8144804801505</v>
      </c>
      <c r="E80" s="18"/>
      <c r="F80" s="18"/>
      <c r="G80" s="283">
        <v>7.2506687588004146E-2</v>
      </c>
      <c r="H80" s="249"/>
      <c r="I80" s="282">
        <v>-1.2581369102089401E-2</v>
      </c>
      <c r="J80" s="249"/>
      <c r="K80" s="282">
        <v>-1.041291540351319E-2</v>
      </c>
      <c r="L80" s="249"/>
      <c r="M80" s="282">
        <v>-8.0077960548591065E-2</v>
      </c>
      <c r="N80" s="249"/>
      <c r="O80" s="282">
        <v>-0.13190870381885633</v>
      </c>
      <c r="P80" s="22"/>
    </row>
    <row r="81" spans="1:16" ht="15" x14ac:dyDescent="0.2">
      <c r="A81" s="252" t="s">
        <v>79</v>
      </c>
      <c r="B81" s="249"/>
      <c r="C81" s="250"/>
      <c r="D81" s="281">
        <v>1885.650710330191</v>
      </c>
      <c r="E81" s="18"/>
      <c r="F81" s="18"/>
      <c r="G81" s="283">
        <v>7.0994650690086217E-2</v>
      </c>
      <c r="H81" s="249"/>
      <c r="I81" s="282">
        <v>0.10664915149921406</v>
      </c>
      <c r="J81" s="249"/>
      <c r="K81" s="282">
        <v>2.3060011318087437E-2</v>
      </c>
      <c r="L81" s="249"/>
      <c r="M81" s="282">
        <v>0.55607043610822227</v>
      </c>
      <c r="N81" s="249"/>
      <c r="O81" s="282">
        <v>0.25962288203726991</v>
      </c>
      <c r="P81" s="22"/>
    </row>
    <row r="82" spans="1:16" ht="15" x14ac:dyDescent="0.2">
      <c r="A82" s="248"/>
      <c r="B82" s="249"/>
      <c r="C82" s="250"/>
      <c r="D82" s="249"/>
      <c r="E82" s="18"/>
      <c r="F82" s="18"/>
      <c r="G82" s="282"/>
      <c r="H82" s="249"/>
      <c r="I82" s="282"/>
      <c r="J82" s="249"/>
      <c r="K82" s="282"/>
      <c r="L82" s="249"/>
      <c r="M82" s="284"/>
      <c r="N82" s="249"/>
      <c r="O82" s="282"/>
      <c r="P82" s="22"/>
    </row>
    <row r="83" spans="1:16" ht="15" x14ac:dyDescent="0.2">
      <c r="A83" s="248" t="s">
        <v>80</v>
      </c>
      <c r="B83" s="249"/>
      <c r="C83" s="250"/>
      <c r="D83" s="281">
        <v>187.70814538955352</v>
      </c>
      <c r="E83" s="18"/>
      <c r="F83" s="18"/>
      <c r="G83" s="283">
        <v>8.5736507057668304E-2</v>
      </c>
      <c r="H83" s="249"/>
      <c r="I83" s="282">
        <v>3.424445598136594E-2</v>
      </c>
      <c r="J83" s="249"/>
      <c r="K83" s="282">
        <v>4.8807626994785025E-2</v>
      </c>
      <c r="L83" s="249"/>
      <c r="M83" s="282">
        <v>0.42631385109611997</v>
      </c>
      <c r="N83" s="249"/>
      <c r="O83" s="282">
        <v>0.12213930074695556</v>
      </c>
      <c r="P83" s="22"/>
    </row>
    <row r="84" spans="1:16" ht="15" x14ac:dyDescent="0.2">
      <c r="A84" s="248" t="s">
        <v>81</v>
      </c>
      <c r="B84" s="249"/>
      <c r="C84" s="250"/>
      <c r="D84" s="281">
        <v>647.07337216649887</v>
      </c>
      <c r="E84" s="18"/>
      <c r="F84" s="18"/>
      <c r="G84" s="283">
        <v>0.17</v>
      </c>
      <c r="H84" s="249"/>
      <c r="I84" s="282">
        <v>-3.0208408402802478E-2</v>
      </c>
      <c r="J84" s="249"/>
      <c r="K84" s="282">
        <v>-5.5325050083032901E-2</v>
      </c>
      <c r="L84" s="249"/>
      <c r="M84" s="282">
        <v>-0.11538690349037717</v>
      </c>
      <c r="N84" s="249"/>
      <c r="O84" s="282">
        <v>-0.30584470145837783</v>
      </c>
      <c r="P84" s="22"/>
    </row>
    <row r="85" spans="1:16" ht="15.75" thickBot="1" x14ac:dyDescent="0.25">
      <c r="A85" s="253" t="s">
        <v>82</v>
      </c>
      <c r="B85" s="254"/>
      <c r="C85" s="255"/>
      <c r="D85" s="285">
        <v>357.17264401394277</v>
      </c>
      <c r="E85" s="18"/>
      <c r="F85" s="18"/>
      <c r="G85" s="286">
        <v>0.1142182883377839</v>
      </c>
      <c r="H85" s="254"/>
      <c r="I85" s="287">
        <v>-4.7971417764473112E-2</v>
      </c>
      <c r="J85" s="254"/>
      <c r="K85" s="288">
        <v>-5.3080436724139424E-2</v>
      </c>
      <c r="L85" s="254"/>
      <c r="M85" s="287">
        <v>-0.39720711602054604</v>
      </c>
      <c r="N85" s="254"/>
      <c r="O85" s="287">
        <v>-0.16302671323810791</v>
      </c>
      <c r="P85" s="14"/>
    </row>
    <row r="86" spans="1:16" ht="15" x14ac:dyDescent="0.2">
      <c r="A86" s="340" t="s">
        <v>235</v>
      </c>
      <c r="B86" s="340"/>
      <c r="C86" s="340"/>
      <c r="D86" s="340"/>
      <c r="E86" s="340"/>
      <c r="F86" s="340"/>
      <c r="G86" s="340"/>
      <c r="H86" s="340"/>
      <c r="I86" s="340"/>
      <c r="J86" s="340"/>
      <c r="K86" s="340"/>
      <c r="L86" s="340"/>
      <c r="M86" s="340"/>
      <c r="N86" s="340"/>
    </row>
    <row r="87" spans="1:16" ht="15" x14ac:dyDescent="0.2">
      <c r="A87" s="273" t="s">
        <v>260</v>
      </c>
      <c r="B87" s="92"/>
      <c r="C87" s="92"/>
      <c r="D87" s="92"/>
      <c r="E87" s="92"/>
      <c r="F87" s="92"/>
      <c r="G87" s="92"/>
      <c r="H87" s="92"/>
      <c r="I87" s="92"/>
      <c r="J87" s="92"/>
      <c r="K87" s="92"/>
      <c r="L87" s="92"/>
      <c r="M87" s="92"/>
      <c r="N87" s="92"/>
    </row>
  </sheetData>
  <mergeCells count="10">
    <mergeCell ref="A86:N86"/>
    <mergeCell ref="A30:O30"/>
    <mergeCell ref="A29:O29"/>
    <mergeCell ref="A31:O31"/>
    <mergeCell ref="G66:H66"/>
    <mergeCell ref="I66:J66"/>
    <mergeCell ref="K66:L66"/>
    <mergeCell ref="M66:N66"/>
    <mergeCell ref="O66:P66"/>
    <mergeCell ref="C66:E66"/>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A61"/>
  <sheetViews>
    <sheetView zoomScale="85" zoomScaleNormal="85" workbookViewId="0">
      <selection activeCell="I55" sqref="I55"/>
    </sheetView>
  </sheetViews>
  <sheetFormatPr defaultRowHeight="12.75" x14ac:dyDescent="0.2"/>
  <cols>
    <col min="1" max="1" width="36.28515625" customWidth="1"/>
    <col min="2" max="2" width="12.140625" customWidth="1"/>
    <col min="8" max="8" width="7.42578125" bestFit="1" customWidth="1"/>
    <col min="15" max="15" width="9.140625" style="205"/>
  </cols>
  <sheetData>
    <row r="4" spans="12:27" x14ac:dyDescent="0.2">
      <c r="L4" t="s">
        <v>227</v>
      </c>
    </row>
    <row r="5" spans="12:27" ht="13.5" thickBot="1" x14ac:dyDescent="0.25"/>
    <row r="6" spans="12:27" ht="16.5" thickBot="1" x14ac:dyDescent="0.3">
      <c r="L6" s="213"/>
      <c r="M6" s="214">
        <v>1990</v>
      </c>
      <c r="N6" s="214">
        <v>1995</v>
      </c>
      <c r="O6" s="214">
        <v>1998</v>
      </c>
      <c r="P6" s="214">
        <v>2001</v>
      </c>
      <c r="Q6" s="214">
        <v>2002</v>
      </c>
      <c r="R6" s="214">
        <v>2003</v>
      </c>
      <c r="S6" s="214">
        <v>2004</v>
      </c>
      <c r="T6" s="214">
        <v>2005</v>
      </c>
      <c r="U6" s="214">
        <v>2006</v>
      </c>
      <c r="V6" s="214">
        <v>2007</v>
      </c>
      <c r="W6" s="214">
        <v>2008</v>
      </c>
      <c r="X6" s="214">
        <v>2009</v>
      </c>
      <c r="Y6" s="214">
        <v>2010</v>
      </c>
      <c r="Z6" s="214">
        <v>2011</v>
      </c>
      <c r="AA6" s="214">
        <v>2012</v>
      </c>
    </row>
    <row r="7" spans="12:27" ht="15" x14ac:dyDescent="0.2">
      <c r="L7" s="215" t="s">
        <v>220</v>
      </c>
      <c r="M7" s="216">
        <v>382.1507418188624</v>
      </c>
      <c r="N7" s="216">
        <v>392.40057084101409</v>
      </c>
      <c r="O7" s="216">
        <v>412.17561778594558</v>
      </c>
      <c r="P7" s="216">
        <v>445.46033012114719</v>
      </c>
      <c r="Q7" s="216">
        <v>479.77822524700321</v>
      </c>
      <c r="R7" s="216">
        <v>517.95735319869971</v>
      </c>
      <c r="S7" s="216">
        <v>493.23715425458488</v>
      </c>
      <c r="T7" s="216">
        <v>506.29280684218224</v>
      </c>
      <c r="U7" s="216">
        <v>520.1812545732779</v>
      </c>
      <c r="V7" s="216">
        <v>559.62342933560831</v>
      </c>
      <c r="W7" s="216">
        <v>542.583072851613</v>
      </c>
      <c r="X7" s="216">
        <v>544.98731030581541</v>
      </c>
      <c r="Y7" s="216">
        <v>554.31083118324273</v>
      </c>
      <c r="Z7" s="216">
        <v>518.78630912172002</v>
      </c>
      <c r="AA7" s="216">
        <v>487.50535158879228</v>
      </c>
    </row>
    <row r="8" spans="12:27" ht="15" x14ac:dyDescent="0.2">
      <c r="L8" s="215" t="s">
        <v>221</v>
      </c>
      <c r="M8" s="216">
        <v>5771.1795927109888</v>
      </c>
      <c r="N8" s="216">
        <v>5743.4322173908749</v>
      </c>
      <c r="O8" s="216">
        <v>5883.1075213174399</v>
      </c>
      <c r="P8" s="216">
        <v>5903.4345679594389</v>
      </c>
      <c r="Q8" s="216">
        <v>6067.637065106137</v>
      </c>
      <c r="R8" s="216">
        <v>5970.6247036770637</v>
      </c>
      <c r="S8" s="216">
        <v>6003.3264611816276</v>
      </c>
      <c r="T8" s="216">
        <v>5957.6375782792184</v>
      </c>
      <c r="U8" s="216">
        <v>5974.6704104775199</v>
      </c>
      <c r="V8" s="216">
        <v>5975.6117736354263</v>
      </c>
      <c r="W8" s="216">
        <v>5798.039120961148</v>
      </c>
      <c r="X8" s="216">
        <v>5568.3435333849238</v>
      </c>
      <c r="Y8" s="216">
        <v>5303.5529712834714</v>
      </c>
      <c r="Z8" s="216">
        <v>5189.3344151038236</v>
      </c>
      <c r="AA8" s="216">
        <v>5161.4004178188634</v>
      </c>
    </row>
    <row r="9" spans="12:27" ht="15" x14ac:dyDescent="0.2">
      <c r="L9" s="215" t="s">
        <v>75</v>
      </c>
      <c r="M9" s="216">
        <v>2083.4845036198358</v>
      </c>
      <c r="N9" s="216">
        <v>2083.0548382537204</v>
      </c>
      <c r="O9" s="216">
        <v>2052.9335111562341</v>
      </c>
      <c r="P9" s="216">
        <v>1819.6940987010803</v>
      </c>
      <c r="Q9" s="216">
        <v>1845.3863121917761</v>
      </c>
      <c r="R9" s="216">
        <v>1903.3743961766163</v>
      </c>
      <c r="S9" s="216">
        <v>1938.6961502121162</v>
      </c>
      <c r="T9" s="216">
        <v>2038.8383830773889</v>
      </c>
      <c r="U9" s="216">
        <v>2133.5588469183676</v>
      </c>
      <c r="V9" s="216">
        <v>2340.4459871355307</v>
      </c>
      <c r="W9" s="216">
        <v>2041.9638703615556</v>
      </c>
      <c r="X9" s="216">
        <v>1999.0724322607332</v>
      </c>
      <c r="Y9" s="216">
        <v>2148.6538964415317</v>
      </c>
      <c r="Z9" s="216">
        <v>2131.7305020331746</v>
      </c>
      <c r="AA9" s="216">
        <v>2251.973599340748</v>
      </c>
    </row>
    <row r="10" spans="12:27" ht="15" x14ac:dyDescent="0.2">
      <c r="L10" s="215" t="s">
        <v>222</v>
      </c>
      <c r="M10" s="216">
        <v>794.67842232377166</v>
      </c>
      <c r="N10" s="216">
        <v>889.96772826120105</v>
      </c>
      <c r="O10" s="216">
        <v>1084.7700273724572</v>
      </c>
      <c r="P10" s="216">
        <v>1117.8994844911481</v>
      </c>
      <c r="Q10" s="216">
        <v>1149.4508879564828</v>
      </c>
      <c r="R10" s="216">
        <v>1196.0122624390822</v>
      </c>
      <c r="S10" s="216">
        <v>1238.0104113283594</v>
      </c>
      <c r="T10" s="216">
        <v>1270.0296067369977</v>
      </c>
      <c r="U10" s="216">
        <v>1325.5140598062785</v>
      </c>
      <c r="V10" s="216">
        <v>1395.4839350791287</v>
      </c>
      <c r="W10" s="216">
        <v>1368.904401136469</v>
      </c>
      <c r="X10" s="216">
        <v>1332.6579136991422</v>
      </c>
      <c r="Y10" s="216">
        <v>1345.3162053431993</v>
      </c>
      <c r="Z10" s="216">
        <v>1358.3069544480238</v>
      </c>
      <c r="AA10" s="216">
        <v>1377.1068866840196</v>
      </c>
    </row>
    <row r="11" spans="12:27" ht="15" x14ac:dyDescent="0.2">
      <c r="L11" s="215" t="s">
        <v>223</v>
      </c>
      <c r="M11" s="216">
        <v>30.66864097413211</v>
      </c>
      <c r="N11" s="216">
        <v>22.06926165265947</v>
      </c>
      <c r="O11" s="216">
        <v>25.359030755640234</v>
      </c>
      <c r="P11" s="216">
        <v>30.673445407037633</v>
      </c>
      <c r="Q11" s="216">
        <v>34.531857200055612</v>
      </c>
      <c r="R11" s="216">
        <v>38.724494462075917</v>
      </c>
      <c r="S11" s="216">
        <v>36.778000935448986</v>
      </c>
      <c r="T11" s="216">
        <v>37.312054586119046</v>
      </c>
      <c r="U11" s="216">
        <v>35.594155551144922</v>
      </c>
      <c r="V11" s="216">
        <v>39.218913599615796</v>
      </c>
      <c r="W11" s="216">
        <v>37.678872543598075</v>
      </c>
      <c r="X11" s="216">
        <v>37.503128010347588</v>
      </c>
      <c r="Y11" s="216">
        <v>33.628443774899338</v>
      </c>
      <c r="Z11" s="216">
        <v>33.959963797771096</v>
      </c>
      <c r="AA11" s="216">
        <v>33.562783549558844</v>
      </c>
    </row>
    <row r="12" spans="12:27" ht="20.25" x14ac:dyDescent="0.35">
      <c r="L12" s="215" t="s">
        <v>225</v>
      </c>
      <c r="M12" s="216">
        <v>20.919844370833754</v>
      </c>
      <c r="N12" s="216">
        <v>20.351202283545692</v>
      </c>
      <c r="O12" s="216">
        <v>18.490510312855665</v>
      </c>
      <c r="P12" s="216">
        <v>33.700311795482442</v>
      </c>
      <c r="Q12" s="216">
        <v>43.520847641058822</v>
      </c>
      <c r="R12" s="216">
        <v>49.616630562897654</v>
      </c>
      <c r="S12" s="216">
        <v>52.18009481216933</v>
      </c>
      <c r="T12" s="216">
        <v>51.73497417175475</v>
      </c>
      <c r="U12" s="216">
        <v>52.949177974405892</v>
      </c>
      <c r="V12" s="216">
        <v>49.688142252202113</v>
      </c>
      <c r="W12" s="216">
        <v>47.96674876123943</v>
      </c>
      <c r="X12" s="216">
        <v>42.325938957914687</v>
      </c>
      <c r="Y12" s="216">
        <v>43.183976963253393</v>
      </c>
      <c r="Z12" s="216">
        <v>38.808026454288743</v>
      </c>
      <c r="AA12" s="216">
        <v>36.034134194267757</v>
      </c>
    </row>
    <row r="13" spans="12:27" ht="15" x14ac:dyDescent="0.2">
      <c r="L13" s="215" t="s">
        <v>45</v>
      </c>
      <c r="M13" s="216">
        <v>123.48656197732612</v>
      </c>
      <c r="N13" s="216">
        <v>125.29208007613366</v>
      </c>
      <c r="O13" s="216">
        <v>140.43905241264713</v>
      </c>
      <c r="P13" s="216">
        <v>148.13633897170183</v>
      </c>
      <c r="Q13" s="216">
        <v>147.33862451323432</v>
      </c>
      <c r="R13" s="216">
        <v>148.84151711326177</v>
      </c>
      <c r="S13" s="216">
        <v>154.29612677345935</v>
      </c>
      <c r="T13" s="216">
        <v>153.6588433338801</v>
      </c>
      <c r="U13" s="216">
        <v>158.04458663183539</v>
      </c>
      <c r="V13" s="216">
        <v>169.1945242877043</v>
      </c>
      <c r="W13" s="216">
        <v>169.74111825048197</v>
      </c>
      <c r="X13" s="216">
        <v>169.67117019915955</v>
      </c>
      <c r="Y13" s="216">
        <v>170.29880387937322</v>
      </c>
      <c r="Z13" s="216">
        <v>176.14539873371893</v>
      </c>
      <c r="AA13" s="216">
        <v>187.70814538955352</v>
      </c>
    </row>
    <row r="14" spans="12:27" ht="15" x14ac:dyDescent="0.2">
      <c r="L14" s="217" t="s">
        <v>44</v>
      </c>
      <c r="M14" s="216">
        <v>2527.626548578402</v>
      </c>
      <c r="N14" s="216">
        <v>2542.8257197483831</v>
      </c>
      <c r="O14" s="216">
        <v>3075.7096916803989</v>
      </c>
      <c r="P14" s="216">
        <v>2320.7023539043325</v>
      </c>
      <c r="Q14" s="216">
        <v>1928.6811607933478</v>
      </c>
      <c r="R14" s="216">
        <v>2100.8596166711714</v>
      </c>
      <c r="S14" s="216">
        <v>2370.6611346564537</v>
      </c>
      <c r="T14" s="216">
        <v>2571.3004334280972</v>
      </c>
      <c r="U14" s="216">
        <v>2963.8656561576945</v>
      </c>
      <c r="V14" s="216">
        <v>2934.4260228480653</v>
      </c>
      <c r="W14" s="216">
        <v>3052.8400610109634</v>
      </c>
      <c r="X14" s="216">
        <v>2882.7449771908077</v>
      </c>
      <c r="Y14" s="216">
        <v>2495.7193469003323</v>
      </c>
      <c r="Z14" s="216">
        <v>2589.2020452517763</v>
      </c>
      <c r="AA14" s="216">
        <v>2364.6301464513494</v>
      </c>
    </row>
    <row r="15" spans="12:27" ht="15" x14ac:dyDescent="0.2">
      <c r="L15" s="217" t="s">
        <v>224</v>
      </c>
      <c r="M15" s="216">
        <f t="shared" ref="M15:AA15" si="0">M16+M17</f>
        <v>1237.7458512791864</v>
      </c>
      <c r="N15" s="216">
        <f t="shared" si="0"/>
        <v>1168.8234919595384</v>
      </c>
      <c r="O15" s="216">
        <f t="shared" si="0"/>
        <v>1188.408580522314</v>
      </c>
      <c r="P15" s="216">
        <f t="shared" si="0"/>
        <v>1218.9838236659887</v>
      </c>
      <c r="Q15" s="216">
        <f t="shared" si="0"/>
        <v>1249.2899637135185</v>
      </c>
      <c r="R15" s="216">
        <f t="shared" si="0"/>
        <v>1234.5720598611122</v>
      </c>
      <c r="S15" s="216">
        <f t="shared" si="0"/>
        <v>1237.6320055886088</v>
      </c>
      <c r="T15" s="216">
        <f t="shared" si="0"/>
        <v>1276.3337537388593</v>
      </c>
      <c r="U15" s="216">
        <f t="shared" si="0"/>
        <v>1276.5528159482546</v>
      </c>
      <c r="V15" s="216">
        <f t="shared" si="0"/>
        <v>1259.5747662715214</v>
      </c>
      <c r="W15" s="216">
        <f t="shared" si="0"/>
        <v>1174.6059693081261</v>
      </c>
      <c r="X15" s="216">
        <f t="shared" si="0"/>
        <v>1060.0426052657936</v>
      </c>
      <c r="Y15" s="216">
        <f t="shared" si="0"/>
        <v>972.09502729614906</v>
      </c>
      <c r="Z15" s="216">
        <f t="shared" si="0"/>
        <v>937.0133272609703</v>
      </c>
      <c r="AA15" s="216">
        <f t="shared" si="0"/>
        <v>898.48381417858604</v>
      </c>
    </row>
    <row r="16" spans="12:27" ht="15" x14ac:dyDescent="0.2">
      <c r="L16" s="215" t="s">
        <v>43</v>
      </c>
      <c r="M16" s="289">
        <v>731.47613879969288</v>
      </c>
      <c r="N16" s="289">
        <v>661.61779143742649</v>
      </c>
      <c r="O16" s="289">
        <v>727.32938148772621</v>
      </c>
      <c r="P16" s="289">
        <v>799.33217000238983</v>
      </c>
      <c r="Q16" s="289">
        <v>817.71054137201406</v>
      </c>
      <c r="R16" s="289">
        <v>837.22581623805172</v>
      </c>
      <c r="S16" s="289">
        <v>840.15263159836127</v>
      </c>
      <c r="T16" s="289">
        <v>886.94467911630863</v>
      </c>
      <c r="U16" s="289">
        <v>925.10842132311313</v>
      </c>
      <c r="V16" s="289">
        <v>911.65121588638544</v>
      </c>
      <c r="W16" s="289">
        <v>839.7578032270402</v>
      </c>
      <c r="X16" s="289">
        <v>739.70676990646655</v>
      </c>
      <c r="Y16" s="289">
        <v>674.18488733340905</v>
      </c>
      <c r="Z16" s="289">
        <v>667.22930758844973</v>
      </c>
      <c r="AA16" s="289">
        <v>647.07337216649876</v>
      </c>
    </row>
    <row r="17" spans="1:27" ht="15" x14ac:dyDescent="0.2">
      <c r="L17" s="215" t="s">
        <v>219</v>
      </c>
      <c r="M17" s="289">
        <v>506.26971247949342</v>
      </c>
      <c r="N17" s="289">
        <v>507.20570052211195</v>
      </c>
      <c r="O17" s="289">
        <v>461.07919903458776</v>
      </c>
      <c r="P17" s="289">
        <v>419.65165366359878</v>
      </c>
      <c r="Q17" s="289">
        <v>431.57942234150448</v>
      </c>
      <c r="R17" s="289">
        <v>397.34624362306045</v>
      </c>
      <c r="S17" s="289">
        <v>397.4793739902475</v>
      </c>
      <c r="T17" s="289">
        <v>389.38907462255065</v>
      </c>
      <c r="U17" s="289">
        <v>351.44439462514163</v>
      </c>
      <c r="V17" s="289">
        <v>347.92355038513597</v>
      </c>
      <c r="W17" s="289">
        <v>334.84816608108576</v>
      </c>
      <c r="X17" s="289">
        <v>320.33583535932706</v>
      </c>
      <c r="Y17" s="289">
        <v>297.91013996274</v>
      </c>
      <c r="Z17" s="289">
        <v>269.78401967252057</v>
      </c>
      <c r="AA17" s="289">
        <v>251.41044201208729</v>
      </c>
    </row>
    <row r="18" spans="1:27" ht="18" x14ac:dyDescent="0.2">
      <c r="L18" s="215" t="s">
        <v>226</v>
      </c>
      <c r="M18" s="216">
        <v>86.259916695951432</v>
      </c>
      <c r="N18" s="216">
        <v>99.0059829362784</v>
      </c>
      <c r="O18" s="216">
        <v>106.69194169740112</v>
      </c>
      <c r="P18" s="216">
        <v>105.27770337477655</v>
      </c>
      <c r="Q18" s="216">
        <v>106.02599861335244</v>
      </c>
      <c r="R18" s="216">
        <v>105.35736135927256</v>
      </c>
      <c r="S18" s="216">
        <v>107.09805629768063</v>
      </c>
      <c r="T18" s="216">
        <v>104.05024936117985</v>
      </c>
      <c r="U18" s="216">
        <v>108.18753184222615</v>
      </c>
      <c r="V18" s="216">
        <v>112.16777705243148</v>
      </c>
      <c r="W18" s="216">
        <v>126.67619926657528</v>
      </c>
      <c r="X18" s="216">
        <v>113.59697377901624</v>
      </c>
      <c r="Y18" s="216">
        <v>123.38969824807165</v>
      </c>
      <c r="Z18" s="216">
        <v>105.38606521635948</v>
      </c>
      <c r="AA18" s="216">
        <v>105.76220200185544</v>
      </c>
    </row>
    <row r="23" spans="1:27" x14ac:dyDescent="0.2">
      <c r="M23" s="3"/>
      <c r="N23" s="3"/>
      <c r="O23" s="3"/>
      <c r="P23" s="3"/>
    </row>
    <row r="31" spans="1:27" s="1" customFormat="1" ht="18.75" x14ac:dyDescent="0.25">
      <c r="A31" s="49" t="s">
        <v>267</v>
      </c>
      <c r="B31" s="28"/>
      <c r="C31" s="28"/>
      <c r="D31" s="27"/>
      <c r="E31" s="27"/>
      <c r="F31" s="18"/>
      <c r="G31" s="18"/>
      <c r="L31"/>
      <c r="M31"/>
      <c r="N31"/>
      <c r="O31" s="205"/>
      <c r="P31"/>
      <c r="Q31"/>
      <c r="R31"/>
      <c r="S31"/>
      <c r="T31"/>
      <c r="U31"/>
      <c r="V31"/>
      <c r="W31"/>
      <c r="X31"/>
      <c r="Y31"/>
      <c r="Z31"/>
    </row>
    <row r="32" spans="1:27" ht="5.25" customHeight="1" x14ac:dyDescent="0.2">
      <c r="A32" s="61"/>
      <c r="B32" s="28"/>
      <c r="C32" s="28"/>
      <c r="D32" s="27"/>
      <c r="E32" s="27"/>
      <c r="F32" s="18"/>
      <c r="G32" s="18"/>
      <c r="L32" s="1"/>
      <c r="M32" s="1"/>
      <c r="N32" s="1"/>
      <c r="O32" s="1"/>
      <c r="P32" s="1"/>
      <c r="Q32" s="1"/>
      <c r="R32" s="1"/>
      <c r="S32" s="1"/>
      <c r="T32" s="1"/>
      <c r="U32" s="1"/>
      <c r="V32" s="1"/>
      <c r="W32" s="1"/>
      <c r="X32" s="1"/>
      <c r="Y32" s="1"/>
      <c r="Z32" s="1"/>
    </row>
    <row r="33" spans="1:7" ht="6" customHeight="1" x14ac:dyDescent="0.2">
      <c r="A33" s="89"/>
      <c r="B33" s="88"/>
      <c r="C33" s="28"/>
      <c r="D33" s="27"/>
      <c r="E33" s="27"/>
      <c r="F33" s="18"/>
      <c r="G33" s="18"/>
    </row>
    <row r="34" spans="1:7" ht="51" customHeight="1" x14ac:dyDescent="0.2">
      <c r="A34" s="61"/>
      <c r="B34" s="87" t="s">
        <v>71</v>
      </c>
      <c r="C34" s="28"/>
      <c r="D34" s="27"/>
      <c r="E34" s="27"/>
      <c r="F34" s="18"/>
      <c r="G34" s="18" t="s">
        <v>10</v>
      </c>
    </row>
    <row r="35" spans="1:7" ht="6" customHeight="1" x14ac:dyDescent="0.2">
      <c r="A35" s="86"/>
      <c r="B35" s="85"/>
      <c r="C35" s="28"/>
      <c r="D35" s="27"/>
      <c r="E35" s="27"/>
      <c r="F35" s="18"/>
      <c r="G35" s="18"/>
    </row>
    <row r="36" spans="1:7" ht="15" x14ac:dyDescent="0.2">
      <c r="A36" s="61"/>
      <c r="B36" s="28"/>
      <c r="C36" s="28"/>
      <c r="D36" s="27"/>
      <c r="E36" s="27"/>
      <c r="F36" s="18"/>
      <c r="G36" s="18"/>
    </row>
    <row r="37" spans="1:7" ht="18" x14ac:dyDescent="0.2">
      <c r="A37" s="1" t="s">
        <v>70</v>
      </c>
      <c r="B37" s="79">
        <v>128.4</v>
      </c>
      <c r="C37" s="78">
        <v>2</v>
      </c>
      <c r="D37" s="27"/>
      <c r="E37" s="3"/>
      <c r="F37" s="18"/>
      <c r="G37" s="30"/>
    </row>
    <row r="38" spans="1:7" ht="18" x14ac:dyDescent="0.2">
      <c r="A38" s="1" t="s">
        <v>69</v>
      </c>
      <c r="B38" s="79">
        <v>122.8</v>
      </c>
      <c r="C38" s="78">
        <v>2</v>
      </c>
      <c r="D38" s="27"/>
      <c r="E38" s="27"/>
      <c r="F38" s="18"/>
      <c r="G38" s="18"/>
    </row>
    <row r="39" spans="1:7" ht="18" x14ac:dyDescent="0.2">
      <c r="A39" s="1" t="s">
        <v>68</v>
      </c>
      <c r="B39" s="79">
        <v>89</v>
      </c>
      <c r="C39" s="78">
        <v>2</v>
      </c>
      <c r="D39" s="27"/>
      <c r="E39" s="27"/>
      <c r="F39" s="18"/>
      <c r="G39" s="18"/>
    </row>
    <row r="40" spans="1:7" ht="18" x14ac:dyDescent="0.2">
      <c r="A40" s="18" t="s">
        <v>67</v>
      </c>
      <c r="B40" s="79">
        <v>125.45</v>
      </c>
      <c r="C40" s="78">
        <v>2</v>
      </c>
      <c r="D40" s="27"/>
      <c r="E40" s="27"/>
      <c r="F40" s="18"/>
      <c r="G40" s="18"/>
    </row>
    <row r="41" spans="1:7" ht="15" x14ac:dyDescent="0.2">
      <c r="A41" s="18"/>
      <c r="B41" s="79"/>
      <c r="C41" s="20"/>
      <c r="D41" s="27"/>
      <c r="E41" s="27"/>
      <c r="F41" s="18"/>
      <c r="G41" s="18"/>
    </row>
    <row r="42" spans="1:7" ht="15" x14ac:dyDescent="0.2">
      <c r="A42" s="18" t="s">
        <v>66</v>
      </c>
      <c r="B42" s="82">
        <v>119.6</v>
      </c>
      <c r="C42" s="20"/>
      <c r="D42" s="27"/>
      <c r="E42" s="27"/>
      <c r="F42" s="18"/>
      <c r="G42" s="18"/>
    </row>
    <row r="43" spans="1:7" ht="15" x14ac:dyDescent="0.2">
      <c r="A43" s="18"/>
      <c r="B43" s="79"/>
      <c r="C43" s="20"/>
      <c r="D43" s="27"/>
      <c r="E43" s="27"/>
      <c r="F43" s="18"/>
      <c r="G43" s="18"/>
    </row>
    <row r="44" spans="1:7" ht="15" x14ac:dyDescent="0.2">
      <c r="A44" s="18" t="s">
        <v>65</v>
      </c>
      <c r="B44" s="79">
        <v>109.5</v>
      </c>
      <c r="C44" s="20"/>
      <c r="D44" s="27"/>
      <c r="E44" s="27"/>
      <c r="F44" s="18"/>
      <c r="G44" s="18"/>
    </row>
    <row r="45" spans="1:7" ht="15" x14ac:dyDescent="0.2">
      <c r="A45" s="18" t="s">
        <v>64</v>
      </c>
      <c r="B45" s="79">
        <v>29.3</v>
      </c>
      <c r="C45" s="80"/>
      <c r="D45" s="5"/>
      <c r="E45" s="3"/>
      <c r="F45" s="18"/>
      <c r="G45" s="24"/>
    </row>
    <row r="46" spans="1:7" ht="15" x14ac:dyDescent="0.2">
      <c r="A46" s="84"/>
      <c r="B46" s="23"/>
      <c r="C46" s="80"/>
      <c r="D46" s="5"/>
      <c r="E46" s="3"/>
      <c r="F46" s="18"/>
      <c r="G46" s="24"/>
    </row>
    <row r="47" spans="1:7" ht="15" x14ac:dyDescent="0.2">
      <c r="A47" s="83" t="s">
        <v>63</v>
      </c>
      <c r="B47" s="79">
        <v>47.4</v>
      </c>
      <c r="C47" s="80"/>
      <c r="D47" s="23"/>
      <c r="E47" s="23"/>
      <c r="F47" s="18"/>
      <c r="G47" s="18"/>
    </row>
    <row r="48" spans="1:7" ht="15" x14ac:dyDescent="0.2">
      <c r="A48" s="83" t="s">
        <v>62</v>
      </c>
      <c r="B48" s="79">
        <v>61.7</v>
      </c>
      <c r="C48" s="80"/>
      <c r="D48" s="23"/>
      <c r="E48" s="23"/>
      <c r="F48" s="18"/>
      <c r="G48" s="18"/>
    </row>
    <row r="49" spans="1:8" ht="15" x14ac:dyDescent="0.2">
      <c r="A49" s="83" t="s">
        <v>61</v>
      </c>
      <c r="B49" s="82">
        <v>116.1</v>
      </c>
      <c r="C49" s="80"/>
      <c r="D49" s="23"/>
      <c r="E49" s="23"/>
      <c r="F49" s="18"/>
      <c r="G49" s="18"/>
    </row>
    <row r="50" spans="1:8" ht="15" x14ac:dyDescent="0.2">
      <c r="A50" s="81"/>
      <c r="B50" s="79"/>
      <c r="C50" s="80"/>
      <c r="D50" s="23"/>
      <c r="E50" s="23"/>
      <c r="F50" s="18"/>
      <c r="G50" s="18"/>
    </row>
    <row r="51" spans="1:8" ht="18" x14ac:dyDescent="0.2">
      <c r="A51" s="18" t="s">
        <v>60</v>
      </c>
      <c r="B51" s="79">
        <v>155</v>
      </c>
      <c r="C51" s="78">
        <v>4</v>
      </c>
      <c r="D51" s="23"/>
      <c r="E51" s="23"/>
      <c r="F51" s="18"/>
      <c r="G51" s="18"/>
    </row>
    <row r="52" spans="1:8" ht="18" x14ac:dyDescent="0.2">
      <c r="A52" s="18" t="s">
        <v>59</v>
      </c>
      <c r="B52" s="79">
        <v>87.9</v>
      </c>
      <c r="C52" s="78">
        <v>4</v>
      </c>
      <c r="D52" s="5"/>
      <c r="E52" s="3"/>
      <c r="F52" s="3"/>
      <c r="G52" s="3"/>
    </row>
    <row r="53" spans="1:8" ht="18" x14ac:dyDescent="0.2">
      <c r="A53" s="18" t="s">
        <v>58</v>
      </c>
      <c r="B53" s="79">
        <v>111.2</v>
      </c>
      <c r="C53" s="78">
        <v>4</v>
      </c>
      <c r="D53" s="5"/>
      <c r="E53" s="3"/>
      <c r="F53" s="3"/>
      <c r="G53" s="3"/>
    </row>
    <row r="54" spans="1:8" x14ac:dyDescent="0.2">
      <c r="A54" s="46"/>
      <c r="B54" s="77"/>
      <c r="C54" s="7"/>
      <c r="D54" s="5"/>
      <c r="E54" s="3"/>
      <c r="F54" s="3"/>
      <c r="G54" s="3"/>
    </row>
    <row r="55" spans="1:8" x14ac:dyDescent="0.2">
      <c r="A55" s="12" t="s">
        <v>57</v>
      </c>
      <c r="B55" s="9"/>
      <c r="C55" s="7"/>
      <c r="D55" s="5"/>
      <c r="E55" s="3"/>
      <c r="F55" s="3"/>
      <c r="G55" s="3"/>
    </row>
    <row r="56" spans="1:8" ht="5.25" customHeight="1" x14ac:dyDescent="0.2">
      <c r="A56" s="12"/>
      <c r="B56" s="9"/>
      <c r="C56" s="7"/>
      <c r="D56" s="5"/>
      <c r="E56" s="3"/>
      <c r="F56" s="3"/>
      <c r="G56" s="3"/>
    </row>
    <row r="57" spans="1:8" x14ac:dyDescent="0.2">
      <c r="A57" s="347" t="s">
        <v>56</v>
      </c>
      <c r="B57" s="347"/>
      <c r="C57" s="347"/>
      <c r="D57" s="347"/>
      <c r="E57" s="347"/>
      <c r="F57" s="347"/>
      <c r="G57" s="347"/>
      <c r="H57" s="347"/>
    </row>
    <row r="58" spans="1:8" x14ac:dyDescent="0.2">
      <c r="A58" s="347" t="s">
        <v>55</v>
      </c>
      <c r="B58" s="347"/>
      <c r="C58" s="347"/>
      <c r="D58" s="347"/>
      <c r="E58" s="347"/>
      <c r="F58" s="347"/>
      <c r="G58" s="347"/>
      <c r="H58" s="76"/>
    </row>
    <row r="59" spans="1:8" s="205" customFormat="1" x14ac:dyDescent="0.2">
      <c r="A59" s="352" t="s">
        <v>54</v>
      </c>
      <c r="B59" s="352"/>
      <c r="C59" s="352"/>
      <c r="D59" s="352"/>
      <c r="E59" s="352"/>
      <c r="F59" s="352"/>
      <c r="G59" s="352"/>
      <c r="H59" s="352"/>
    </row>
    <row r="60" spans="1:8" x14ac:dyDescent="0.2">
      <c r="A60" s="75" t="s">
        <v>53</v>
      </c>
      <c r="B60" s="75"/>
      <c r="C60" s="75"/>
      <c r="D60" s="75"/>
      <c r="E60" s="75"/>
      <c r="F60" s="75"/>
      <c r="G60" s="75"/>
      <c r="H60" s="75"/>
    </row>
    <row r="61" spans="1:8" ht="26.25" customHeight="1" x14ac:dyDescent="0.2">
      <c r="A61" s="348" t="s">
        <v>52</v>
      </c>
      <c r="B61" s="348"/>
      <c r="C61" s="348"/>
      <c r="D61" s="348"/>
      <c r="E61" s="348"/>
      <c r="F61" s="348"/>
      <c r="G61" s="348"/>
      <c r="H61" s="348"/>
    </row>
  </sheetData>
  <mergeCells count="3">
    <mergeCell ref="A57:H57"/>
    <mergeCell ref="A61:H61"/>
    <mergeCell ref="A58:G58"/>
  </mergeCells>
  <pageMargins left="0.74803149606299213" right="0.74803149606299213" top="0.98425196850393704" bottom="0.9055118110236221" header="0.51181102362204722" footer="0.51181102362204722"/>
  <pageSetup paperSize="9" scale="72" orientation="portrait" r:id="rId1"/>
  <headerFooter alignWithMargins="0">
    <oddHeader>&amp;R&amp;"Arial,Bold"&amp;16ENVIRONMENT AND EMISSIONS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0"/>
  <sheetViews>
    <sheetView zoomScale="85" zoomScaleNormal="85" workbookViewId="0">
      <selection activeCell="C21" sqref="C21:N21"/>
    </sheetView>
  </sheetViews>
  <sheetFormatPr defaultRowHeight="12.75" x14ac:dyDescent="0.2"/>
  <cols>
    <col min="1" max="1" width="22.5703125" customWidth="1"/>
    <col min="2" max="2" width="0" hidden="1" customWidth="1"/>
    <col min="14" max="14" width="9.140625" style="205"/>
    <col min="16" max="16" width="12.5703125" bestFit="1" customWidth="1"/>
  </cols>
  <sheetData>
    <row r="1" spans="1:17" ht="15.75" x14ac:dyDescent="0.2">
      <c r="A1" s="201" t="s">
        <v>215</v>
      </c>
      <c r="B1" s="149"/>
      <c r="C1" s="149"/>
      <c r="D1" s="149"/>
      <c r="E1" s="149"/>
      <c r="F1" s="149"/>
      <c r="G1" s="149"/>
      <c r="H1" s="149"/>
      <c r="I1" s="149"/>
      <c r="J1" s="149"/>
      <c r="K1" s="149"/>
      <c r="L1" s="149"/>
      <c r="M1" s="149"/>
      <c r="N1" s="149"/>
    </row>
    <row r="2" spans="1:17" ht="15.75" x14ac:dyDescent="0.25">
      <c r="A2" s="147"/>
      <c r="B2" s="147">
        <v>2001</v>
      </c>
      <c r="C2" s="147">
        <v>2002</v>
      </c>
      <c r="D2" s="147">
        <v>2003</v>
      </c>
      <c r="E2" s="147">
        <v>2004</v>
      </c>
      <c r="F2" s="147">
        <v>2005</v>
      </c>
      <c r="G2" s="148">
        <v>2006</v>
      </c>
      <c r="H2" s="148">
        <v>2007</v>
      </c>
      <c r="I2" s="148">
        <v>2008</v>
      </c>
      <c r="J2" s="148">
        <v>2009</v>
      </c>
      <c r="K2" s="148">
        <v>2010</v>
      </c>
      <c r="L2" s="148">
        <v>2011</v>
      </c>
      <c r="M2" s="148">
        <v>2012</v>
      </c>
      <c r="N2" s="148">
        <v>2013</v>
      </c>
    </row>
    <row r="3" spans="1:17" ht="15.75" x14ac:dyDescent="0.25">
      <c r="A3" s="2"/>
      <c r="B3" s="205"/>
      <c r="C3" s="205"/>
      <c r="D3" s="205"/>
      <c r="E3" s="205"/>
      <c r="F3" s="205"/>
      <c r="G3" s="205"/>
      <c r="H3" s="205"/>
      <c r="I3" s="205"/>
      <c r="J3" s="205"/>
      <c r="K3" s="205"/>
      <c r="L3" s="205"/>
      <c r="M3" s="274" t="s">
        <v>268</v>
      </c>
    </row>
    <row r="4" spans="1:17" ht="15.75" x14ac:dyDescent="0.25">
      <c r="A4" s="275" t="s">
        <v>158</v>
      </c>
      <c r="B4" s="208">
        <v>4.0000000000000001E-3</v>
      </c>
      <c r="C4" s="208">
        <v>5.0000000000000001E-3</v>
      </c>
      <c r="D4" s="208">
        <v>1E-3</v>
      </c>
      <c r="E4" s="208">
        <v>0</v>
      </c>
      <c r="F4" s="208">
        <v>1E-3</v>
      </c>
      <c r="G4" s="208">
        <v>0</v>
      </c>
      <c r="H4" s="208">
        <v>5.0000000000000001E-3</v>
      </c>
      <c r="I4" s="208">
        <v>0.317</v>
      </c>
      <c r="J4" s="208">
        <v>1.302</v>
      </c>
      <c r="K4" s="208">
        <v>2.27</v>
      </c>
      <c r="L4" s="208">
        <v>4.6079999999999997</v>
      </c>
      <c r="M4" s="208">
        <v>12.999000000000001</v>
      </c>
      <c r="N4" s="208">
        <v>25.62</v>
      </c>
    </row>
    <row r="5" spans="1:17" ht="15.75" x14ac:dyDescent="0.25">
      <c r="A5" s="275" t="s">
        <v>159</v>
      </c>
      <c r="B5" s="208">
        <v>0</v>
      </c>
      <c r="C5" s="208">
        <v>0.47</v>
      </c>
      <c r="D5" s="208">
        <v>0.66800000000000004</v>
      </c>
      <c r="E5" s="208">
        <v>0.74399999999999999</v>
      </c>
      <c r="F5" s="208">
        <v>1.2470000000000001</v>
      </c>
      <c r="G5" s="208">
        <v>3.4380000000000002</v>
      </c>
      <c r="H5" s="208">
        <v>3.9990000000000001</v>
      </c>
      <c r="I5" s="208">
        <v>4.8380000000000001</v>
      </c>
      <c r="J5" s="208">
        <v>8.077</v>
      </c>
      <c r="K5" s="208">
        <v>9.15</v>
      </c>
      <c r="L5" s="208">
        <v>15.311999999999999</v>
      </c>
      <c r="M5" s="208">
        <v>17.260000000000002</v>
      </c>
      <c r="N5" s="208">
        <v>23.491</v>
      </c>
    </row>
    <row r="6" spans="1:17" ht="15.75" x14ac:dyDescent="0.25">
      <c r="A6" s="275" t="s">
        <v>160</v>
      </c>
      <c r="B6" s="208">
        <v>1.39</v>
      </c>
      <c r="C6" s="208">
        <v>3.9849999999999999</v>
      </c>
      <c r="D6" s="208">
        <v>6.83</v>
      </c>
      <c r="E6" s="208">
        <v>7.6239999999999997</v>
      </c>
      <c r="F6" s="208">
        <v>5.6550000000000002</v>
      </c>
      <c r="G6" s="208">
        <v>5.41</v>
      </c>
      <c r="H6" s="208">
        <v>6.3540000000000001</v>
      </c>
      <c r="I6" s="208">
        <v>12.058999999999999</v>
      </c>
      <c r="J6" s="208">
        <v>24.738</v>
      </c>
      <c r="K6" s="208">
        <v>29.696999999999999</v>
      </c>
      <c r="L6" s="208">
        <v>28.100999999999999</v>
      </c>
      <c r="M6" s="208">
        <v>31.640999999999998</v>
      </c>
      <c r="N6" s="208">
        <v>43.058</v>
      </c>
    </row>
    <row r="7" spans="1:17" ht="15.75" x14ac:dyDescent="0.25">
      <c r="A7" s="275" t="s">
        <v>161</v>
      </c>
      <c r="B7" s="208">
        <v>1.8759999999999999</v>
      </c>
      <c r="C7" s="208">
        <v>2.5169999999999999</v>
      </c>
      <c r="D7" s="208">
        <v>3.9790000000000001</v>
      </c>
      <c r="E7" s="208">
        <v>7.32</v>
      </c>
      <c r="F7" s="208">
        <v>9.3010000000000002</v>
      </c>
      <c r="G7" s="208">
        <v>10.117000000000001</v>
      </c>
      <c r="H7" s="208">
        <v>9.4429999999999996</v>
      </c>
      <c r="I7" s="208">
        <v>10.989000000000001</v>
      </c>
      <c r="J7" s="208">
        <v>15.439</v>
      </c>
      <c r="K7" s="208">
        <v>27.564</v>
      </c>
      <c r="L7" s="208">
        <v>28.542000000000002</v>
      </c>
      <c r="M7" s="208">
        <v>39.399000000000001</v>
      </c>
      <c r="N7" s="208">
        <v>39.734000000000002</v>
      </c>
    </row>
    <row r="8" spans="1:17" ht="15.75" x14ac:dyDescent="0.25">
      <c r="A8" s="275" t="s">
        <v>162</v>
      </c>
      <c r="B8" s="208">
        <v>17.797000000000001</v>
      </c>
      <c r="C8" s="208">
        <v>26.068000000000001</v>
      </c>
      <c r="D8" s="208">
        <v>27.198</v>
      </c>
      <c r="E8" s="208">
        <v>25.376999999999999</v>
      </c>
      <c r="F8" s="208">
        <v>23.585999999999999</v>
      </c>
      <c r="G8" s="208">
        <v>25.213999999999999</v>
      </c>
      <c r="H8" s="208">
        <v>38.207000000000001</v>
      </c>
      <c r="I8" s="208">
        <v>36.707999999999998</v>
      </c>
      <c r="J8" s="208">
        <v>41.466000000000001</v>
      </c>
      <c r="K8" s="208">
        <v>33.884</v>
      </c>
      <c r="L8" s="208">
        <v>31.38</v>
      </c>
      <c r="M8" s="208">
        <v>30.518000000000001</v>
      </c>
      <c r="N8" s="208">
        <v>26.305</v>
      </c>
      <c r="P8" s="205"/>
    </row>
    <row r="9" spans="1:17" ht="15.75" x14ac:dyDescent="0.25">
      <c r="A9" s="275" t="s">
        <v>163</v>
      </c>
      <c r="B9" s="208">
        <v>23.106999999999999</v>
      </c>
      <c r="C9" s="208">
        <v>28.939</v>
      </c>
      <c r="D9" s="208">
        <v>39.795999999999999</v>
      </c>
      <c r="E9" s="208">
        <v>42.225999999999999</v>
      </c>
      <c r="F9" s="208">
        <v>35.468000000000004</v>
      </c>
      <c r="G9" s="208">
        <v>31.361999999999998</v>
      </c>
      <c r="H9" s="208">
        <v>27.475000000000001</v>
      </c>
      <c r="I9" s="208">
        <v>24.312000000000001</v>
      </c>
      <c r="J9" s="208">
        <v>24.689</v>
      </c>
      <c r="K9" s="208">
        <v>20.542000000000002</v>
      </c>
      <c r="L9" s="208">
        <v>20.347000000000001</v>
      </c>
      <c r="M9" s="208">
        <v>18.917999999999999</v>
      </c>
      <c r="N9" s="208">
        <v>16.956</v>
      </c>
      <c r="P9" s="205"/>
      <c r="Q9" s="205"/>
    </row>
    <row r="10" spans="1:17" ht="15.75" x14ac:dyDescent="0.25">
      <c r="A10" s="275" t="s">
        <v>164</v>
      </c>
      <c r="B10" s="208">
        <v>38.316000000000003</v>
      </c>
      <c r="C10" s="208">
        <v>51.018999999999998</v>
      </c>
      <c r="D10" s="208">
        <v>47.146999999999998</v>
      </c>
      <c r="E10" s="208">
        <v>48.823</v>
      </c>
      <c r="F10" s="208">
        <v>51.095999999999997</v>
      </c>
      <c r="G10" s="208">
        <v>47.716000000000001</v>
      </c>
      <c r="H10" s="208">
        <v>45.838999999999999</v>
      </c>
      <c r="I10" s="208">
        <v>32.981000000000002</v>
      </c>
      <c r="J10" s="208">
        <v>32.673000000000002</v>
      </c>
      <c r="K10" s="208">
        <v>25.308</v>
      </c>
      <c r="L10" s="208">
        <v>18.123999999999999</v>
      </c>
      <c r="M10" s="208">
        <v>14.148</v>
      </c>
      <c r="N10" s="208">
        <v>14.134</v>
      </c>
    </row>
    <row r="11" spans="1:17" ht="15.75" x14ac:dyDescent="0.25">
      <c r="A11" s="275" t="s">
        <v>165</v>
      </c>
      <c r="B11" s="208">
        <v>14.725</v>
      </c>
      <c r="C11" s="208">
        <v>22.545000000000002</v>
      </c>
      <c r="D11" s="208">
        <v>22.27</v>
      </c>
      <c r="E11" s="208">
        <v>20.076000000000001</v>
      </c>
      <c r="F11" s="208">
        <v>17.821999999999999</v>
      </c>
      <c r="G11" s="208">
        <v>22.405999999999999</v>
      </c>
      <c r="H11" s="208">
        <v>21.541</v>
      </c>
      <c r="I11" s="208">
        <v>16.710999999999999</v>
      </c>
      <c r="J11" s="208">
        <v>10.727</v>
      </c>
      <c r="K11" s="208">
        <v>6.2220000000000004</v>
      </c>
      <c r="L11" s="208">
        <v>6.1230000000000002</v>
      </c>
      <c r="M11" s="208">
        <v>5.7160000000000002</v>
      </c>
      <c r="N11" s="208">
        <v>6.4169999999999998</v>
      </c>
    </row>
    <row r="12" spans="1:17" ht="15.75" x14ac:dyDescent="0.25">
      <c r="A12" s="275" t="s">
        <v>166</v>
      </c>
      <c r="B12" s="208">
        <v>12.641999999999999</v>
      </c>
      <c r="C12" s="208">
        <v>14.821</v>
      </c>
      <c r="D12" s="208">
        <v>18.064</v>
      </c>
      <c r="E12" s="208">
        <v>17.555</v>
      </c>
      <c r="F12" s="208">
        <v>16.687999999999999</v>
      </c>
      <c r="G12" s="208">
        <v>12.247</v>
      </c>
      <c r="H12" s="208">
        <v>12.750999999999999</v>
      </c>
      <c r="I12" s="208">
        <v>9.5370000000000008</v>
      </c>
      <c r="J12" s="208">
        <v>9.4359999999999999</v>
      </c>
      <c r="K12" s="208">
        <v>7.5270000000000001</v>
      </c>
      <c r="L12" s="208">
        <v>5.3719999999999999</v>
      </c>
      <c r="M12" s="208">
        <v>3.536</v>
      </c>
      <c r="N12" s="208">
        <v>2.5390000000000001</v>
      </c>
    </row>
    <row r="13" spans="1:17" ht="15.75" x14ac:dyDescent="0.25">
      <c r="A13" s="275" t="s">
        <v>167</v>
      </c>
      <c r="B13" s="208">
        <v>13.586</v>
      </c>
      <c r="C13" s="208">
        <v>17.274999999999999</v>
      </c>
      <c r="D13" s="208">
        <v>15.816000000000001</v>
      </c>
      <c r="E13" s="208">
        <v>13.664</v>
      </c>
      <c r="F13" s="208">
        <v>14.734</v>
      </c>
      <c r="G13" s="208">
        <v>13.188000000000001</v>
      </c>
      <c r="H13" s="208">
        <v>15.97</v>
      </c>
      <c r="I13" s="208">
        <v>11.324999999999999</v>
      </c>
      <c r="J13" s="208">
        <v>7.4210000000000003</v>
      </c>
      <c r="K13" s="208">
        <v>7.0019999999999998</v>
      </c>
      <c r="L13" s="208">
        <v>4.6429999999999998</v>
      </c>
      <c r="M13" s="208">
        <v>3.911</v>
      </c>
      <c r="N13" s="208">
        <v>2.782</v>
      </c>
    </row>
    <row r="14" spans="1:17" ht="15.75" x14ac:dyDescent="0.25">
      <c r="A14" s="275" t="s">
        <v>168</v>
      </c>
      <c r="B14" s="208">
        <v>12.943</v>
      </c>
      <c r="C14" s="208">
        <v>17.254999999999999</v>
      </c>
      <c r="D14" s="208">
        <v>16.834</v>
      </c>
      <c r="E14" s="208">
        <v>15.124000000000001</v>
      </c>
      <c r="F14" s="208">
        <v>12.914</v>
      </c>
      <c r="G14" s="208">
        <v>12.558</v>
      </c>
      <c r="H14" s="208">
        <v>10.054</v>
      </c>
      <c r="I14" s="208">
        <v>6.0650000000000004</v>
      </c>
      <c r="J14" s="208">
        <v>5.0739999999999998</v>
      </c>
      <c r="K14" s="208">
        <v>3.6819999999999999</v>
      </c>
      <c r="L14" s="208">
        <v>1.7829999999999999</v>
      </c>
      <c r="M14" s="208">
        <v>1.5469999999999999</v>
      </c>
      <c r="N14" s="208">
        <v>1.472</v>
      </c>
    </row>
    <row r="15" spans="1:17" ht="15.75" x14ac:dyDescent="0.25">
      <c r="A15" s="275" t="s">
        <v>169</v>
      </c>
      <c r="B15" s="208">
        <v>10.162000000000001</v>
      </c>
      <c r="C15" s="208">
        <v>12.025</v>
      </c>
      <c r="D15" s="208">
        <v>9.51</v>
      </c>
      <c r="E15" s="208">
        <v>8.2870000000000008</v>
      </c>
      <c r="F15" s="208">
        <v>6.92</v>
      </c>
      <c r="G15" s="208">
        <v>5.73</v>
      </c>
      <c r="H15" s="208">
        <v>4.1989999999999998</v>
      </c>
      <c r="I15" s="208">
        <v>2.3660000000000001</v>
      </c>
      <c r="J15" s="208">
        <v>2.2589999999999999</v>
      </c>
      <c r="K15" s="208">
        <v>2.5920000000000001</v>
      </c>
      <c r="L15" s="208">
        <v>2.323</v>
      </c>
      <c r="M15" s="208">
        <v>1.7749999999999999</v>
      </c>
      <c r="N15" s="208">
        <v>1.4319999999999999</v>
      </c>
    </row>
    <row r="16" spans="1:17" ht="15.75" x14ac:dyDescent="0.25">
      <c r="A16" s="275" t="s">
        <v>170</v>
      </c>
      <c r="B16" s="208">
        <v>6.5730000000000004</v>
      </c>
      <c r="C16" s="208">
        <v>6.6079999999999997</v>
      </c>
      <c r="D16" s="208">
        <v>6.8570000000000002</v>
      </c>
      <c r="E16" s="208">
        <v>7.492</v>
      </c>
      <c r="F16" s="208">
        <v>5.64</v>
      </c>
      <c r="G16" s="208">
        <v>5.7489999999999997</v>
      </c>
      <c r="H16" s="208">
        <v>5.2489999999999997</v>
      </c>
      <c r="I16" s="208">
        <v>3.4329999999999998</v>
      </c>
      <c r="J16" s="208">
        <v>2.1560000000000001</v>
      </c>
      <c r="K16" s="208">
        <v>1.1579999999999999</v>
      </c>
      <c r="L16" s="208">
        <v>0.58299999999999996</v>
      </c>
      <c r="M16" s="208">
        <v>0.45400000000000001</v>
      </c>
      <c r="N16" s="208">
        <v>0.53</v>
      </c>
    </row>
    <row r="17" spans="1:27" ht="15.75" x14ac:dyDescent="0.25">
      <c r="A17" s="275" t="s">
        <v>171</v>
      </c>
      <c r="B17" s="208">
        <v>52.707000000000001</v>
      </c>
      <c r="C17" s="208">
        <v>16.98</v>
      </c>
      <c r="D17" s="208">
        <v>4.3620000000000001</v>
      </c>
      <c r="E17" s="208">
        <v>3.5489999999999999</v>
      </c>
      <c r="F17" s="208">
        <v>2.0950000000000002</v>
      </c>
      <c r="G17" s="208">
        <v>1.383</v>
      </c>
      <c r="H17" s="208">
        <v>1.458</v>
      </c>
      <c r="I17" s="208">
        <v>1.0269999999999999</v>
      </c>
      <c r="J17" s="208">
        <v>0.755</v>
      </c>
      <c r="K17" s="208">
        <v>0.64900000000000002</v>
      </c>
      <c r="L17" s="208">
        <v>0.52300000000000002</v>
      </c>
      <c r="M17" s="208">
        <v>0.70299999999999996</v>
      </c>
      <c r="N17" s="208">
        <v>0.70299999999999996</v>
      </c>
    </row>
    <row r="18" spans="1:27" s="205" customFormat="1" ht="6.75" customHeight="1" x14ac:dyDescent="0.25">
      <c r="A18" s="2"/>
      <c r="B18" s="208"/>
      <c r="C18" s="208"/>
      <c r="D18" s="208"/>
      <c r="E18" s="208"/>
      <c r="F18" s="208"/>
      <c r="G18" s="208"/>
      <c r="H18" s="208"/>
      <c r="I18" s="208"/>
      <c r="J18" s="208"/>
      <c r="K18" s="208"/>
      <c r="L18" s="208"/>
      <c r="M18" s="208"/>
      <c r="N18" s="208"/>
    </row>
    <row r="19" spans="1:27" ht="15.75" x14ac:dyDescent="0.25">
      <c r="A19" s="275" t="s">
        <v>85</v>
      </c>
      <c r="B19" s="209">
        <v>205.828</v>
      </c>
      <c r="C19" s="209">
        <v>220.512</v>
      </c>
      <c r="D19" s="209">
        <v>219.33199999999999</v>
      </c>
      <c r="E19" s="209">
        <v>217.86099999999999</v>
      </c>
      <c r="F19" s="208">
        <v>203.167</v>
      </c>
      <c r="G19" s="208">
        <v>196.518</v>
      </c>
      <c r="H19" s="208">
        <v>202.54400000000001</v>
      </c>
      <c r="I19" s="208">
        <v>172.66800000000001</v>
      </c>
      <c r="J19" s="208">
        <v>186.21199999999999</v>
      </c>
      <c r="K19" s="208">
        <v>177.24700000000001</v>
      </c>
      <c r="L19" s="208">
        <v>167.76400000000001</v>
      </c>
      <c r="M19" s="208">
        <v>182.52500000000001</v>
      </c>
      <c r="N19" s="208">
        <v>205.21600000000001</v>
      </c>
    </row>
    <row r="20" spans="1:27" ht="7.5" customHeight="1" x14ac:dyDescent="0.25">
      <c r="A20" s="275"/>
      <c r="N20" s="3"/>
    </row>
    <row r="21" spans="1:27" ht="18.75" x14ac:dyDescent="0.35">
      <c r="A21" s="275" t="s">
        <v>172</v>
      </c>
      <c r="B21" s="141">
        <v>174.688612273953</v>
      </c>
      <c r="C21" s="294">
        <v>171.83912112100299</v>
      </c>
      <c r="D21" s="294">
        <v>168.743517700144</v>
      </c>
      <c r="E21" s="294">
        <v>166.86097372055701</v>
      </c>
      <c r="F21" s="294">
        <v>165.62526358717301</v>
      </c>
      <c r="G21" s="294">
        <v>164.401593768417</v>
      </c>
      <c r="H21" s="294">
        <v>162.18797429955299</v>
      </c>
      <c r="I21" s="294">
        <v>156.25750840416899</v>
      </c>
      <c r="J21" s="294">
        <v>148.64406843634899</v>
      </c>
      <c r="K21" s="294">
        <v>143.400315971868</v>
      </c>
      <c r="L21" s="294">
        <v>138.24391746043099</v>
      </c>
      <c r="M21" s="294">
        <v>133.15860016939601</v>
      </c>
      <c r="N21" s="294">
        <v>128.36789749107399</v>
      </c>
      <c r="O21" s="199"/>
      <c r="P21" s="199"/>
      <c r="Q21" s="199"/>
    </row>
    <row r="22" spans="1:27" ht="9" customHeight="1" x14ac:dyDescent="0.25">
      <c r="A22" s="2"/>
      <c r="B22" s="206"/>
      <c r="C22" s="205"/>
      <c r="D22" s="205"/>
      <c r="E22" s="205"/>
      <c r="F22" s="205"/>
      <c r="G22" s="205"/>
      <c r="H22" s="205"/>
      <c r="I22" s="205"/>
      <c r="J22" s="205"/>
      <c r="K22" s="205"/>
      <c r="L22" s="205"/>
      <c r="M22" s="205"/>
      <c r="P22" s="205"/>
      <c r="Q22" s="205"/>
      <c r="R22" s="205"/>
      <c r="S22" s="205"/>
      <c r="T22" s="205"/>
      <c r="U22" s="205"/>
      <c r="V22" s="205"/>
      <c r="W22" s="205"/>
      <c r="X22" s="205"/>
      <c r="Y22" s="205"/>
      <c r="Z22" s="205"/>
    </row>
    <row r="23" spans="1:27" ht="15.75" x14ac:dyDescent="0.25">
      <c r="A23" s="2"/>
      <c r="B23" s="140"/>
      <c r="C23" s="205"/>
      <c r="D23" s="205"/>
      <c r="E23" s="205"/>
      <c r="F23" s="205"/>
      <c r="G23" s="205"/>
      <c r="H23" s="205"/>
      <c r="I23" s="205"/>
      <c r="J23" s="205"/>
      <c r="L23" s="274" t="s">
        <v>269</v>
      </c>
      <c r="P23" s="205"/>
      <c r="Q23" s="205"/>
      <c r="R23" s="205"/>
      <c r="S23" s="205"/>
      <c r="T23" s="205"/>
      <c r="U23" s="205"/>
      <c r="V23" s="205"/>
      <c r="W23" s="205"/>
      <c r="X23" s="205"/>
      <c r="Y23" s="205"/>
      <c r="Z23" s="205"/>
    </row>
    <row r="24" spans="1:27" ht="15.75" x14ac:dyDescent="0.25">
      <c r="A24" s="275" t="s">
        <v>158</v>
      </c>
      <c r="B24" s="210">
        <f>100*B4/B$19</f>
        <v>1.9433701925879862E-3</v>
      </c>
      <c r="C24" s="210">
        <f t="shared" ref="C24:N37" si="0">100*C4/C$19</f>
        <v>2.2674502974894791E-3</v>
      </c>
      <c r="D24" s="210">
        <f t="shared" si="0"/>
        <v>4.5592982328160054E-4</v>
      </c>
      <c r="E24" s="210">
        <f t="shared" si="0"/>
        <v>0</v>
      </c>
      <c r="F24" s="210">
        <f t="shared" si="0"/>
        <v>4.9220591926838516E-4</v>
      </c>
      <c r="G24" s="210">
        <f t="shared" si="0"/>
        <v>0</v>
      </c>
      <c r="H24" s="210">
        <f t="shared" si="0"/>
        <v>2.4685994154356582E-3</v>
      </c>
      <c r="I24" s="210">
        <f t="shared" si="0"/>
        <v>0.18358931591261843</v>
      </c>
      <c r="J24" s="210">
        <f t="shared" si="0"/>
        <v>0.69920305887912715</v>
      </c>
      <c r="K24" s="210">
        <f t="shared" si="0"/>
        <v>1.2806986860144318</v>
      </c>
      <c r="L24" s="210">
        <f t="shared" si="0"/>
        <v>2.7467156243294149</v>
      </c>
      <c r="M24" s="210">
        <f t="shared" si="0"/>
        <v>7.1217641418983701</v>
      </c>
      <c r="N24" s="210">
        <f t="shared" si="0"/>
        <v>12.484406673943552</v>
      </c>
      <c r="P24" s="205"/>
      <c r="Q24" s="205"/>
      <c r="R24" s="205"/>
      <c r="S24" s="205"/>
      <c r="T24" s="205"/>
      <c r="U24" s="205"/>
      <c r="V24" s="205"/>
      <c r="W24" s="205"/>
      <c r="X24" s="205"/>
      <c r="Y24" s="205"/>
      <c r="Z24" s="205"/>
      <c r="AA24" s="200"/>
    </row>
    <row r="25" spans="1:27" ht="15.75" x14ac:dyDescent="0.25">
      <c r="A25" s="275" t="s">
        <v>159</v>
      </c>
      <c r="B25" s="210">
        <f t="shared" ref="B25:M25" si="1">100*B5/B$19</f>
        <v>0</v>
      </c>
      <c r="C25" s="210">
        <f t="shared" si="1"/>
        <v>0.21314032796401103</v>
      </c>
      <c r="D25" s="210">
        <f t="shared" si="1"/>
        <v>0.3045611219521091</v>
      </c>
      <c r="E25" s="210">
        <f t="shared" si="1"/>
        <v>0.34150215045372972</v>
      </c>
      <c r="F25" s="210">
        <f t="shared" si="1"/>
        <v>0.61378078132767633</v>
      </c>
      <c r="G25" s="210">
        <f t="shared" si="1"/>
        <v>1.7494580649100846</v>
      </c>
      <c r="H25" s="210">
        <f t="shared" si="1"/>
        <v>1.9743858124654396</v>
      </c>
      <c r="I25" s="210">
        <f t="shared" si="1"/>
        <v>2.8019088655686057</v>
      </c>
      <c r="J25" s="210">
        <f t="shared" si="1"/>
        <v>4.3375292677163664</v>
      </c>
      <c r="K25" s="210">
        <f t="shared" si="1"/>
        <v>5.1622876550801982</v>
      </c>
      <c r="L25" s="210">
        <f t="shared" si="1"/>
        <v>9.1271071266779522</v>
      </c>
      <c r="M25" s="210">
        <f t="shared" si="1"/>
        <v>9.4562388713874821</v>
      </c>
      <c r="N25" s="210">
        <f t="shared" si="0"/>
        <v>11.446963199750506</v>
      </c>
      <c r="P25" s="205"/>
      <c r="Q25" s="205"/>
      <c r="R25" s="205"/>
      <c r="S25" s="205"/>
      <c r="T25" s="205"/>
      <c r="U25" s="205"/>
      <c r="V25" s="205"/>
      <c r="W25" s="205"/>
      <c r="X25" s="205"/>
      <c r="Y25" s="205"/>
      <c r="Z25" s="205"/>
      <c r="AA25" s="200"/>
    </row>
    <row r="26" spans="1:27" ht="15.75" x14ac:dyDescent="0.25">
      <c r="A26" s="275" t="s">
        <v>160</v>
      </c>
      <c r="B26" s="210">
        <f t="shared" ref="B26:M26" si="2">100*B6/B$19</f>
        <v>0.67532114192432513</v>
      </c>
      <c r="C26" s="210">
        <f t="shared" si="2"/>
        <v>1.8071578870991147</v>
      </c>
      <c r="D26" s="210">
        <f t="shared" si="2"/>
        <v>3.1140006930133315</v>
      </c>
      <c r="E26" s="210">
        <f t="shared" si="2"/>
        <v>3.4994790256172514</v>
      </c>
      <c r="F26" s="210">
        <f t="shared" si="2"/>
        <v>2.783424473462718</v>
      </c>
      <c r="G26" s="210">
        <f t="shared" si="2"/>
        <v>2.7529284849225006</v>
      </c>
      <c r="H26" s="210">
        <f t="shared" si="2"/>
        <v>3.1370961371356345</v>
      </c>
      <c r="I26" s="210">
        <f t="shared" si="2"/>
        <v>6.983922904070238</v>
      </c>
      <c r="J26" s="210">
        <f t="shared" si="2"/>
        <v>13.284858118703415</v>
      </c>
      <c r="K26" s="210">
        <f t="shared" si="2"/>
        <v>16.754585409061928</v>
      </c>
      <c r="L26" s="210">
        <f t="shared" si="2"/>
        <v>16.750315919982832</v>
      </c>
      <c r="M26" s="210">
        <f t="shared" si="2"/>
        <v>17.335159567182576</v>
      </c>
      <c r="N26" s="210">
        <f t="shared" si="0"/>
        <v>20.981794791829095</v>
      </c>
      <c r="P26" s="205"/>
      <c r="Q26" s="205"/>
      <c r="R26" s="205"/>
      <c r="S26" s="205"/>
      <c r="T26" s="205"/>
      <c r="U26" s="205"/>
      <c r="V26" s="205"/>
      <c r="W26" s="205"/>
      <c r="X26" s="205"/>
      <c r="Y26" s="205"/>
      <c r="Z26" s="205"/>
      <c r="AA26" s="200"/>
    </row>
    <row r="27" spans="1:27" ht="15.75" x14ac:dyDescent="0.25">
      <c r="A27" s="275" t="s">
        <v>161</v>
      </c>
      <c r="B27" s="210">
        <f t="shared" ref="B27:M27" si="3">100*B7/B$19</f>
        <v>0.91144062032376538</v>
      </c>
      <c r="C27" s="210">
        <f t="shared" si="3"/>
        <v>1.1414344797562037</v>
      </c>
      <c r="D27" s="210">
        <f t="shared" si="3"/>
        <v>1.8141447668374886</v>
      </c>
      <c r="E27" s="210">
        <f t="shared" si="3"/>
        <v>3.3599405125286306</v>
      </c>
      <c r="F27" s="210">
        <f t="shared" si="3"/>
        <v>4.5780072551152502</v>
      </c>
      <c r="G27" s="210">
        <f t="shared" si="3"/>
        <v>5.1481289245768833</v>
      </c>
      <c r="H27" s="210">
        <f t="shared" si="3"/>
        <v>4.6621968559917839</v>
      </c>
      <c r="I27" s="210">
        <f t="shared" si="3"/>
        <v>6.3642365696017791</v>
      </c>
      <c r="J27" s="210">
        <f t="shared" si="3"/>
        <v>8.2910875775997255</v>
      </c>
      <c r="K27" s="210">
        <f t="shared" si="3"/>
        <v>15.551179991762906</v>
      </c>
      <c r="L27" s="210">
        <f t="shared" si="3"/>
        <v>17.013185188717486</v>
      </c>
      <c r="M27" s="210">
        <f t="shared" si="3"/>
        <v>21.585536227913984</v>
      </c>
      <c r="N27" s="210">
        <f t="shared" si="0"/>
        <v>19.362038047715579</v>
      </c>
      <c r="P27" s="205"/>
      <c r="Q27" s="205"/>
      <c r="R27" s="205"/>
      <c r="S27" s="205"/>
      <c r="T27" s="205"/>
      <c r="U27" s="205"/>
      <c r="V27" s="205"/>
      <c r="W27" s="205"/>
      <c r="X27" s="205"/>
      <c r="Y27" s="205"/>
      <c r="Z27" s="205"/>
      <c r="AA27" s="200"/>
    </row>
    <row r="28" spans="1:27" ht="15.75" x14ac:dyDescent="0.25">
      <c r="A28" s="275" t="s">
        <v>162</v>
      </c>
      <c r="B28" s="210">
        <f t="shared" ref="B28:M28" si="4">100*B8/B$19</f>
        <v>8.646539829372097</v>
      </c>
      <c r="C28" s="210">
        <f t="shared" si="4"/>
        <v>11.821578870991148</v>
      </c>
      <c r="D28" s="210">
        <f t="shared" si="4"/>
        <v>12.400379333612971</v>
      </c>
      <c r="E28" s="210">
        <f t="shared" si="4"/>
        <v>11.648252785032659</v>
      </c>
      <c r="F28" s="210">
        <f t="shared" si="4"/>
        <v>11.60916881186413</v>
      </c>
      <c r="G28" s="210">
        <f t="shared" si="4"/>
        <v>12.830376861152667</v>
      </c>
      <c r="H28" s="210">
        <f t="shared" si="4"/>
        <v>18.863555573110041</v>
      </c>
      <c r="I28" s="210">
        <f t="shared" si="4"/>
        <v>21.259295295017026</v>
      </c>
      <c r="J28" s="210">
        <f t="shared" si="4"/>
        <v>22.268167465039852</v>
      </c>
      <c r="K28" s="210">
        <f t="shared" si="4"/>
        <v>19.116825672648901</v>
      </c>
      <c r="L28" s="210">
        <f t="shared" si="4"/>
        <v>18.704847285472447</v>
      </c>
      <c r="M28" s="210">
        <f t="shared" si="4"/>
        <v>16.719901383372143</v>
      </c>
      <c r="N28" s="210">
        <f t="shared" si="0"/>
        <v>12.818201309839388</v>
      </c>
      <c r="P28" s="205"/>
      <c r="Q28" s="205"/>
      <c r="R28" s="205"/>
      <c r="S28" s="205"/>
      <c r="T28" s="205"/>
      <c r="U28" s="205"/>
      <c r="V28" s="205"/>
      <c r="W28" s="205"/>
      <c r="X28" s="205"/>
      <c r="Y28" s="205"/>
      <c r="Z28" s="205"/>
      <c r="AA28" s="200"/>
    </row>
    <row r="29" spans="1:27" ht="15.75" x14ac:dyDescent="0.25">
      <c r="A29" s="275" t="s">
        <v>163</v>
      </c>
      <c r="B29" s="210">
        <f t="shared" ref="B29:M29" si="5">100*B9/B$19</f>
        <v>11.226363760032648</v>
      </c>
      <c r="C29" s="210">
        <f t="shared" si="5"/>
        <v>13.123548831809607</v>
      </c>
      <c r="D29" s="210">
        <f t="shared" si="5"/>
        <v>18.144183247314572</v>
      </c>
      <c r="E29" s="210">
        <f t="shared" si="5"/>
        <v>19.382083071316117</v>
      </c>
      <c r="F29" s="210">
        <f t="shared" si="5"/>
        <v>17.457559544611083</v>
      </c>
      <c r="G29" s="210">
        <f t="shared" si="5"/>
        <v>15.958843464720788</v>
      </c>
      <c r="H29" s="210">
        <f t="shared" si="5"/>
        <v>13.564953787818942</v>
      </c>
      <c r="I29" s="210">
        <f t="shared" si="5"/>
        <v>14.080200152894573</v>
      </c>
      <c r="J29" s="210">
        <f t="shared" si="5"/>
        <v>13.258544025089684</v>
      </c>
      <c r="K29" s="210">
        <f t="shared" si="5"/>
        <v>11.589476831765841</v>
      </c>
      <c r="L29" s="210">
        <f t="shared" si="5"/>
        <v>12.128346963591712</v>
      </c>
      <c r="M29" s="210">
        <f t="shared" si="5"/>
        <v>10.364607588001643</v>
      </c>
      <c r="N29" s="210">
        <f t="shared" si="0"/>
        <v>8.2625136441602987</v>
      </c>
      <c r="P29" s="205"/>
      <c r="Q29" s="205"/>
      <c r="R29" s="205"/>
      <c r="S29" s="205"/>
      <c r="T29" s="205"/>
      <c r="U29" s="205"/>
      <c r="V29" s="205"/>
      <c r="W29" s="205"/>
      <c r="X29" s="205"/>
      <c r="Y29" s="205"/>
      <c r="Z29" s="205"/>
      <c r="AA29" s="200"/>
    </row>
    <row r="30" spans="1:27" ht="15.75" x14ac:dyDescent="0.25">
      <c r="A30" s="275" t="s">
        <v>164</v>
      </c>
      <c r="B30" s="210">
        <f t="shared" ref="B30:M30" si="6">100*B10/B$19</f>
        <v>18.615543074800321</v>
      </c>
      <c r="C30" s="210">
        <f t="shared" si="6"/>
        <v>23.136609345523144</v>
      </c>
      <c r="D30" s="210">
        <f t="shared" si="6"/>
        <v>21.495723378257619</v>
      </c>
      <c r="E30" s="210">
        <f t="shared" si="6"/>
        <v>22.410160606992534</v>
      </c>
      <c r="F30" s="210">
        <f t="shared" si="6"/>
        <v>25.149753650937402</v>
      </c>
      <c r="G30" s="210">
        <f t="shared" si="6"/>
        <v>24.280727465168585</v>
      </c>
      <c r="H30" s="210">
        <f t="shared" si="6"/>
        <v>22.631625720831025</v>
      </c>
      <c r="I30" s="210">
        <f t="shared" si="6"/>
        <v>19.100817754303058</v>
      </c>
      <c r="J30" s="210">
        <f t="shared" si="6"/>
        <v>17.546130217171829</v>
      </c>
      <c r="K30" s="210">
        <f t="shared" si="6"/>
        <v>14.278379887952969</v>
      </c>
      <c r="L30" s="210">
        <f t="shared" si="6"/>
        <v>10.803271262010918</v>
      </c>
      <c r="M30" s="210">
        <f t="shared" si="6"/>
        <v>7.751266949732913</v>
      </c>
      <c r="N30" s="210">
        <f t="shared" si="0"/>
        <v>6.8873772025573059</v>
      </c>
      <c r="P30" s="205"/>
      <c r="Q30" s="205"/>
      <c r="R30" s="205"/>
      <c r="S30" s="205"/>
      <c r="T30" s="205"/>
      <c r="U30" s="205"/>
      <c r="V30" s="205"/>
      <c r="W30" s="205"/>
      <c r="X30" s="205"/>
      <c r="Y30" s="205"/>
      <c r="Z30" s="205"/>
      <c r="AA30" s="200"/>
    </row>
    <row r="31" spans="1:27" ht="15.75" x14ac:dyDescent="0.25">
      <c r="A31" s="275" t="s">
        <v>165</v>
      </c>
      <c r="B31" s="210">
        <f t="shared" ref="B31:M31" si="7">100*B11/B$19</f>
        <v>7.1540315214645238</v>
      </c>
      <c r="C31" s="210">
        <f t="shared" si="7"/>
        <v>10.223933391380061</v>
      </c>
      <c r="D31" s="210">
        <f t="shared" si="7"/>
        <v>10.153557164481244</v>
      </c>
      <c r="E31" s="210">
        <f t="shared" si="7"/>
        <v>9.2150499630498359</v>
      </c>
      <c r="F31" s="210">
        <f t="shared" si="7"/>
        <v>8.7720938932011592</v>
      </c>
      <c r="G31" s="210">
        <f t="shared" si="7"/>
        <v>11.401500117037624</v>
      </c>
      <c r="H31" s="210">
        <f t="shared" si="7"/>
        <v>10.635220001579903</v>
      </c>
      <c r="I31" s="210">
        <f t="shared" si="7"/>
        <v>9.6781105937405876</v>
      </c>
      <c r="J31" s="210">
        <f t="shared" si="7"/>
        <v>5.7606384121324092</v>
      </c>
      <c r="K31" s="210">
        <f t="shared" si="7"/>
        <v>3.5103556054545351</v>
      </c>
      <c r="L31" s="210">
        <f t="shared" si="7"/>
        <v>3.6497699148804275</v>
      </c>
      <c r="M31" s="210">
        <f t="shared" si="7"/>
        <v>3.13162580468429</v>
      </c>
      <c r="N31" s="210">
        <f t="shared" si="0"/>
        <v>3.1269491657570554</v>
      </c>
      <c r="P31" s="205"/>
      <c r="Q31" s="205"/>
      <c r="R31" s="205"/>
      <c r="S31" s="205"/>
      <c r="T31" s="205"/>
      <c r="U31" s="205"/>
      <c r="V31" s="205"/>
      <c r="W31" s="205"/>
      <c r="X31" s="205"/>
      <c r="Y31" s="205"/>
      <c r="Z31" s="205"/>
      <c r="AA31" s="200"/>
    </row>
    <row r="32" spans="1:27" ht="15.75" x14ac:dyDescent="0.25">
      <c r="A32" s="275" t="s">
        <v>166</v>
      </c>
      <c r="B32" s="210">
        <f t="shared" ref="B32:M32" si="8">100*B12/B$19</f>
        <v>6.1420214936743305</v>
      </c>
      <c r="C32" s="210">
        <f t="shared" si="8"/>
        <v>6.7211761718183132</v>
      </c>
      <c r="D32" s="210">
        <f t="shared" si="8"/>
        <v>8.2359163277588312</v>
      </c>
      <c r="E32" s="210">
        <f t="shared" si="8"/>
        <v>8.0578901226011084</v>
      </c>
      <c r="F32" s="210">
        <f t="shared" si="8"/>
        <v>8.2139323807508102</v>
      </c>
      <c r="G32" s="210">
        <f t="shared" si="8"/>
        <v>6.2319991044077385</v>
      </c>
      <c r="H32" s="210">
        <f t="shared" si="8"/>
        <v>6.2954222292440152</v>
      </c>
      <c r="I32" s="210">
        <f t="shared" si="8"/>
        <v>5.5233164222670093</v>
      </c>
      <c r="J32" s="210">
        <f t="shared" si="8"/>
        <v>5.0673425987584046</v>
      </c>
      <c r="K32" s="210">
        <f t="shared" si="8"/>
        <v>4.246616303802039</v>
      </c>
      <c r="L32" s="210">
        <f t="shared" si="8"/>
        <v>3.2021172599604206</v>
      </c>
      <c r="M32" s="210">
        <f t="shared" si="8"/>
        <v>1.937268867278455</v>
      </c>
      <c r="N32" s="210">
        <f t="shared" si="0"/>
        <v>1.2372329642912834</v>
      </c>
      <c r="P32" s="205"/>
      <c r="Q32" s="205"/>
      <c r="R32" s="205"/>
      <c r="S32" s="205"/>
      <c r="T32" s="205"/>
      <c r="U32" s="205"/>
      <c r="V32" s="205"/>
      <c r="W32" s="205"/>
      <c r="X32" s="205"/>
      <c r="Y32" s="205"/>
      <c r="Z32" s="205"/>
      <c r="AA32" s="200"/>
    </row>
    <row r="33" spans="1:27" ht="15.75" x14ac:dyDescent="0.25">
      <c r="A33" s="275" t="s">
        <v>167</v>
      </c>
      <c r="B33" s="210">
        <f t="shared" ref="B33:M33" si="9">100*B13/B$19</f>
        <v>6.6006568591250954</v>
      </c>
      <c r="C33" s="210">
        <f t="shared" si="9"/>
        <v>7.8340407778261492</v>
      </c>
      <c r="D33" s="210">
        <f t="shared" si="9"/>
        <v>7.2109860850217942</v>
      </c>
      <c r="E33" s="210">
        <f t="shared" si="9"/>
        <v>6.2718889567201099</v>
      </c>
      <c r="F33" s="210">
        <f t="shared" si="9"/>
        <v>7.2521620145003869</v>
      </c>
      <c r="G33" s="210">
        <f t="shared" si="9"/>
        <v>6.7108356486428722</v>
      </c>
      <c r="H33" s="210">
        <f t="shared" si="9"/>
        <v>7.8847065329014923</v>
      </c>
      <c r="I33" s="210">
        <f t="shared" si="9"/>
        <v>6.5588296615470147</v>
      </c>
      <c r="J33" s="210">
        <f t="shared" si="9"/>
        <v>3.9852426266835654</v>
      </c>
      <c r="K33" s="210">
        <f t="shared" si="9"/>
        <v>3.9504194711335021</v>
      </c>
      <c r="L33" s="210">
        <f t="shared" si="9"/>
        <v>2.7675782647051808</v>
      </c>
      <c r="M33" s="210">
        <f t="shared" si="9"/>
        <v>2.1427201753184497</v>
      </c>
      <c r="N33" s="210">
        <f t="shared" si="0"/>
        <v>1.3556447840324339</v>
      </c>
      <c r="P33" s="205"/>
      <c r="Q33" s="205"/>
      <c r="R33" s="205"/>
      <c r="S33" s="205"/>
      <c r="T33" s="205"/>
      <c r="U33" s="205"/>
      <c r="V33" s="205"/>
      <c r="W33" s="205"/>
      <c r="X33" s="205"/>
      <c r="Y33" s="205"/>
      <c r="Z33" s="205"/>
      <c r="AA33" s="200"/>
    </row>
    <row r="34" spans="1:27" ht="15.75" x14ac:dyDescent="0.25">
      <c r="A34" s="275" t="s">
        <v>168</v>
      </c>
      <c r="B34" s="210">
        <f t="shared" ref="B34:M34" si="10">100*B14/B$19</f>
        <v>6.2882601006665757</v>
      </c>
      <c r="C34" s="210">
        <f t="shared" si="10"/>
        <v>7.8249709766361919</v>
      </c>
      <c r="D34" s="210">
        <f t="shared" si="10"/>
        <v>7.6751226451224621</v>
      </c>
      <c r="E34" s="210">
        <f t="shared" si="10"/>
        <v>6.9420410261588819</v>
      </c>
      <c r="F34" s="210">
        <f t="shared" si="10"/>
        <v>6.3563472414319246</v>
      </c>
      <c r="G34" s="210">
        <f t="shared" si="10"/>
        <v>6.3902543278478303</v>
      </c>
      <c r="H34" s="210">
        <f t="shared" si="10"/>
        <v>4.9638597045580219</v>
      </c>
      <c r="I34" s="210">
        <f t="shared" si="10"/>
        <v>3.5125211388329047</v>
      </c>
      <c r="J34" s="210">
        <f t="shared" si="10"/>
        <v>2.7248512448177347</v>
      </c>
      <c r="K34" s="210">
        <f t="shared" si="10"/>
        <v>2.0773271197819989</v>
      </c>
      <c r="L34" s="210">
        <f t="shared" si="10"/>
        <v>1.0628025082854484</v>
      </c>
      <c r="M34" s="210">
        <f t="shared" si="10"/>
        <v>0.84755512943432398</v>
      </c>
      <c r="N34" s="210">
        <f t="shared" si="0"/>
        <v>0.71729299859660056</v>
      </c>
      <c r="P34" s="205"/>
      <c r="Q34" s="205"/>
      <c r="R34" s="205"/>
      <c r="S34" s="205"/>
      <c r="T34" s="205"/>
      <c r="U34" s="205"/>
      <c r="V34" s="205"/>
      <c r="W34" s="205"/>
      <c r="X34" s="205"/>
      <c r="Y34" s="205"/>
      <c r="Z34" s="205"/>
      <c r="AA34" s="200"/>
    </row>
    <row r="35" spans="1:27" ht="15.75" x14ac:dyDescent="0.25">
      <c r="A35" s="275" t="s">
        <v>169</v>
      </c>
      <c r="B35" s="210">
        <f t="shared" ref="B35:M35" si="11">100*B15/B$19</f>
        <v>4.9371319742697786</v>
      </c>
      <c r="C35" s="210">
        <f t="shared" si="11"/>
        <v>5.4532179654621968</v>
      </c>
      <c r="D35" s="210">
        <f t="shared" si="11"/>
        <v>4.3358926194080212</v>
      </c>
      <c r="E35" s="210">
        <f t="shared" si="11"/>
        <v>3.8038015064651316</v>
      </c>
      <c r="F35" s="210">
        <f t="shared" si="11"/>
        <v>3.4060649613372251</v>
      </c>
      <c r="G35" s="210">
        <f t="shared" si="11"/>
        <v>2.9157634415168077</v>
      </c>
      <c r="H35" s="210">
        <f t="shared" si="11"/>
        <v>2.0731297890828659</v>
      </c>
      <c r="I35" s="210">
        <f t="shared" si="11"/>
        <v>1.3702596891143699</v>
      </c>
      <c r="J35" s="210">
        <f t="shared" si="11"/>
        <v>1.2131334178248447</v>
      </c>
      <c r="K35" s="210">
        <f t="shared" si="11"/>
        <v>1.4623660767178004</v>
      </c>
      <c r="L35" s="210">
        <f t="shared" si="11"/>
        <v>1.3846832455115519</v>
      </c>
      <c r="M35" s="210">
        <f t="shared" si="11"/>
        <v>0.9724695247226407</v>
      </c>
      <c r="N35" s="210">
        <f t="shared" si="0"/>
        <v>0.69780134102604074</v>
      </c>
      <c r="P35" s="205"/>
      <c r="Q35" s="205"/>
      <c r="R35" s="205"/>
      <c r="S35" s="205"/>
      <c r="T35" s="205"/>
      <c r="U35" s="205"/>
      <c r="V35" s="205"/>
      <c r="W35" s="205"/>
      <c r="X35" s="205"/>
      <c r="Y35" s="205"/>
      <c r="Z35" s="205"/>
      <c r="AA35" s="200"/>
    </row>
    <row r="36" spans="1:27" ht="15.75" x14ac:dyDescent="0.25">
      <c r="A36" s="275" t="s">
        <v>170</v>
      </c>
      <c r="B36" s="210">
        <f t="shared" ref="B36:M36" si="12">100*B16/B$19</f>
        <v>3.1934430689702085</v>
      </c>
      <c r="C36" s="210">
        <f t="shared" si="12"/>
        <v>2.9966623131620951</v>
      </c>
      <c r="D36" s="210">
        <f t="shared" si="12"/>
        <v>3.1263107982419349</v>
      </c>
      <c r="E36" s="210">
        <f t="shared" si="12"/>
        <v>3.4388899344077188</v>
      </c>
      <c r="F36" s="210">
        <f t="shared" si="12"/>
        <v>2.7760413846736922</v>
      </c>
      <c r="G36" s="210">
        <f t="shared" si="12"/>
        <v>2.9254317670645946</v>
      </c>
      <c r="H36" s="210">
        <f t="shared" si="12"/>
        <v>2.5915356663243538</v>
      </c>
      <c r="I36" s="210">
        <f t="shared" si="12"/>
        <v>1.9882085852618896</v>
      </c>
      <c r="J36" s="210">
        <f t="shared" si="12"/>
        <v>1.1578201190041459</v>
      </c>
      <c r="K36" s="210">
        <f t="shared" si="12"/>
        <v>0.65332558520031359</v>
      </c>
      <c r="L36" s="210">
        <f t="shared" si="12"/>
        <v>0.34751198111633003</v>
      </c>
      <c r="M36" s="210">
        <f t="shared" si="12"/>
        <v>0.2487330502670867</v>
      </c>
      <c r="N36" s="210">
        <f t="shared" si="0"/>
        <v>0.25826446280991733</v>
      </c>
      <c r="P36" s="205"/>
      <c r="Q36" s="205"/>
      <c r="R36" s="205"/>
      <c r="S36" s="205"/>
      <c r="T36" s="205"/>
      <c r="U36" s="205"/>
      <c r="V36" s="205"/>
      <c r="W36" s="205"/>
      <c r="X36" s="205"/>
      <c r="Y36" s="205"/>
      <c r="Z36" s="205"/>
      <c r="AA36" s="200"/>
    </row>
    <row r="37" spans="1:27" ht="15.75" x14ac:dyDescent="0.25">
      <c r="A37" s="275" t="s">
        <v>171</v>
      </c>
      <c r="B37" s="210">
        <f t="shared" ref="B37:M37" si="13">100*B17/B$19</f>
        <v>25.607303185183746</v>
      </c>
      <c r="C37" s="210">
        <f t="shared" si="13"/>
        <v>7.7002612102742711</v>
      </c>
      <c r="D37" s="210">
        <f t="shared" si="13"/>
        <v>1.9887658891543414</v>
      </c>
      <c r="E37" s="210">
        <f t="shared" si="13"/>
        <v>1.6290203386562991</v>
      </c>
      <c r="F37" s="210">
        <f t="shared" si="13"/>
        <v>1.031171400867267</v>
      </c>
      <c r="G37" s="210">
        <f t="shared" si="13"/>
        <v>0.70375232803102017</v>
      </c>
      <c r="H37" s="210">
        <f t="shared" si="13"/>
        <v>0.71984358954103789</v>
      </c>
      <c r="I37" s="210">
        <f t="shared" si="13"/>
        <v>0.59478305186832525</v>
      </c>
      <c r="J37" s="210">
        <f t="shared" si="13"/>
        <v>0.40545185057891009</v>
      </c>
      <c r="K37" s="210">
        <f t="shared" si="13"/>
        <v>0.36615570362262834</v>
      </c>
      <c r="L37" s="210">
        <f t="shared" si="13"/>
        <v>0.31174745475787419</v>
      </c>
      <c r="M37" s="210">
        <f t="shared" si="13"/>
        <v>0.38515271880564306</v>
      </c>
      <c r="N37" s="210">
        <f t="shared" si="0"/>
        <v>0.34256588180258846</v>
      </c>
    </row>
    <row r="38" spans="1:27" ht="15.75" x14ac:dyDescent="0.25">
      <c r="A38" s="276" t="s">
        <v>85</v>
      </c>
      <c r="B38" s="211">
        <f t="shared" ref="B38:N38" si="14">100*B19/B$19</f>
        <v>100</v>
      </c>
      <c r="C38" s="290">
        <f t="shared" si="14"/>
        <v>100</v>
      </c>
      <c r="D38" s="290">
        <f t="shared" si="14"/>
        <v>100</v>
      </c>
      <c r="E38" s="290">
        <f t="shared" si="14"/>
        <v>100</v>
      </c>
      <c r="F38" s="290">
        <f t="shared" si="14"/>
        <v>100</v>
      </c>
      <c r="G38" s="290">
        <f t="shared" si="14"/>
        <v>100</v>
      </c>
      <c r="H38" s="290">
        <f t="shared" si="14"/>
        <v>100</v>
      </c>
      <c r="I38" s="290">
        <f t="shared" si="14"/>
        <v>99.999999999999986</v>
      </c>
      <c r="J38" s="290">
        <f t="shared" si="14"/>
        <v>99.999999999999986</v>
      </c>
      <c r="K38" s="290">
        <f t="shared" si="14"/>
        <v>100</v>
      </c>
      <c r="L38" s="290">
        <f t="shared" si="14"/>
        <v>100</v>
      </c>
      <c r="M38" s="290">
        <f t="shared" si="14"/>
        <v>100</v>
      </c>
      <c r="N38" s="290">
        <f t="shared" si="14"/>
        <v>100</v>
      </c>
    </row>
    <row r="39" spans="1:27" ht="14.25" x14ac:dyDescent="0.2">
      <c r="A39" s="229" t="s">
        <v>216</v>
      </c>
      <c r="B39" s="205"/>
      <c r="C39" s="205"/>
      <c r="D39" s="205"/>
      <c r="E39" s="205"/>
      <c r="F39" s="205"/>
      <c r="G39" s="205"/>
      <c r="H39" s="205"/>
      <c r="I39" s="205"/>
      <c r="J39" s="205"/>
      <c r="K39" s="205"/>
      <c r="L39" s="205"/>
      <c r="M39" s="205"/>
      <c r="O39" s="205"/>
      <c r="P39" s="205"/>
      <c r="Q39" s="205"/>
      <c r="R39" s="205"/>
    </row>
    <row r="40" spans="1:27" s="150" customFormat="1" x14ac:dyDescent="0.2">
      <c r="A40" s="205"/>
      <c r="B40" s="205"/>
      <c r="C40" s="205"/>
      <c r="D40" s="205"/>
      <c r="E40" s="205"/>
      <c r="F40" s="205"/>
      <c r="G40" s="205"/>
      <c r="H40" s="205"/>
      <c r="I40" s="205"/>
      <c r="J40" s="205"/>
      <c r="K40" s="205"/>
      <c r="L40" s="205"/>
      <c r="M40" s="205"/>
      <c r="N40" s="205"/>
      <c r="O40" s="205"/>
      <c r="P40" s="205"/>
      <c r="Q40" s="205"/>
      <c r="R40" s="205"/>
    </row>
    <row r="41" spans="1:27" s="150" customFormat="1" x14ac:dyDescent="0.2">
      <c r="A41" s="205"/>
      <c r="B41" s="205"/>
      <c r="C41" s="205"/>
      <c r="D41" s="205"/>
      <c r="E41" s="205"/>
      <c r="F41" s="205"/>
      <c r="G41" s="205"/>
      <c r="H41" s="205"/>
      <c r="I41" s="205"/>
      <c r="J41" s="205"/>
      <c r="K41" s="205"/>
      <c r="L41" s="205"/>
      <c r="M41" s="205"/>
      <c r="N41" s="205"/>
      <c r="O41" s="205"/>
      <c r="P41" s="205"/>
      <c r="Q41" s="205"/>
      <c r="R41" s="205"/>
    </row>
    <row r="42" spans="1:27" s="150" customFormat="1" ht="15.75" hidden="1" x14ac:dyDescent="0.25">
      <c r="A42" s="153"/>
      <c r="B42" s="154"/>
      <c r="C42" s="154"/>
      <c r="D42" s="154"/>
      <c r="E42" s="154"/>
      <c r="F42" s="154"/>
      <c r="G42" s="154"/>
      <c r="H42" s="152"/>
      <c r="I42" s="152"/>
      <c r="J42" s="152"/>
      <c r="K42" s="152"/>
      <c r="L42" s="152"/>
      <c r="M42" s="152"/>
      <c r="N42" s="152"/>
      <c r="O42" s="152"/>
      <c r="P42" s="152"/>
      <c r="Q42" s="152"/>
      <c r="R42" s="155"/>
    </row>
    <row r="43" spans="1:27" s="150" customFormat="1" ht="73.5" hidden="1" customHeight="1" x14ac:dyDescent="0.2">
      <c r="A43" s="156"/>
      <c r="B43" s="157"/>
      <c r="C43" s="157"/>
      <c r="D43" s="157"/>
      <c r="E43" s="157"/>
      <c r="F43" s="157"/>
      <c r="G43" s="157"/>
      <c r="H43" s="157"/>
      <c r="I43" s="157"/>
      <c r="J43" s="157"/>
      <c r="K43" s="157"/>
      <c r="L43" s="157"/>
      <c r="M43" s="157"/>
      <c r="N43" s="157"/>
      <c r="O43" s="157"/>
      <c r="P43" s="157"/>
      <c r="Q43" s="157"/>
      <c r="R43" s="157"/>
    </row>
    <row r="44" spans="1:27" s="150" customFormat="1" ht="15.75" hidden="1" x14ac:dyDescent="0.25">
      <c r="A44" s="158" t="s">
        <v>156</v>
      </c>
      <c r="B44" s="157"/>
      <c r="C44" s="157"/>
      <c r="D44" s="157"/>
      <c r="E44" s="157"/>
      <c r="F44" s="157"/>
      <c r="G44" s="157"/>
      <c r="H44" s="157"/>
      <c r="I44" s="157"/>
      <c r="J44" s="157"/>
      <c r="K44" s="157"/>
      <c r="L44" s="157"/>
      <c r="M44" s="157"/>
      <c r="N44" s="157"/>
      <c r="O44" s="157"/>
      <c r="P44" s="157"/>
      <c r="Q44" s="157"/>
      <c r="R44" s="157"/>
    </row>
    <row r="45" spans="1:27" s="150" customFormat="1" ht="15.75" hidden="1" x14ac:dyDescent="0.2">
      <c r="A45" s="159" t="s">
        <v>157</v>
      </c>
      <c r="B45" s="157"/>
      <c r="C45" s="157"/>
      <c r="D45" s="157"/>
      <c r="E45" s="157"/>
      <c r="F45" s="157"/>
      <c r="G45" s="157"/>
      <c r="H45" s="157"/>
      <c r="I45" s="157"/>
      <c r="J45" s="157"/>
      <c r="K45" s="157"/>
      <c r="L45" s="157"/>
      <c r="M45" s="157"/>
      <c r="N45" s="157"/>
      <c r="O45" s="157"/>
      <c r="P45" s="157"/>
      <c r="Q45" s="157"/>
      <c r="R45" s="157"/>
    </row>
    <row r="46" spans="1:27" s="150" customFormat="1" ht="16.5" hidden="1" thickBot="1" x14ac:dyDescent="0.3">
      <c r="A46" s="160"/>
      <c r="B46" s="160"/>
      <c r="C46" s="160"/>
      <c r="D46" s="160"/>
      <c r="E46" s="160"/>
      <c r="F46" s="160"/>
      <c r="G46" s="160"/>
      <c r="H46" s="160"/>
      <c r="I46" s="160"/>
      <c r="J46" s="160"/>
      <c r="K46" s="160"/>
      <c r="L46" s="160"/>
      <c r="M46" s="160"/>
      <c r="N46" s="160"/>
      <c r="O46" s="160"/>
      <c r="P46" s="160"/>
      <c r="Q46" s="161"/>
      <c r="R46" s="161" t="s">
        <v>209</v>
      </c>
    </row>
    <row r="47" spans="1:27" s="150" customFormat="1" ht="48.75" hidden="1" x14ac:dyDescent="0.35">
      <c r="A47" s="162"/>
      <c r="B47" s="163" t="s">
        <v>158</v>
      </c>
      <c r="C47" s="163" t="s">
        <v>159</v>
      </c>
      <c r="D47" s="163" t="s">
        <v>160</v>
      </c>
      <c r="E47" s="163" t="s">
        <v>161</v>
      </c>
      <c r="F47" s="163" t="s">
        <v>162</v>
      </c>
      <c r="G47" s="163" t="s">
        <v>163</v>
      </c>
      <c r="H47" s="163" t="s">
        <v>164</v>
      </c>
      <c r="I47" s="163" t="s">
        <v>165</v>
      </c>
      <c r="J47" s="163" t="s">
        <v>166</v>
      </c>
      <c r="K47" s="163" t="s">
        <v>167</v>
      </c>
      <c r="L47" s="163" t="s">
        <v>168</v>
      </c>
      <c r="M47" s="163" t="s">
        <v>169</v>
      </c>
      <c r="N47" s="163"/>
      <c r="O47" s="163" t="s">
        <v>170</v>
      </c>
      <c r="P47" s="163" t="s">
        <v>171</v>
      </c>
      <c r="Q47" s="163" t="s">
        <v>85</v>
      </c>
      <c r="R47" s="163" t="s">
        <v>210</v>
      </c>
    </row>
    <row r="48" spans="1:27" s="150" customFormat="1" ht="15.75" hidden="1" x14ac:dyDescent="0.25">
      <c r="A48" s="164" t="s">
        <v>173</v>
      </c>
      <c r="B48" s="165"/>
      <c r="C48" s="165"/>
      <c r="D48" s="165"/>
      <c r="E48" s="165"/>
      <c r="F48" s="165"/>
      <c r="G48" s="165"/>
      <c r="H48" s="165"/>
      <c r="I48" s="165"/>
      <c r="J48" s="165"/>
      <c r="K48" s="165"/>
      <c r="L48" s="165"/>
      <c r="M48" s="165"/>
      <c r="N48" s="165"/>
      <c r="O48" s="165"/>
      <c r="P48" s="165"/>
      <c r="Q48" s="166"/>
      <c r="R48" s="166"/>
    </row>
    <row r="49" spans="1:18" s="150" customFormat="1" ht="15.75" hidden="1" x14ac:dyDescent="0.25">
      <c r="A49" s="167">
        <v>2001</v>
      </c>
      <c r="B49" s="168">
        <v>0.23699999999999999</v>
      </c>
      <c r="C49" s="168">
        <v>1.2E-2</v>
      </c>
      <c r="D49" s="168">
        <v>13.96</v>
      </c>
      <c r="E49" s="168">
        <v>21.405000000000001</v>
      </c>
      <c r="F49" s="168">
        <v>183.88800000000001</v>
      </c>
      <c r="G49" s="168">
        <v>297.36200000000002</v>
      </c>
      <c r="H49" s="168">
        <v>519.38499999999999</v>
      </c>
      <c r="I49" s="168">
        <v>236.00200000000001</v>
      </c>
      <c r="J49" s="168">
        <v>188.721</v>
      </c>
      <c r="K49" s="168">
        <v>242.53100000000001</v>
      </c>
      <c r="L49" s="168">
        <v>193.93</v>
      </c>
      <c r="M49" s="168">
        <v>147.726</v>
      </c>
      <c r="N49" s="168"/>
      <c r="O49" s="168">
        <v>98.91</v>
      </c>
      <c r="P49" s="168">
        <v>441.91299999999956</v>
      </c>
      <c r="Q49" s="169">
        <v>2585.982</v>
      </c>
      <c r="R49" s="170">
        <v>177.834796592652</v>
      </c>
    </row>
    <row r="50" spans="1:18" s="150" customFormat="1" ht="15.75" hidden="1" x14ac:dyDescent="0.25">
      <c r="A50" s="167">
        <v>2002</v>
      </c>
      <c r="B50" s="168">
        <v>0.1</v>
      </c>
      <c r="C50" s="168">
        <v>4.3970000000000002</v>
      </c>
      <c r="D50" s="168">
        <v>35.064999999999998</v>
      </c>
      <c r="E50" s="168">
        <v>26.212</v>
      </c>
      <c r="F50" s="168">
        <v>217.98</v>
      </c>
      <c r="G50" s="168">
        <v>272.101</v>
      </c>
      <c r="H50" s="168">
        <v>473.80799999999999</v>
      </c>
      <c r="I50" s="168">
        <v>204.84800000000001</v>
      </c>
      <c r="J50" s="168">
        <v>155.726</v>
      </c>
      <c r="K50" s="168">
        <v>201.197</v>
      </c>
      <c r="L50" s="168">
        <v>182.36799999999999</v>
      </c>
      <c r="M50" s="168">
        <v>135.249</v>
      </c>
      <c r="N50" s="168"/>
      <c r="O50" s="168">
        <v>81.777000000000001</v>
      </c>
      <c r="P50" s="168">
        <v>691.303</v>
      </c>
      <c r="Q50" s="169">
        <v>2682.1309999999999</v>
      </c>
      <c r="R50" s="170">
        <v>175.38722531529601</v>
      </c>
    </row>
    <row r="51" spans="1:18" s="150" customFormat="1" ht="15.75" hidden="1" x14ac:dyDescent="0.25">
      <c r="A51" s="167">
        <v>2003</v>
      </c>
      <c r="B51" s="168">
        <v>3.5999999999999997E-2</v>
      </c>
      <c r="C51" s="168">
        <v>6.3540000000000001</v>
      </c>
      <c r="D51" s="168">
        <v>67.692999999999998</v>
      </c>
      <c r="E51" s="168">
        <v>43.959000000000003</v>
      </c>
      <c r="F51" s="168">
        <v>260.35700000000003</v>
      </c>
      <c r="G51" s="168">
        <v>470.28199999999998</v>
      </c>
      <c r="H51" s="168">
        <v>553.28800000000001</v>
      </c>
      <c r="I51" s="168">
        <v>246.12899999999999</v>
      </c>
      <c r="J51" s="168">
        <v>216.37</v>
      </c>
      <c r="K51" s="168">
        <v>229.733</v>
      </c>
      <c r="L51" s="168">
        <v>220.108</v>
      </c>
      <c r="M51" s="168">
        <v>139.74</v>
      </c>
      <c r="N51" s="168"/>
      <c r="O51" s="168">
        <v>105.096</v>
      </c>
      <c r="P51" s="168">
        <v>86.911000000000001</v>
      </c>
      <c r="Q51" s="169">
        <v>2646.056</v>
      </c>
      <c r="R51" s="170">
        <v>172.58271336716001</v>
      </c>
    </row>
    <row r="52" spans="1:18" s="150" customFormat="1" ht="15.75" hidden="1" x14ac:dyDescent="0.25">
      <c r="A52" s="167">
        <v>2004</v>
      </c>
      <c r="B52" s="168">
        <v>0.02</v>
      </c>
      <c r="C52" s="168">
        <v>8.2550000000000008</v>
      </c>
      <c r="D52" s="168">
        <v>71.100999999999999</v>
      </c>
      <c r="E52" s="168">
        <v>83.013000000000005</v>
      </c>
      <c r="F52" s="168">
        <v>243.292</v>
      </c>
      <c r="G52" s="168">
        <v>461.14499999999998</v>
      </c>
      <c r="H52" s="168">
        <v>567.84199999999998</v>
      </c>
      <c r="I52" s="168">
        <v>229.91900000000001</v>
      </c>
      <c r="J52" s="168">
        <v>219.67500000000001</v>
      </c>
      <c r="K52" s="168">
        <v>198.28800000000001</v>
      </c>
      <c r="L52" s="168">
        <v>201.80600000000001</v>
      </c>
      <c r="M52" s="168">
        <v>127.285</v>
      </c>
      <c r="N52" s="168"/>
      <c r="O52" s="168">
        <v>110.65</v>
      </c>
      <c r="P52" s="168">
        <v>76.787999999999997</v>
      </c>
      <c r="Q52" s="169">
        <v>2599.0790000000002</v>
      </c>
      <c r="R52" s="170">
        <v>171.283244478928</v>
      </c>
    </row>
    <row r="53" spans="1:18" s="150" customFormat="1" ht="15.75" hidden="1" x14ac:dyDescent="0.25">
      <c r="A53" s="167">
        <v>2005</v>
      </c>
      <c r="B53" s="168">
        <v>1.6E-2</v>
      </c>
      <c r="C53" s="168">
        <v>16.073</v>
      </c>
      <c r="D53" s="168">
        <v>58.5</v>
      </c>
      <c r="E53" s="168">
        <v>103.131</v>
      </c>
      <c r="F53" s="168">
        <v>245.04499999999999</v>
      </c>
      <c r="G53" s="168">
        <v>381.28300000000002</v>
      </c>
      <c r="H53" s="168">
        <v>598.32100000000003</v>
      </c>
      <c r="I53" s="168">
        <v>201.95500000000001</v>
      </c>
      <c r="J53" s="168">
        <v>205.60900000000001</v>
      </c>
      <c r="K53" s="168">
        <v>205.49700000000001</v>
      </c>
      <c r="L53" s="168">
        <v>174.33</v>
      </c>
      <c r="M53" s="168">
        <v>105.703</v>
      </c>
      <c r="N53" s="168"/>
      <c r="O53" s="168">
        <v>90.540999999999997</v>
      </c>
      <c r="P53" s="168">
        <v>57.451000000000001</v>
      </c>
      <c r="Q53" s="168">
        <v>2443.4549999999999</v>
      </c>
      <c r="R53" s="168">
        <v>169.7</v>
      </c>
    </row>
    <row r="54" spans="1:18" s="150" customFormat="1" ht="15.75" hidden="1" x14ac:dyDescent="0.25">
      <c r="A54" s="171">
        <v>2006</v>
      </c>
      <c r="B54" s="168">
        <v>8.9999999999999993E-3</v>
      </c>
      <c r="C54" s="168">
        <v>42.192</v>
      </c>
      <c r="D54" s="168">
        <v>63.325000000000003</v>
      </c>
      <c r="E54" s="168">
        <v>111.60899999999999</v>
      </c>
      <c r="F54" s="168">
        <v>260.89499999999998</v>
      </c>
      <c r="G54" s="168">
        <v>337.971</v>
      </c>
      <c r="H54" s="168">
        <v>568.202</v>
      </c>
      <c r="I54" s="168">
        <v>238.893</v>
      </c>
      <c r="J54" s="168">
        <v>154.001</v>
      </c>
      <c r="K54" s="168">
        <v>180.26300000000001</v>
      </c>
      <c r="L54" s="168">
        <v>163.47300000000001</v>
      </c>
      <c r="M54" s="168">
        <v>84.864999999999995</v>
      </c>
      <c r="N54" s="168"/>
      <c r="O54" s="168">
        <v>89.715999999999994</v>
      </c>
      <c r="P54" s="168">
        <v>44.628999999999998</v>
      </c>
      <c r="Q54" s="168">
        <v>2340.0429999999997</v>
      </c>
      <c r="R54" s="168">
        <v>167.74</v>
      </c>
    </row>
    <row r="55" spans="1:18" s="150" customFormat="1" ht="15.75" hidden="1" x14ac:dyDescent="0.25">
      <c r="A55" s="172">
        <v>2007</v>
      </c>
      <c r="B55" s="168">
        <v>5.1999999999999998E-2</v>
      </c>
      <c r="C55" s="168">
        <v>54.898000000000003</v>
      </c>
      <c r="D55" s="168">
        <v>75.716999999999999</v>
      </c>
      <c r="E55" s="168">
        <v>116.389</v>
      </c>
      <c r="F55" s="168">
        <v>376.017</v>
      </c>
      <c r="G55" s="168">
        <v>294.31799999999998</v>
      </c>
      <c r="H55" s="168">
        <v>563.40499999999997</v>
      </c>
      <c r="I55" s="168">
        <v>243.07499999999999</v>
      </c>
      <c r="J55" s="168">
        <v>158.23099999999999</v>
      </c>
      <c r="K55" s="168">
        <v>197.798</v>
      </c>
      <c r="L55" s="168">
        <v>126.85899999999999</v>
      </c>
      <c r="M55" s="168">
        <v>61.823</v>
      </c>
      <c r="N55" s="168"/>
      <c r="O55" s="168">
        <v>83.206999999999994</v>
      </c>
      <c r="P55" s="168">
        <v>38.290999999999997</v>
      </c>
      <c r="Q55" s="168">
        <v>2390.08</v>
      </c>
      <c r="R55" s="168">
        <v>164.74</v>
      </c>
    </row>
    <row r="56" spans="1:18" s="150" customFormat="1" ht="15.75" hidden="1" x14ac:dyDescent="0.25">
      <c r="A56" s="172">
        <v>2008</v>
      </c>
      <c r="B56" s="168">
        <v>3.4950000000000001</v>
      </c>
      <c r="C56" s="168">
        <v>71.021000000000001</v>
      </c>
      <c r="D56" s="168">
        <v>152.18</v>
      </c>
      <c r="E56" s="168">
        <v>112.64700000000001</v>
      </c>
      <c r="F56" s="168">
        <v>384.98500000000001</v>
      </c>
      <c r="G56" s="168">
        <v>286.99700000000001</v>
      </c>
      <c r="H56" s="168">
        <v>431.697</v>
      </c>
      <c r="I56" s="168">
        <v>190.97800000000001</v>
      </c>
      <c r="J56" s="168">
        <v>129.32</v>
      </c>
      <c r="K56" s="168">
        <v>153.38800000000001</v>
      </c>
      <c r="L56" s="168">
        <v>81.552999999999997</v>
      </c>
      <c r="M56" s="168">
        <v>32.182000000000002</v>
      </c>
      <c r="N56" s="168"/>
      <c r="O56" s="168">
        <v>53.36</v>
      </c>
      <c r="P56" s="168">
        <v>28.195</v>
      </c>
      <c r="Q56" s="168">
        <v>2111.998</v>
      </c>
      <c r="R56" s="168">
        <v>158.23980193905001</v>
      </c>
    </row>
    <row r="57" spans="1:18" s="150" customFormat="1" ht="15.75" hidden="1" x14ac:dyDescent="0.25">
      <c r="A57" s="172">
        <v>2009</v>
      </c>
      <c r="B57" s="168">
        <v>17.806999999999999</v>
      </c>
      <c r="C57" s="168">
        <v>109.383</v>
      </c>
      <c r="D57" s="168">
        <v>269.21199999999999</v>
      </c>
      <c r="E57" s="168">
        <v>142.55099999999999</v>
      </c>
      <c r="F57" s="168">
        <v>377.39600000000002</v>
      </c>
      <c r="G57" s="168">
        <v>253.94399999999999</v>
      </c>
      <c r="H57" s="168">
        <v>355.35300000000001</v>
      </c>
      <c r="I57" s="168">
        <v>111.735</v>
      </c>
      <c r="J57" s="168">
        <v>107.273</v>
      </c>
      <c r="K57" s="168">
        <v>86.492000000000004</v>
      </c>
      <c r="L57" s="168">
        <v>59.868000000000002</v>
      </c>
      <c r="M57" s="168">
        <v>26.768000000000001</v>
      </c>
      <c r="N57" s="168"/>
      <c r="O57" s="168">
        <v>31.376999999999999</v>
      </c>
      <c r="P57" s="168">
        <v>19.093</v>
      </c>
      <c r="Q57" s="168">
        <v>1968.252</v>
      </c>
      <c r="R57" s="168">
        <v>149.760982557093</v>
      </c>
    </row>
    <row r="58" spans="1:18" s="150" customFormat="1" ht="15.75" hidden="1" x14ac:dyDescent="0.25">
      <c r="A58" s="172">
        <v>2010</v>
      </c>
      <c r="B58" s="168">
        <v>36.328000000000003</v>
      </c>
      <c r="C58" s="168">
        <v>137.75299999999999</v>
      </c>
      <c r="D58" s="168">
        <v>324.84899999999999</v>
      </c>
      <c r="E58" s="168">
        <v>254.32900000000001</v>
      </c>
      <c r="F58" s="168">
        <v>361.17700000000002</v>
      </c>
      <c r="G58" s="168">
        <v>217.71799999999999</v>
      </c>
      <c r="H58" s="168">
        <v>300.20100000000002</v>
      </c>
      <c r="I58" s="168">
        <v>79.209000000000003</v>
      </c>
      <c r="J58" s="168">
        <v>96.546000000000006</v>
      </c>
      <c r="K58" s="168">
        <v>76.457999999999998</v>
      </c>
      <c r="L58" s="168">
        <v>43.793999999999997</v>
      </c>
      <c r="M58" s="168">
        <v>29.963999999999999</v>
      </c>
      <c r="N58" s="168"/>
      <c r="O58" s="168">
        <v>20.855</v>
      </c>
      <c r="P58" s="168">
        <v>17.143999999999998</v>
      </c>
      <c r="Q58" s="168">
        <v>1996.325</v>
      </c>
      <c r="R58" s="168">
        <v>144.313697938693</v>
      </c>
    </row>
    <row r="59" spans="1:18" s="150" customFormat="1" ht="15.75" hidden="1" x14ac:dyDescent="0.25">
      <c r="A59" s="171">
        <v>2011</v>
      </c>
      <c r="B59" s="168">
        <v>72.897999999999996</v>
      </c>
      <c r="C59" s="168">
        <v>201.572</v>
      </c>
      <c r="D59" s="168">
        <v>316.05200000000002</v>
      </c>
      <c r="E59" s="168">
        <v>295.82</v>
      </c>
      <c r="F59" s="168">
        <v>343.24099999999999</v>
      </c>
      <c r="G59" s="168">
        <v>196.09700000000001</v>
      </c>
      <c r="H59" s="168">
        <v>218.505</v>
      </c>
      <c r="I59" s="168">
        <v>73.042000000000002</v>
      </c>
      <c r="J59" s="168">
        <v>63.695</v>
      </c>
      <c r="K59" s="168">
        <v>51.271000000000001</v>
      </c>
      <c r="L59" s="168">
        <v>21.329000000000001</v>
      </c>
      <c r="M59" s="168">
        <v>28.129000000000001</v>
      </c>
      <c r="N59" s="168"/>
      <c r="O59" s="168">
        <v>11.436</v>
      </c>
      <c r="P59" s="168">
        <v>14.324</v>
      </c>
      <c r="Q59" s="168">
        <v>1907.4110000000001</v>
      </c>
      <c r="R59" s="168">
        <v>138.16368925464101</v>
      </c>
    </row>
    <row r="60" spans="1:18" s="150" customFormat="1" ht="15.75" hidden="1" x14ac:dyDescent="0.25">
      <c r="A60" s="171">
        <v>2012</v>
      </c>
      <c r="B60" s="168">
        <v>173.22200000000001</v>
      </c>
      <c r="C60" s="168">
        <v>220.09200000000001</v>
      </c>
      <c r="D60" s="168">
        <v>350.608</v>
      </c>
      <c r="E60" s="168">
        <v>382.69299999999998</v>
      </c>
      <c r="F60" s="168">
        <v>322.84300000000002</v>
      </c>
      <c r="G60" s="168">
        <v>194.09</v>
      </c>
      <c r="H60" s="168">
        <v>155.428</v>
      </c>
      <c r="I60" s="168">
        <v>59.13</v>
      </c>
      <c r="J60" s="168">
        <v>38.558999999999997</v>
      </c>
      <c r="K60" s="168">
        <v>47.076999999999998</v>
      </c>
      <c r="L60" s="168">
        <v>18.488</v>
      </c>
      <c r="M60" s="168">
        <v>25.076000000000001</v>
      </c>
      <c r="N60" s="168"/>
      <c r="O60" s="168">
        <v>9.4920000000000009</v>
      </c>
      <c r="P60" s="168">
        <v>14.026999999999999</v>
      </c>
      <c r="Q60" s="168">
        <v>2010.825</v>
      </c>
      <c r="R60" s="168">
        <v>132.95120487901099</v>
      </c>
    </row>
    <row r="61" spans="1:18" s="150" customFormat="1" ht="15.75" hidden="1" x14ac:dyDescent="0.25">
      <c r="A61" s="167" t="s">
        <v>174</v>
      </c>
      <c r="B61" s="168">
        <v>3.5999999999999997E-2</v>
      </c>
      <c r="C61" s="168">
        <v>1.7130000000000001</v>
      </c>
      <c r="D61" s="168">
        <v>16.952000000000002</v>
      </c>
      <c r="E61" s="168">
        <v>8.9039999999999999</v>
      </c>
      <c r="F61" s="168">
        <v>75.998000000000005</v>
      </c>
      <c r="G61" s="168">
        <v>130.85300000000001</v>
      </c>
      <c r="H61" s="168">
        <v>156.43299999999999</v>
      </c>
      <c r="I61" s="168">
        <v>70.831000000000003</v>
      </c>
      <c r="J61" s="168">
        <v>58.451000000000001</v>
      </c>
      <c r="K61" s="168">
        <v>64.944999999999993</v>
      </c>
      <c r="L61" s="168">
        <v>65.010000000000005</v>
      </c>
      <c r="M61" s="168">
        <v>40.36</v>
      </c>
      <c r="N61" s="168"/>
      <c r="O61" s="168">
        <v>28.361999999999998</v>
      </c>
      <c r="P61" s="168">
        <v>18.753</v>
      </c>
      <c r="Q61" s="169">
        <v>737.601</v>
      </c>
      <c r="R61" s="170">
        <v>172.84355941729001</v>
      </c>
    </row>
    <row r="62" spans="1:18" s="150" customFormat="1" ht="15.75" hidden="1" x14ac:dyDescent="0.25">
      <c r="A62" s="167" t="s">
        <v>175</v>
      </c>
      <c r="B62" s="168">
        <v>1.2999999999999999E-2</v>
      </c>
      <c r="C62" s="168">
        <v>1.619</v>
      </c>
      <c r="D62" s="168">
        <v>16.867999999999999</v>
      </c>
      <c r="E62" s="168">
        <v>9.27</v>
      </c>
      <c r="F62" s="168">
        <v>66.503</v>
      </c>
      <c r="G62" s="168">
        <v>107.94799999999999</v>
      </c>
      <c r="H62" s="168">
        <v>133.04900000000001</v>
      </c>
      <c r="I62" s="168">
        <v>62.384</v>
      </c>
      <c r="J62" s="168">
        <v>51.37</v>
      </c>
      <c r="K62" s="168">
        <v>60.588000000000001</v>
      </c>
      <c r="L62" s="168">
        <v>54.506999999999998</v>
      </c>
      <c r="M62" s="168">
        <v>33.356000000000002</v>
      </c>
      <c r="N62" s="168"/>
      <c r="O62" s="168">
        <v>23.619</v>
      </c>
      <c r="P62" s="168">
        <v>21.56</v>
      </c>
      <c r="Q62" s="169">
        <v>642.654</v>
      </c>
      <c r="R62" s="170">
        <v>172.640790282952</v>
      </c>
    </row>
    <row r="63" spans="1:18" s="150" customFormat="1" ht="15.75" hidden="1" x14ac:dyDescent="0.25">
      <c r="A63" s="167" t="s">
        <v>176</v>
      </c>
      <c r="B63" s="168">
        <v>1.6E-2</v>
      </c>
      <c r="C63" s="168">
        <v>1.621</v>
      </c>
      <c r="D63" s="168">
        <v>19.449000000000002</v>
      </c>
      <c r="E63" s="168">
        <v>12.132999999999999</v>
      </c>
      <c r="F63" s="168">
        <v>71.594999999999999</v>
      </c>
      <c r="G63" s="168">
        <v>139.18299999999999</v>
      </c>
      <c r="H63" s="168">
        <v>152.19999999999999</v>
      </c>
      <c r="I63" s="168">
        <v>66.703000000000003</v>
      </c>
      <c r="J63" s="168">
        <v>63.398000000000003</v>
      </c>
      <c r="K63" s="168">
        <v>62.981999999999999</v>
      </c>
      <c r="L63" s="168">
        <v>60.029000000000003</v>
      </c>
      <c r="M63" s="168">
        <v>38.121000000000002</v>
      </c>
      <c r="N63" s="168"/>
      <c r="O63" s="168">
        <v>30.36</v>
      </c>
      <c r="P63" s="168">
        <v>24.986000000000001</v>
      </c>
      <c r="Q63" s="169">
        <v>742.77599999999995</v>
      </c>
      <c r="R63" s="170">
        <v>172.39062399866299</v>
      </c>
    </row>
    <row r="64" spans="1:18" s="150" customFormat="1" ht="15.75" hidden="1" x14ac:dyDescent="0.25">
      <c r="A64" s="167" t="s">
        <v>177</v>
      </c>
      <c r="B64" s="168">
        <v>0.01</v>
      </c>
      <c r="C64" s="168">
        <v>1.401</v>
      </c>
      <c r="D64" s="168">
        <v>14.423999999999999</v>
      </c>
      <c r="E64" s="168">
        <v>13.651999999999999</v>
      </c>
      <c r="F64" s="168">
        <v>46.26</v>
      </c>
      <c r="G64" s="168">
        <v>92.296999999999997</v>
      </c>
      <c r="H64" s="168">
        <v>111.604</v>
      </c>
      <c r="I64" s="168">
        <v>46.210999999999999</v>
      </c>
      <c r="J64" s="168">
        <v>43.151000000000003</v>
      </c>
      <c r="K64" s="168">
        <v>41.218000000000004</v>
      </c>
      <c r="L64" s="168">
        <v>40.569000000000003</v>
      </c>
      <c r="M64" s="168">
        <v>27.902999999999999</v>
      </c>
      <c r="N64" s="168"/>
      <c r="O64" s="168">
        <v>22.751999999999999</v>
      </c>
      <c r="P64" s="168">
        <v>21.573</v>
      </c>
      <c r="Q64" s="169">
        <v>523.02499999999998</v>
      </c>
      <c r="R64" s="170">
        <v>172.398293356094</v>
      </c>
    </row>
    <row r="65" spans="1:18" s="150" customFormat="1" ht="15.75" hidden="1" x14ac:dyDescent="0.25">
      <c r="A65" s="167" t="s">
        <v>178</v>
      </c>
      <c r="B65" s="168">
        <v>4.9000000000000002E-2</v>
      </c>
      <c r="C65" s="168">
        <v>2.4020000000000001</v>
      </c>
      <c r="D65" s="168">
        <v>21.896999999999998</v>
      </c>
      <c r="E65" s="168">
        <v>22.16</v>
      </c>
      <c r="F65" s="168">
        <v>67.641000000000005</v>
      </c>
      <c r="G65" s="168">
        <v>140.08600000000001</v>
      </c>
      <c r="H65" s="168">
        <v>164.369</v>
      </c>
      <c r="I65" s="168">
        <v>72.760999999999996</v>
      </c>
      <c r="J65" s="168">
        <v>59.965000000000003</v>
      </c>
      <c r="K65" s="168">
        <v>60.689</v>
      </c>
      <c r="L65" s="168">
        <v>58.451000000000001</v>
      </c>
      <c r="M65" s="168">
        <v>40.042999999999999</v>
      </c>
      <c r="N65" s="168"/>
      <c r="O65" s="168">
        <v>32.228000000000002</v>
      </c>
      <c r="P65" s="168">
        <v>19.5</v>
      </c>
      <c r="Q65" s="169">
        <v>762.24099999999999</v>
      </c>
      <c r="R65" s="170">
        <v>171.65007048217299</v>
      </c>
    </row>
    <row r="66" spans="1:18" s="150" customFormat="1" ht="15.75" hidden="1" x14ac:dyDescent="0.25">
      <c r="A66" s="167" t="s">
        <v>179</v>
      </c>
      <c r="B66" s="168">
        <v>8.9999999999999993E-3</v>
      </c>
      <c r="C66" s="168">
        <v>1.911</v>
      </c>
      <c r="D66" s="168">
        <v>15.826000000000001</v>
      </c>
      <c r="E66" s="168">
        <v>16.88</v>
      </c>
      <c r="F66" s="168">
        <v>54.014000000000003</v>
      </c>
      <c r="G66" s="168">
        <v>110.398</v>
      </c>
      <c r="H66" s="168">
        <v>140.376</v>
      </c>
      <c r="I66" s="168">
        <v>54.878</v>
      </c>
      <c r="J66" s="168">
        <v>54.171999999999997</v>
      </c>
      <c r="K66" s="168">
        <v>49.506999999999998</v>
      </c>
      <c r="L66" s="168">
        <v>50.304000000000002</v>
      </c>
      <c r="M66" s="168">
        <v>32.219000000000001</v>
      </c>
      <c r="N66" s="168"/>
      <c r="O66" s="168">
        <v>29.151</v>
      </c>
      <c r="P66" s="168">
        <v>20.204999999999998</v>
      </c>
      <c r="Q66" s="169">
        <v>629.85</v>
      </c>
      <c r="R66" s="170">
        <v>172.62610371609699</v>
      </c>
    </row>
    <row r="67" spans="1:18" s="150" customFormat="1" ht="15.75" hidden="1" x14ac:dyDescent="0.25">
      <c r="A67" s="167" t="s">
        <v>180</v>
      </c>
      <c r="B67" s="168">
        <v>1.0999999999999999E-2</v>
      </c>
      <c r="C67" s="168">
        <v>2.4710000000000001</v>
      </c>
      <c r="D67" s="168">
        <v>20.768999999999998</v>
      </c>
      <c r="E67" s="168">
        <v>24.702000000000002</v>
      </c>
      <c r="F67" s="168">
        <v>71.5</v>
      </c>
      <c r="G67" s="168">
        <v>127.958</v>
      </c>
      <c r="H67" s="168">
        <v>153.25700000000001</v>
      </c>
      <c r="I67" s="168">
        <v>62.3</v>
      </c>
      <c r="J67" s="168">
        <v>61.402000000000001</v>
      </c>
      <c r="K67" s="168">
        <v>48.984999999999999</v>
      </c>
      <c r="L67" s="168">
        <v>55.39</v>
      </c>
      <c r="M67" s="168">
        <v>32.152000000000001</v>
      </c>
      <c r="N67" s="168"/>
      <c r="O67" s="168">
        <v>29.315000000000001</v>
      </c>
      <c r="P67" s="168">
        <v>19.925000000000001</v>
      </c>
      <c r="Q67" s="169">
        <v>710.13699999999994</v>
      </c>
      <c r="R67" s="170">
        <v>170.151020266237</v>
      </c>
    </row>
    <row r="68" spans="1:18" s="150" customFormat="1" ht="15.75" hidden="1" x14ac:dyDescent="0.25">
      <c r="A68" s="167" t="s">
        <v>181</v>
      </c>
      <c r="B68" s="168">
        <v>4.1000000000000002E-2</v>
      </c>
      <c r="C68" s="168">
        <v>1.4710000000000001</v>
      </c>
      <c r="D68" s="168">
        <v>12.609</v>
      </c>
      <c r="E68" s="168">
        <v>19.271000000000001</v>
      </c>
      <c r="F68" s="168">
        <v>50.137999999999998</v>
      </c>
      <c r="G68" s="168">
        <v>82.700999999999993</v>
      </c>
      <c r="H68" s="168">
        <v>109.83799999999999</v>
      </c>
      <c r="I68" s="168">
        <v>39.979999999999997</v>
      </c>
      <c r="J68" s="168">
        <v>44.136000000000003</v>
      </c>
      <c r="K68" s="168">
        <v>39.110999999999997</v>
      </c>
      <c r="L68" s="168">
        <v>37.662999999999997</v>
      </c>
      <c r="M68" s="168">
        <v>22.867999999999999</v>
      </c>
      <c r="N68" s="168"/>
      <c r="O68" s="168">
        <v>19.956</v>
      </c>
      <c r="P68" s="168">
        <v>17.068000000000001</v>
      </c>
      <c r="Q68" s="169">
        <v>496.851</v>
      </c>
      <c r="R68" s="170">
        <v>170.60579470302201</v>
      </c>
    </row>
    <row r="69" spans="1:18" s="150" customFormat="1" ht="15.75" hidden="1" x14ac:dyDescent="0.25">
      <c r="A69" s="167" t="s">
        <v>182</v>
      </c>
      <c r="B69" s="168">
        <v>3.4000000000000002E-2</v>
      </c>
      <c r="C69" s="168">
        <v>2.7240000000000002</v>
      </c>
      <c r="D69" s="168">
        <v>17.850999999999999</v>
      </c>
      <c r="E69" s="168">
        <v>25.92</v>
      </c>
      <c r="F69" s="168">
        <v>71.16</v>
      </c>
      <c r="G69" s="168">
        <v>110.149</v>
      </c>
      <c r="H69" s="168">
        <v>175.68700000000001</v>
      </c>
      <c r="I69" s="168">
        <v>62.44</v>
      </c>
      <c r="J69" s="168">
        <v>60.454000000000001</v>
      </c>
      <c r="K69" s="168">
        <v>53.451999999999998</v>
      </c>
      <c r="L69" s="168">
        <v>48.371000000000002</v>
      </c>
      <c r="M69" s="168">
        <v>31.448</v>
      </c>
      <c r="N69" s="168"/>
      <c r="O69" s="168">
        <v>24.608000000000001</v>
      </c>
      <c r="P69" s="168">
        <v>13.603999999999999</v>
      </c>
      <c r="Q69" s="169">
        <v>697.90200000000004</v>
      </c>
      <c r="R69" s="170">
        <v>169.47490859245499</v>
      </c>
    </row>
    <row r="70" spans="1:18" s="150" customFormat="1" ht="15.75" hidden="1" x14ac:dyDescent="0.25">
      <c r="A70" s="167" t="s">
        <v>183</v>
      </c>
      <c r="B70" s="168">
        <v>6.3E-2</v>
      </c>
      <c r="C70" s="168">
        <v>3.165</v>
      </c>
      <c r="D70" s="168">
        <v>13.294</v>
      </c>
      <c r="E70" s="168">
        <v>23.501999999999999</v>
      </c>
      <c r="F70" s="168">
        <v>60.890999999999998</v>
      </c>
      <c r="G70" s="168">
        <v>90.757999999999996</v>
      </c>
      <c r="H70" s="168">
        <v>143.72999999999999</v>
      </c>
      <c r="I70" s="168">
        <v>45.427</v>
      </c>
      <c r="J70" s="168">
        <v>51.832000000000001</v>
      </c>
      <c r="K70" s="168">
        <v>53.067</v>
      </c>
      <c r="L70" s="168">
        <v>43.71</v>
      </c>
      <c r="M70" s="168">
        <v>27.048999999999999</v>
      </c>
      <c r="N70" s="168"/>
      <c r="O70" s="168">
        <v>22.268999999999998</v>
      </c>
      <c r="P70" s="168">
        <v>15.667</v>
      </c>
      <c r="Q70" s="169">
        <v>594.42399999999998</v>
      </c>
      <c r="R70" s="170">
        <v>170.44508835314301</v>
      </c>
    </row>
    <row r="71" spans="1:18" s="150" customFormat="1" ht="15.75" hidden="1" x14ac:dyDescent="0.25">
      <c r="A71" s="167" t="s">
        <v>184</v>
      </c>
      <c r="B71" s="168">
        <v>6.5000000000000002E-2</v>
      </c>
      <c r="C71" s="168">
        <v>5.5119999999999996</v>
      </c>
      <c r="D71" s="168">
        <v>16.971</v>
      </c>
      <c r="E71" s="168">
        <v>29.334</v>
      </c>
      <c r="F71" s="168">
        <v>70.105000000000004</v>
      </c>
      <c r="G71" s="168">
        <v>114.68</v>
      </c>
      <c r="H71" s="168">
        <v>159.37799999999999</v>
      </c>
      <c r="I71" s="168">
        <v>53.67</v>
      </c>
      <c r="J71" s="168">
        <v>54.850999999999999</v>
      </c>
      <c r="K71" s="168">
        <v>55.436999999999998</v>
      </c>
      <c r="L71" s="168">
        <v>48.091999999999999</v>
      </c>
      <c r="M71" s="168">
        <v>28.093</v>
      </c>
      <c r="N71" s="168"/>
      <c r="O71" s="168">
        <v>25.163</v>
      </c>
      <c r="P71" s="168">
        <v>15.863</v>
      </c>
      <c r="Q71" s="169">
        <v>677.21400000000006</v>
      </c>
      <c r="R71" s="170">
        <v>168.92474495389001</v>
      </c>
    </row>
    <row r="72" spans="1:18" s="150" customFormat="1" ht="15.75" hidden="1" x14ac:dyDescent="0.25">
      <c r="A72" s="167" t="s">
        <v>185</v>
      </c>
      <c r="B72" s="168">
        <v>7.6999999999999999E-2</v>
      </c>
      <c r="C72" s="168">
        <v>4.6719999999999997</v>
      </c>
      <c r="D72" s="168">
        <v>10.382</v>
      </c>
      <c r="E72" s="168">
        <v>24.373000000000001</v>
      </c>
      <c r="F72" s="168">
        <v>42.889000000000003</v>
      </c>
      <c r="G72" s="168">
        <v>65.694999999999993</v>
      </c>
      <c r="H72" s="168">
        <v>119.52500000000001</v>
      </c>
      <c r="I72" s="168">
        <v>40.418999999999997</v>
      </c>
      <c r="J72" s="168">
        <v>38.472000000000001</v>
      </c>
      <c r="K72" s="168">
        <v>43.542000000000002</v>
      </c>
      <c r="L72" s="168">
        <v>34.159999999999997</v>
      </c>
      <c r="M72" s="168">
        <v>19.114999999999998</v>
      </c>
      <c r="N72" s="168"/>
      <c r="O72" s="168">
        <v>18.5</v>
      </c>
      <c r="P72" s="168">
        <v>12.093999999999999</v>
      </c>
      <c r="Q72" s="169">
        <v>473.91500000000002</v>
      </c>
      <c r="R72" s="170">
        <v>170.11746109423299</v>
      </c>
    </row>
    <row r="73" spans="1:18" s="150" customFormat="1" ht="15.75" hidden="1" x14ac:dyDescent="0.25">
      <c r="A73" s="167" t="s">
        <v>186</v>
      </c>
      <c r="B73" s="168">
        <v>0.11899999999999999</v>
      </c>
      <c r="C73" s="168">
        <v>10.644</v>
      </c>
      <c r="D73" s="168">
        <v>17.349</v>
      </c>
      <c r="E73" s="168">
        <v>33.301000000000002</v>
      </c>
      <c r="F73" s="168">
        <v>65.391999999999996</v>
      </c>
      <c r="G73" s="168">
        <v>99.397999999999996</v>
      </c>
      <c r="H73" s="168">
        <v>167.84299999999999</v>
      </c>
      <c r="I73" s="168">
        <v>62.695</v>
      </c>
      <c r="J73" s="168">
        <v>42.378</v>
      </c>
      <c r="K73" s="168">
        <v>51.929000000000002</v>
      </c>
      <c r="L73" s="168">
        <v>48.396000000000001</v>
      </c>
      <c r="M73" s="168">
        <v>25.637</v>
      </c>
      <c r="N73" s="168"/>
      <c r="O73" s="168">
        <v>26.254999999999999</v>
      </c>
      <c r="P73" s="168">
        <v>10.439</v>
      </c>
      <c r="Q73" s="169">
        <v>661.77499999999998</v>
      </c>
      <c r="R73" s="170">
        <v>168.40520100224799</v>
      </c>
    </row>
    <row r="74" spans="1:18" s="150" customFormat="1" ht="15.75" hidden="1" x14ac:dyDescent="0.25">
      <c r="A74" s="167" t="s">
        <v>187</v>
      </c>
      <c r="B74" s="168">
        <v>8.3000000000000004E-2</v>
      </c>
      <c r="C74" s="168">
        <v>9.5690000000000008</v>
      </c>
      <c r="D74" s="168">
        <v>13.417</v>
      </c>
      <c r="E74" s="168">
        <v>28.015000000000001</v>
      </c>
      <c r="F74" s="168">
        <v>63.042000000000002</v>
      </c>
      <c r="G74" s="168">
        <v>78.600999999999999</v>
      </c>
      <c r="H74" s="168">
        <v>138.446</v>
      </c>
      <c r="I74" s="168">
        <v>61.408000000000001</v>
      </c>
      <c r="J74" s="168">
        <v>36.655999999999999</v>
      </c>
      <c r="K74" s="168">
        <v>44.658999999999999</v>
      </c>
      <c r="L74" s="168">
        <v>41.853999999999999</v>
      </c>
      <c r="M74" s="168">
        <v>21.555</v>
      </c>
      <c r="N74" s="168"/>
      <c r="O74" s="168">
        <v>20.72</v>
      </c>
      <c r="P74" s="168">
        <v>11.865</v>
      </c>
      <c r="Q74" s="169">
        <v>569.89</v>
      </c>
      <c r="R74" s="170">
        <v>168.149758523364</v>
      </c>
    </row>
    <row r="75" spans="1:18" s="150" customFormat="1" ht="15.75" hidden="1" x14ac:dyDescent="0.25">
      <c r="A75" s="167" t="s">
        <v>188</v>
      </c>
      <c r="B75" s="168">
        <v>9.0999999999999998E-2</v>
      </c>
      <c r="C75" s="168">
        <v>13.252000000000001</v>
      </c>
      <c r="D75" s="168">
        <v>19.838000000000001</v>
      </c>
      <c r="E75" s="168">
        <v>30.934000000000001</v>
      </c>
      <c r="F75" s="168">
        <v>76.543999999999997</v>
      </c>
      <c r="G75" s="168">
        <v>96.882000000000005</v>
      </c>
      <c r="H75" s="168">
        <v>161.578</v>
      </c>
      <c r="I75" s="168">
        <v>69.504000000000005</v>
      </c>
      <c r="J75" s="168">
        <v>43.792999999999999</v>
      </c>
      <c r="K75" s="168">
        <v>47.353999999999999</v>
      </c>
      <c r="L75" s="168">
        <v>44.44</v>
      </c>
      <c r="M75" s="168">
        <v>22.437000000000001</v>
      </c>
      <c r="N75" s="168"/>
      <c r="O75" s="168">
        <v>23.751999999999999</v>
      </c>
      <c r="P75" s="168">
        <v>11.988</v>
      </c>
      <c r="Q75" s="169">
        <v>662.38699999999994</v>
      </c>
      <c r="R75" s="170">
        <v>166.50387531346101</v>
      </c>
    </row>
    <row r="76" spans="1:18" s="150" customFormat="1" ht="15.75" hidden="1" x14ac:dyDescent="0.25">
      <c r="A76" s="167" t="s">
        <v>189</v>
      </c>
      <c r="B76" s="168">
        <v>3.6999999999999998E-2</v>
      </c>
      <c r="C76" s="168">
        <v>8.7270000000000003</v>
      </c>
      <c r="D76" s="168">
        <v>12.721</v>
      </c>
      <c r="E76" s="168">
        <v>19.359000000000002</v>
      </c>
      <c r="F76" s="168">
        <v>55.917999999999999</v>
      </c>
      <c r="G76" s="168">
        <v>63.09</v>
      </c>
      <c r="H76" s="168">
        <v>100.33499999999999</v>
      </c>
      <c r="I76" s="168">
        <v>45.286000000000001</v>
      </c>
      <c r="J76" s="168">
        <v>31.173999999999999</v>
      </c>
      <c r="K76" s="168">
        <v>36.322000000000003</v>
      </c>
      <c r="L76" s="168">
        <v>28.788</v>
      </c>
      <c r="M76" s="168">
        <v>15.239000000000001</v>
      </c>
      <c r="N76" s="168"/>
      <c r="O76" s="168">
        <v>18.98</v>
      </c>
      <c r="P76" s="168">
        <v>10.015000000000001</v>
      </c>
      <c r="Q76" s="169">
        <v>445.99099999999999</v>
      </c>
      <c r="R76" s="170">
        <v>167.95894728150199</v>
      </c>
    </row>
    <row r="77" spans="1:18" s="150" customFormat="1" ht="15.75" hidden="1" x14ac:dyDescent="0.25">
      <c r="A77" s="167" t="s">
        <v>190</v>
      </c>
      <c r="B77" s="168">
        <v>0.10299999999999999</v>
      </c>
      <c r="C77" s="168">
        <v>14.858000000000001</v>
      </c>
      <c r="D77" s="168">
        <v>17.957999999999998</v>
      </c>
      <c r="E77" s="168">
        <v>28.497</v>
      </c>
      <c r="F77" s="168">
        <v>101.587</v>
      </c>
      <c r="G77" s="168">
        <v>88.387</v>
      </c>
      <c r="H77" s="168">
        <v>171.86500000000001</v>
      </c>
      <c r="I77" s="168">
        <v>67.647000000000006</v>
      </c>
      <c r="J77" s="168">
        <v>43.204000000000001</v>
      </c>
      <c r="K77" s="168">
        <v>54.25</v>
      </c>
      <c r="L77" s="168">
        <v>38.045999999999999</v>
      </c>
      <c r="M77" s="168">
        <v>17.768999999999998</v>
      </c>
      <c r="N77" s="168"/>
      <c r="O77" s="168">
        <v>25.431999999999999</v>
      </c>
      <c r="P77" s="168">
        <v>8.4030000000000005</v>
      </c>
      <c r="Q77" s="169">
        <v>678.00599999999997</v>
      </c>
      <c r="R77" s="170">
        <v>165.53211380474701</v>
      </c>
    </row>
    <row r="78" spans="1:18" s="150" customFormat="1" ht="15.75" hidden="1" x14ac:dyDescent="0.25">
      <c r="A78" s="167" t="s">
        <v>191</v>
      </c>
      <c r="B78" s="168">
        <v>0.20100000000000001</v>
      </c>
      <c r="C78" s="168">
        <v>12.622999999999999</v>
      </c>
      <c r="D78" s="168">
        <v>16.829999999999998</v>
      </c>
      <c r="E78" s="168">
        <v>24.488</v>
      </c>
      <c r="F78" s="168">
        <v>89.435000000000002</v>
      </c>
      <c r="G78" s="168">
        <v>66.682000000000002</v>
      </c>
      <c r="H78" s="168">
        <v>135.887</v>
      </c>
      <c r="I78" s="168">
        <v>60.753</v>
      </c>
      <c r="J78" s="168">
        <v>40.887999999999998</v>
      </c>
      <c r="K78" s="168">
        <v>48.399000000000001</v>
      </c>
      <c r="L78" s="168">
        <v>31.466999999999999</v>
      </c>
      <c r="M78" s="168">
        <v>15.847</v>
      </c>
      <c r="N78" s="168"/>
      <c r="O78" s="168">
        <v>19.847999999999999</v>
      </c>
      <c r="P78" s="168">
        <v>9.9139999999999997</v>
      </c>
      <c r="Q78" s="169">
        <v>573.26199999999994</v>
      </c>
      <c r="R78" s="170">
        <v>165.64966770095899</v>
      </c>
    </row>
    <row r="79" spans="1:18" s="150" customFormat="1" ht="15.75" hidden="1" x14ac:dyDescent="0.25">
      <c r="A79" s="167" t="s">
        <v>192</v>
      </c>
      <c r="B79" s="168">
        <v>9.7000000000000003E-2</v>
      </c>
      <c r="C79" s="168">
        <v>15.805</v>
      </c>
      <c r="D79" s="168">
        <v>22.088000000000001</v>
      </c>
      <c r="E79" s="168">
        <v>35.386000000000003</v>
      </c>
      <c r="F79" s="168">
        <v>110.07299999999999</v>
      </c>
      <c r="G79" s="168">
        <v>82.600999999999999</v>
      </c>
      <c r="H79" s="168">
        <v>153.80799999999999</v>
      </c>
      <c r="I79" s="168">
        <v>67.242000000000004</v>
      </c>
      <c r="J79" s="168">
        <v>43.274000000000001</v>
      </c>
      <c r="K79" s="168">
        <v>55.616</v>
      </c>
      <c r="L79" s="168">
        <v>34.286999999999999</v>
      </c>
      <c r="M79" s="168">
        <v>16.745000000000001</v>
      </c>
      <c r="N79" s="168"/>
      <c r="O79" s="168">
        <v>22.972999999999999</v>
      </c>
      <c r="P79" s="168">
        <v>10.632</v>
      </c>
      <c r="Q79" s="169">
        <v>670.62699999999995</v>
      </c>
      <c r="R79" s="170">
        <v>164.06078833930599</v>
      </c>
    </row>
    <row r="80" spans="1:18" s="150" customFormat="1" ht="15.75" hidden="1" x14ac:dyDescent="0.25">
      <c r="A80" s="167" t="s">
        <v>193</v>
      </c>
      <c r="B80" s="168">
        <v>0.10100000000000001</v>
      </c>
      <c r="C80" s="168">
        <v>11.612</v>
      </c>
      <c r="D80" s="168">
        <v>18.838000000000001</v>
      </c>
      <c r="E80" s="168">
        <v>28.018000000000001</v>
      </c>
      <c r="F80" s="168">
        <v>74.921999999999997</v>
      </c>
      <c r="G80" s="168">
        <v>56.646999999999998</v>
      </c>
      <c r="H80" s="168">
        <v>101.843</v>
      </c>
      <c r="I80" s="168">
        <v>47.433999999999997</v>
      </c>
      <c r="J80" s="168">
        <v>30.866</v>
      </c>
      <c r="K80" s="168">
        <v>39.531999999999996</v>
      </c>
      <c r="L80" s="168">
        <v>23.061</v>
      </c>
      <c r="M80" s="168">
        <v>11.462999999999999</v>
      </c>
      <c r="N80" s="168"/>
      <c r="O80" s="168">
        <v>14.956</v>
      </c>
      <c r="P80" s="168">
        <v>8.8919999999999995</v>
      </c>
      <c r="Q80" s="169">
        <v>468.185</v>
      </c>
      <c r="R80" s="170">
        <v>163.29226223783101</v>
      </c>
    </row>
    <row r="81" spans="1:18" s="150" customFormat="1" ht="15.75" hidden="1" x14ac:dyDescent="0.25">
      <c r="A81" s="167" t="s">
        <v>194</v>
      </c>
      <c r="B81" s="168">
        <v>0.46200000000000002</v>
      </c>
      <c r="C81" s="168">
        <v>19.201000000000001</v>
      </c>
      <c r="D81" s="168">
        <v>36.927999999999997</v>
      </c>
      <c r="E81" s="168">
        <v>35.024999999999999</v>
      </c>
      <c r="F81" s="168">
        <v>119.61</v>
      </c>
      <c r="G81" s="168">
        <v>90.188999999999993</v>
      </c>
      <c r="H81" s="168">
        <v>143.85300000000001</v>
      </c>
      <c r="I81" s="168">
        <v>68.617999999999995</v>
      </c>
      <c r="J81" s="168">
        <v>40.234999999999999</v>
      </c>
      <c r="K81" s="168">
        <v>51.832999999999998</v>
      </c>
      <c r="L81" s="168">
        <v>29.082999999999998</v>
      </c>
      <c r="M81" s="168">
        <v>12.734</v>
      </c>
      <c r="N81" s="168"/>
      <c r="O81" s="168">
        <v>19.902000000000001</v>
      </c>
      <c r="P81" s="168">
        <v>7.492</v>
      </c>
      <c r="Q81" s="169">
        <v>675.16499999999996</v>
      </c>
      <c r="R81" s="170">
        <v>160.76876255292601</v>
      </c>
    </row>
    <row r="82" spans="1:18" s="150" customFormat="1" ht="15.75" hidden="1" x14ac:dyDescent="0.25">
      <c r="A82" s="167" t="s">
        <v>195</v>
      </c>
      <c r="B82" s="168">
        <v>1.18</v>
      </c>
      <c r="C82" s="168">
        <v>16.587</v>
      </c>
      <c r="D82" s="168">
        <v>41.075000000000003</v>
      </c>
      <c r="E82" s="168">
        <v>29.152000000000001</v>
      </c>
      <c r="F82" s="168">
        <v>97.119</v>
      </c>
      <c r="G82" s="168">
        <v>73.231999999999999</v>
      </c>
      <c r="H82" s="168">
        <v>112.819</v>
      </c>
      <c r="I82" s="168">
        <v>51.86</v>
      </c>
      <c r="J82" s="168">
        <v>36.713999999999999</v>
      </c>
      <c r="K82" s="168">
        <v>43.036000000000001</v>
      </c>
      <c r="L82" s="168">
        <v>22.285</v>
      </c>
      <c r="M82" s="168">
        <v>8.4740000000000002</v>
      </c>
      <c r="N82" s="168"/>
      <c r="O82" s="168">
        <v>15.247999999999999</v>
      </c>
      <c r="P82" s="168">
        <v>7.7350000000000003</v>
      </c>
      <c r="Q82" s="169">
        <v>556.51599999999996</v>
      </c>
      <c r="R82" s="170">
        <v>159.31027313263399</v>
      </c>
    </row>
    <row r="83" spans="1:18" s="150" customFormat="1" ht="15.75" hidden="1" x14ac:dyDescent="0.25">
      <c r="A83" s="167" t="s">
        <v>196</v>
      </c>
      <c r="B83" s="168">
        <v>1.149</v>
      </c>
      <c r="C83" s="168">
        <v>21.038</v>
      </c>
      <c r="D83" s="168">
        <v>45.529000000000003</v>
      </c>
      <c r="E83" s="168">
        <v>29.308</v>
      </c>
      <c r="F83" s="168">
        <v>101.04300000000001</v>
      </c>
      <c r="G83" s="168">
        <v>79.575000000000003</v>
      </c>
      <c r="H83" s="168">
        <v>105.32899999999999</v>
      </c>
      <c r="I83" s="168">
        <v>44.488</v>
      </c>
      <c r="J83" s="168">
        <v>32.549999999999997</v>
      </c>
      <c r="K83" s="168">
        <v>37.296999999999997</v>
      </c>
      <c r="L83" s="168">
        <v>19.471</v>
      </c>
      <c r="M83" s="168">
        <v>6.2430000000000003</v>
      </c>
      <c r="N83" s="168"/>
      <c r="O83" s="168">
        <v>11.888</v>
      </c>
      <c r="P83" s="168">
        <v>7.22</v>
      </c>
      <c r="Q83" s="169">
        <v>542.12800000000004</v>
      </c>
      <c r="R83" s="170">
        <v>156.02572778870399</v>
      </c>
    </row>
    <row r="84" spans="1:18" s="150" customFormat="1" ht="15.75" hidden="1" x14ac:dyDescent="0.25">
      <c r="A84" s="167" t="s">
        <v>197</v>
      </c>
      <c r="B84" s="168">
        <v>0.92200000000000004</v>
      </c>
      <c r="C84" s="168">
        <v>14.195</v>
      </c>
      <c r="D84" s="168">
        <v>28.649000000000001</v>
      </c>
      <c r="E84" s="168">
        <v>19.161999999999999</v>
      </c>
      <c r="F84" s="168">
        <v>67.212000000000003</v>
      </c>
      <c r="G84" s="168">
        <v>44.000999999999998</v>
      </c>
      <c r="H84" s="168">
        <v>69.694999999999993</v>
      </c>
      <c r="I84" s="168">
        <v>26.009</v>
      </c>
      <c r="J84" s="168">
        <v>19.821000000000002</v>
      </c>
      <c r="K84" s="168">
        <v>21.222000000000001</v>
      </c>
      <c r="L84" s="168">
        <v>10.717000000000001</v>
      </c>
      <c r="M84" s="168">
        <v>4.7329999999999997</v>
      </c>
      <c r="N84" s="168"/>
      <c r="O84" s="168">
        <v>6.3209999999999997</v>
      </c>
      <c r="P84" s="168">
        <v>5.53</v>
      </c>
      <c r="Q84" s="169">
        <v>338.18900000000002</v>
      </c>
      <c r="R84" s="170">
        <v>154.854631920375</v>
      </c>
    </row>
    <row r="85" spans="1:18" s="150" customFormat="1" ht="15.75" hidden="1" x14ac:dyDescent="0.25">
      <c r="A85" s="167" t="s">
        <v>198</v>
      </c>
      <c r="B85" s="168">
        <v>2.4830000000000001</v>
      </c>
      <c r="C85" s="168">
        <v>26.57</v>
      </c>
      <c r="D85" s="168">
        <v>51.09</v>
      </c>
      <c r="E85" s="168">
        <v>29.504999999999999</v>
      </c>
      <c r="F85" s="168">
        <v>88.009</v>
      </c>
      <c r="G85" s="168">
        <v>58.040999999999997</v>
      </c>
      <c r="H85" s="168">
        <v>89.322000000000003</v>
      </c>
      <c r="I85" s="168">
        <v>32.790999999999997</v>
      </c>
      <c r="J85" s="168">
        <v>28.349</v>
      </c>
      <c r="K85" s="168">
        <v>28.460999999999999</v>
      </c>
      <c r="L85" s="168">
        <v>16.526</v>
      </c>
      <c r="M85" s="168">
        <v>6.4539999999999997</v>
      </c>
      <c r="N85" s="168"/>
      <c r="O85" s="168">
        <v>10.305</v>
      </c>
      <c r="P85" s="168">
        <v>4.3979999999999997</v>
      </c>
      <c r="Q85" s="169">
        <v>472.30399999999997</v>
      </c>
      <c r="R85" s="170">
        <v>153.54664825841101</v>
      </c>
    </row>
    <row r="86" spans="1:18" s="150" customFormat="1" ht="15.75" hidden="1" x14ac:dyDescent="0.25">
      <c r="A86" s="167" t="s">
        <v>199</v>
      </c>
      <c r="B86" s="168">
        <v>3.03</v>
      </c>
      <c r="C86" s="168">
        <v>23.576000000000001</v>
      </c>
      <c r="D86" s="168">
        <v>54.906999999999996</v>
      </c>
      <c r="E86" s="168">
        <v>29.975999999999999</v>
      </c>
      <c r="F86" s="168">
        <v>82.105000000000004</v>
      </c>
      <c r="G86" s="168">
        <v>53.968000000000004</v>
      </c>
      <c r="H86" s="168">
        <v>82.887</v>
      </c>
      <c r="I86" s="168">
        <v>27.314</v>
      </c>
      <c r="J86" s="168">
        <v>26.251999999999999</v>
      </c>
      <c r="K86" s="168">
        <v>20.952999999999999</v>
      </c>
      <c r="L86" s="168">
        <v>14.585000000000001</v>
      </c>
      <c r="M86" s="168">
        <v>5.0960000000000001</v>
      </c>
      <c r="N86" s="168"/>
      <c r="O86" s="168">
        <v>8.3510000000000009</v>
      </c>
      <c r="P86" s="168">
        <v>5.024</v>
      </c>
      <c r="Q86" s="169">
        <v>438.024</v>
      </c>
      <c r="R86" s="170">
        <v>151.47989838337199</v>
      </c>
    </row>
    <row r="87" spans="1:18" s="150" customFormat="1" ht="15.75" hidden="1" x14ac:dyDescent="0.25">
      <c r="A87" s="167" t="s">
        <v>200</v>
      </c>
      <c r="B87" s="168">
        <v>7.4989999999999997</v>
      </c>
      <c r="C87" s="168">
        <v>31.942</v>
      </c>
      <c r="D87" s="168">
        <v>89.807000000000002</v>
      </c>
      <c r="E87" s="168">
        <v>44.957000000000001</v>
      </c>
      <c r="F87" s="168">
        <v>116.307</v>
      </c>
      <c r="G87" s="168">
        <v>78.578000000000003</v>
      </c>
      <c r="H87" s="168">
        <v>100.032</v>
      </c>
      <c r="I87" s="168">
        <v>28.997</v>
      </c>
      <c r="J87" s="168">
        <v>29.149000000000001</v>
      </c>
      <c r="K87" s="168">
        <v>21.283999999999999</v>
      </c>
      <c r="L87" s="168">
        <v>16.282</v>
      </c>
      <c r="M87" s="168">
        <v>7.48</v>
      </c>
      <c r="N87" s="168"/>
      <c r="O87" s="168">
        <v>7.3710000000000004</v>
      </c>
      <c r="P87" s="168">
        <v>5.1719999999999997</v>
      </c>
      <c r="Q87" s="169">
        <v>584.85699999999997</v>
      </c>
      <c r="R87" s="170">
        <v>147.418734312601</v>
      </c>
    </row>
    <row r="88" spans="1:18" s="150" customFormat="1" ht="15.75" hidden="1" x14ac:dyDescent="0.25">
      <c r="A88" s="167" t="s">
        <v>201</v>
      </c>
      <c r="B88" s="168">
        <v>4.9749999999999996</v>
      </c>
      <c r="C88" s="168">
        <v>27.294</v>
      </c>
      <c r="D88" s="168">
        <v>73.409000000000006</v>
      </c>
      <c r="E88" s="168">
        <v>38.113</v>
      </c>
      <c r="F88" s="168">
        <v>90.974999999999994</v>
      </c>
      <c r="G88" s="168">
        <v>63.354999999999997</v>
      </c>
      <c r="H88" s="168">
        <v>83.111999999999995</v>
      </c>
      <c r="I88" s="168">
        <v>22.632999999999999</v>
      </c>
      <c r="J88" s="168">
        <v>23.523</v>
      </c>
      <c r="K88" s="168">
        <v>15.794</v>
      </c>
      <c r="L88" s="168">
        <v>12.474</v>
      </c>
      <c r="M88" s="168">
        <v>7.74</v>
      </c>
      <c r="N88" s="168"/>
      <c r="O88" s="168">
        <v>5.35</v>
      </c>
      <c r="P88" s="168">
        <v>4.32</v>
      </c>
      <c r="Q88" s="169">
        <v>473.06700000000001</v>
      </c>
      <c r="R88" s="170">
        <v>147.233776429502</v>
      </c>
    </row>
    <row r="89" spans="1:18" s="150" customFormat="1" ht="15.75" hidden="1" x14ac:dyDescent="0.25">
      <c r="A89" s="167" t="s">
        <v>124</v>
      </c>
      <c r="B89" s="168">
        <v>8.3149999999999995</v>
      </c>
      <c r="C89" s="168">
        <v>36.252000000000002</v>
      </c>
      <c r="D89" s="168">
        <v>101.70699999999999</v>
      </c>
      <c r="E89" s="168">
        <v>71.186999999999998</v>
      </c>
      <c r="F89" s="168">
        <v>108.334</v>
      </c>
      <c r="G89" s="168">
        <v>66.251000000000005</v>
      </c>
      <c r="H89" s="168">
        <v>94.146000000000001</v>
      </c>
      <c r="I89" s="168">
        <v>26.077999999999999</v>
      </c>
      <c r="J89" s="168">
        <v>28.510999999999999</v>
      </c>
      <c r="K89" s="168">
        <v>20.335999999999999</v>
      </c>
      <c r="L89" s="168">
        <v>15.843</v>
      </c>
      <c r="M89" s="168">
        <v>9.8230000000000004</v>
      </c>
      <c r="N89" s="168"/>
      <c r="O89" s="168">
        <v>7.0330000000000004</v>
      </c>
      <c r="P89" s="168">
        <v>3.7250000000000001</v>
      </c>
      <c r="Q89" s="169">
        <v>597.54100000000005</v>
      </c>
      <c r="R89" s="170">
        <v>145.48846107211699</v>
      </c>
    </row>
    <row r="90" spans="1:18" s="150" customFormat="1" ht="15.75" hidden="1" x14ac:dyDescent="0.25">
      <c r="A90" s="167" t="s">
        <v>125</v>
      </c>
      <c r="B90" s="168">
        <v>7.6719999999999997</v>
      </c>
      <c r="C90" s="168">
        <v>30.597000000000001</v>
      </c>
      <c r="D90" s="168">
        <v>81.028999999999996</v>
      </c>
      <c r="E90" s="168">
        <v>60.295999999999999</v>
      </c>
      <c r="F90" s="168">
        <v>86.524000000000001</v>
      </c>
      <c r="G90" s="168">
        <v>49.465000000000003</v>
      </c>
      <c r="H90" s="168">
        <v>77.274000000000001</v>
      </c>
      <c r="I90" s="168">
        <v>20.760999999999999</v>
      </c>
      <c r="J90" s="168">
        <v>26.722999999999999</v>
      </c>
      <c r="K90" s="168">
        <v>18.891999999999999</v>
      </c>
      <c r="L90" s="168">
        <v>10.901</v>
      </c>
      <c r="M90" s="168">
        <v>6.7220000000000004</v>
      </c>
      <c r="N90" s="168"/>
      <c r="O90" s="168">
        <v>5.3659999999999997</v>
      </c>
      <c r="P90" s="168">
        <v>4.4669999999999996</v>
      </c>
      <c r="Q90" s="169">
        <v>486.68900000000002</v>
      </c>
      <c r="R90" s="170">
        <v>145.054647029791</v>
      </c>
    </row>
    <row r="91" spans="1:18" s="150" customFormat="1" ht="15.75" hidden="1" x14ac:dyDescent="0.25">
      <c r="A91" s="167" t="s">
        <v>126</v>
      </c>
      <c r="B91" s="168">
        <v>9.8559999999999999</v>
      </c>
      <c r="C91" s="168">
        <v>42.042999999999999</v>
      </c>
      <c r="D91" s="168">
        <v>81.605999999999995</v>
      </c>
      <c r="E91" s="168">
        <v>69.718999999999994</v>
      </c>
      <c r="F91" s="168">
        <v>95.546000000000006</v>
      </c>
      <c r="G91" s="168">
        <v>57.05</v>
      </c>
      <c r="H91" s="168">
        <v>73.546999999999997</v>
      </c>
      <c r="I91" s="168">
        <v>17.55</v>
      </c>
      <c r="J91" s="168">
        <v>23.777999999999999</v>
      </c>
      <c r="K91" s="168">
        <v>19.902000000000001</v>
      </c>
      <c r="L91" s="168">
        <v>11.102</v>
      </c>
      <c r="M91" s="168">
        <v>7.2439999999999998</v>
      </c>
      <c r="N91" s="168"/>
      <c r="O91" s="168">
        <v>5.2489999999999997</v>
      </c>
      <c r="P91" s="168">
        <v>4.9210000000000003</v>
      </c>
      <c r="Q91" s="169">
        <v>519.11300000000006</v>
      </c>
      <c r="R91" s="170">
        <v>143.194071475247</v>
      </c>
    </row>
    <row r="92" spans="1:18" s="150" customFormat="1" ht="15.75" hidden="1" x14ac:dyDescent="0.25">
      <c r="A92" s="167" t="s">
        <v>127</v>
      </c>
      <c r="B92" s="168">
        <v>10.739000000000001</v>
      </c>
      <c r="C92" s="168">
        <v>28.861000000000001</v>
      </c>
      <c r="D92" s="168">
        <v>60.506999999999998</v>
      </c>
      <c r="E92" s="168">
        <v>53.125999999999998</v>
      </c>
      <c r="F92" s="168">
        <v>70.772999999999996</v>
      </c>
      <c r="G92" s="168">
        <v>44.951000000000001</v>
      </c>
      <c r="H92" s="168">
        <v>55.234000000000002</v>
      </c>
      <c r="I92" s="168">
        <v>14.821</v>
      </c>
      <c r="J92" s="168">
        <v>17.533999999999999</v>
      </c>
      <c r="K92" s="168">
        <v>17.326000000000001</v>
      </c>
      <c r="L92" s="168">
        <v>5.95</v>
      </c>
      <c r="M92" s="168">
        <v>6.1749999999999998</v>
      </c>
      <c r="N92" s="168"/>
      <c r="O92" s="168">
        <v>3.2080000000000002</v>
      </c>
      <c r="P92" s="168">
        <v>3.7759999999999998</v>
      </c>
      <c r="Q92" s="169">
        <v>392.98099999999999</v>
      </c>
      <c r="R92" s="170">
        <v>142.98851761924999</v>
      </c>
    </row>
    <row r="93" spans="1:18" s="150" customFormat="1" ht="15.75" hidden="1" x14ac:dyDescent="0.25">
      <c r="A93" s="167" t="s">
        <v>128</v>
      </c>
      <c r="B93" s="168">
        <v>16.245000000000001</v>
      </c>
      <c r="C93" s="168">
        <v>51.945</v>
      </c>
      <c r="D93" s="168">
        <v>93.710999999999999</v>
      </c>
      <c r="E93" s="168">
        <v>76.608000000000004</v>
      </c>
      <c r="F93" s="168">
        <v>94.444000000000003</v>
      </c>
      <c r="G93" s="168">
        <v>56.581000000000003</v>
      </c>
      <c r="H93" s="168">
        <v>73.271000000000001</v>
      </c>
      <c r="I93" s="168">
        <v>22.021999999999998</v>
      </c>
      <c r="J93" s="168">
        <v>22.13</v>
      </c>
      <c r="K93" s="168">
        <v>16.53</v>
      </c>
      <c r="L93" s="168">
        <v>6.3150000000000004</v>
      </c>
      <c r="M93" s="168">
        <v>9.4420000000000002</v>
      </c>
      <c r="N93" s="168"/>
      <c r="O93" s="168">
        <v>3.6760000000000002</v>
      </c>
      <c r="P93" s="168">
        <v>3.5960000000000001</v>
      </c>
      <c r="Q93" s="169">
        <v>546.51599999999996</v>
      </c>
      <c r="R93" s="170">
        <v>140.264171516982</v>
      </c>
    </row>
    <row r="94" spans="1:18" s="150" customFormat="1" ht="15.75" hidden="1" x14ac:dyDescent="0.25">
      <c r="A94" s="167" t="s">
        <v>129</v>
      </c>
      <c r="B94" s="168">
        <v>14.936</v>
      </c>
      <c r="C94" s="168">
        <v>47.232999999999997</v>
      </c>
      <c r="D94" s="168">
        <v>76.72</v>
      </c>
      <c r="E94" s="168">
        <v>67.662999999999997</v>
      </c>
      <c r="F94" s="168">
        <v>84.042000000000002</v>
      </c>
      <c r="G94" s="168">
        <v>48.418999999999997</v>
      </c>
      <c r="H94" s="168">
        <v>54.637</v>
      </c>
      <c r="I94" s="168">
        <v>19.984999999999999</v>
      </c>
      <c r="J94" s="168">
        <v>17.306999999999999</v>
      </c>
      <c r="K94" s="168">
        <v>11.542</v>
      </c>
      <c r="L94" s="168">
        <v>5.468</v>
      </c>
      <c r="M94" s="168">
        <v>6.2549999999999999</v>
      </c>
      <c r="N94" s="168"/>
      <c r="O94" s="168">
        <v>2.74</v>
      </c>
      <c r="P94" s="168">
        <v>3.7559999999999998</v>
      </c>
      <c r="Q94" s="169">
        <v>460.70299999999997</v>
      </c>
      <c r="R94" s="170">
        <v>138.844404274456</v>
      </c>
    </row>
    <row r="95" spans="1:18" s="150" customFormat="1" ht="15.75" hidden="1" x14ac:dyDescent="0.25">
      <c r="A95" s="167" t="s">
        <v>130</v>
      </c>
      <c r="B95" s="168">
        <v>22.09</v>
      </c>
      <c r="C95" s="168">
        <v>59.055</v>
      </c>
      <c r="D95" s="168">
        <v>85.683000000000007</v>
      </c>
      <c r="E95" s="168">
        <v>82.456000000000003</v>
      </c>
      <c r="F95" s="168">
        <v>97.653000000000006</v>
      </c>
      <c r="G95" s="168">
        <v>52.741</v>
      </c>
      <c r="H95" s="168">
        <v>53.042999999999999</v>
      </c>
      <c r="I95" s="168">
        <v>17.326000000000001</v>
      </c>
      <c r="J95" s="168">
        <v>14.952</v>
      </c>
      <c r="K95" s="168">
        <v>13.074</v>
      </c>
      <c r="L95" s="168">
        <v>5.0529999999999999</v>
      </c>
      <c r="M95" s="168">
        <v>6.6950000000000003</v>
      </c>
      <c r="N95" s="168"/>
      <c r="O95" s="168">
        <v>2.8119999999999998</v>
      </c>
      <c r="P95" s="168">
        <v>3.778</v>
      </c>
      <c r="Q95" s="169">
        <v>516.41099999999994</v>
      </c>
      <c r="R95" s="170">
        <v>136.55695595094301</v>
      </c>
    </row>
    <row r="96" spans="1:18" s="150" customFormat="1" ht="15.75" hidden="1" x14ac:dyDescent="0.25">
      <c r="A96" s="167" t="s">
        <v>131</v>
      </c>
      <c r="B96" s="168">
        <v>19.626999999999999</v>
      </c>
      <c r="C96" s="168">
        <v>43.338999999999999</v>
      </c>
      <c r="D96" s="168">
        <v>59.938000000000002</v>
      </c>
      <c r="E96" s="168">
        <v>69.093000000000004</v>
      </c>
      <c r="F96" s="168">
        <v>67.102000000000004</v>
      </c>
      <c r="G96" s="168">
        <v>38.354999999999997</v>
      </c>
      <c r="H96" s="168">
        <v>37.554000000000002</v>
      </c>
      <c r="I96" s="168">
        <v>13.709</v>
      </c>
      <c r="J96" s="168">
        <v>9.3059999999999992</v>
      </c>
      <c r="K96" s="168">
        <v>10.125</v>
      </c>
      <c r="L96" s="168">
        <v>4.4939999999999998</v>
      </c>
      <c r="M96" s="168">
        <v>5.7370000000000001</v>
      </c>
      <c r="N96" s="168"/>
      <c r="O96" s="168">
        <v>2.2080000000000002</v>
      </c>
      <c r="P96" s="168">
        <v>3.194</v>
      </c>
      <c r="Q96" s="169">
        <v>383.78100000000001</v>
      </c>
      <c r="R96" s="170">
        <v>136.51437647633799</v>
      </c>
    </row>
    <row r="97" spans="1:18" s="150" customFormat="1" ht="15.75" hidden="1" x14ac:dyDescent="0.25">
      <c r="A97" s="167" t="s">
        <v>132</v>
      </c>
      <c r="B97" s="168">
        <v>34.454000000000001</v>
      </c>
      <c r="C97" s="168">
        <v>65.875</v>
      </c>
      <c r="D97" s="168">
        <v>91.265000000000001</v>
      </c>
      <c r="E97" s="168">
        <v>96.584999999999994</v>
      </c>
      <c r="F97" s="168">
        <v>99.18</v>
      </c>
      <c r="G97" s="168">
        <v>55.771999999999998</v>
      </c>
      <c r="H97" s="168">
        <v>46.063000000000002</v>
      </c>
      <c r="I97" s="168">
        <v>17.37</v>
      </c>
      <c r="J97" s="168">
        <v>12.702</v>
      </c>
      <c r="K97" s="168">
        <v>12.648</v>
      </c>
      <c r="L97" s="168">
        <v>5.2919999999999998</v>
      </c>
      <c r="M97" s="168">
        <v>7.91</v>
      </c>
      <c r="N97" s="168"/>
      <c r="O97" s="168">
        <v>2.863</v>
      </c>
      <c r="P97" s="168">
        <v>3.0190000000000001</v>
      </c>
      <c r="Q97" s="169">
        <v>550.99800000000005</v>
      </c>
      <c r="R97" s="170">
        <v>134.74433326824601</v>
      </c>
    </row>
    <row r="98" spans="1:18" s="150" customFormat="1" ht="15.75" hidden="1" x14ac:dyDescent="0.25">
      <c r="A98" s="167" t="s">
        <v>133</v>
      </c>
      <c r="B98" s="168">
        <v>42.851999999999997</v>
      </c>
      <c r="C98" s="168">
        <v>47.790999999999997</v>
      </c>
      <c r="D98" s="168">
        <v>85.71</v>
      </c>
      <c r="E98" s="168">
        <v>92.453999999999994</v>
      </c>
      <c r="F98" s="168">
        <v>78.917000000000002</v>
      </c>
      <c r="G98" s="168">
        <v>48.139000000000003</v>
      </c>
      <c r="H98" s="168">
        <v>37.03</v>
      </c>
      <c r="I98" s="168">
        <v>13.515000000000001</v>
      </c>
      <c r="J98" s="168">
        <v>8.9369999999999994</v>
      </c>
      <c r="K98" s="168">
        <v>12.473000000000001</v>
      </c>
      <c r="L98" s="168">
        <v>4.5549999999999997</v>
      </c>
      <c r="M98" s="168">
        <v>5.6760000000000002</v>
      </c>
      <c r="N98" s="168"/>
      <c r="O98" s="168">
        <v>2.363</v>
      </c>
      <c r="P98" s="168">
        <v>3.423</v>
      </c>
      <c r="Q98" s="169">
        <v>483.83499999999998</v>
      </c>
      <c r="R98" s="170">
        <v>133.211356086026</v>
      </c>
    </row>
    <row r="99" spans="1:18" s="150" customFormat="1" ht="15.75" hidden="1" x14ac:dyDescent="0.25">
      <c r="A99" s="167" t="s">
        <v>134</v>
      </c>
      <c r="B99" s="168">
        <v>52.692</v>
      </c>
      <c r="C99" s="168">
        <v>59.625999999999998</v>
      </c>
      <c r="D99" s="168">
        <v>99.578000000000003</v>
      </c>
      <c r="E99" s="168">
        <v>110.157</v>
      </c>
      <c r="F99" s="168">
        <v>84.096999999999994</v>
      </c>
      <c r="G99" s="168">
        <v>52.716000000000001</v>
      </c>
      <c r="H99" s="168">
        <v>40.332000000000001</v>
      </c>
      <c r="I99" s="168">
        <v>15.786</v>
      </c>
      <c r="J99" s="168">
        <v>9.5060000000000002</v>
      </c>
      <c r="K99" s="168">
        <v>12.942</v>
      </c>
      <c r="L99" s="168">
        <v>4.2880000000000003</v>
      </c>
      <c r="M99" s="168">
        <v>7.093</v>
      </c>
      <c r="N99" s="168"/>
      <c r="O99" s="168">
        <v>2.1869999999999998</v>
      </c>
      <c r="P99" s="168">
        <v>3.988</v>
      </c>
      <c r="Q99" s="169">
        <v>554.98800000000006</v>
      </c>
      <c r="R99" s="170">
        <v>131.94921778584401</v>
      </c>
    </row>
    <row r="100" spans="1:18" s="150" customFormat="1" ht="15.75" hidden="1" x14ac:dyDescent="0.25">
      <c r="A100" s="167" t="s">
        <v>135</v>
      </c>
      <c r="B100" s="168">
        <v>43.223999999999997</v>
      </c>
      <c r="C100" s="168">
        <v>46.8</v>
      </c>
      <c r="D100" s="168">
        <v>74.055000000000007</v>
      </c>
      <c r="E100" s="168">
        <v>83.497</v>
      </c>
      <c r="F100" s="168">
        <v>60.649000000000001</v>
      </c>
      <c r="G100" s="168">
        <v>37.463000000000001</v>
      </c>
      <c r="H100" s="168">
        <v>32.003</v>
      </c>
      <c r="I100" s="168">
        <v>12.459</v>
      </c>
      <c r="J100" s="168">
        <v>7.4139999999999997</v>
      </c>
      <c r="K100" s="168">
        <v>9.0139999999999993</v>
      </c>
      <c r="L100" s="168">
        <v>4.3529999999999998</v>
      </c>
      <c r="M100" s="168">
        <v>4.3970000000000002</v>
      </c>
      <c r="N100" s="168"/>
      <c r="O100" s="168">
        <v>2.0790000000000002</v>
      </c>
      <c r="P100" s="168">
        <v>3.597</v>
      </c>
      <c r="Q100" s="169">
        <v>421.00400000000002</v>
      </c>
      <c r="R100" s="170">
        <v>131.620413649028</v>
      </c>
    </row>
    <row r="101" spans="1:18" s="150" customFormat="1" ht="15.75" hidden="1" x14ac:dyDescent="0.25">
      <c r="A101" s="167" t="s">
        <v>136</v>
      </c>
      <c r="B101" s="168">
        <v>85.332999999999998</v>
      </c>
      <c r="C101" s="168">
        <v>63.585999999999999</v>
      </c>
      <c r="D101" s="168">
        <v>113.364</v>
      </c>
      <c r="E101" s="168">
        <v>102.07899999999999</v>
      </c>
      <c r="F101" s="168">
        <v>82.548000000000002</v>
      </c>
      <c r="G101" s="168">
        <v>48.290999999999997</v>
      </c>
      <c r="H101" s="168">
        <v>42.655000000000001</v>
      </c>
      <c r="I101" s="168">
        <v>17.632000000000001</v>
      </c>
      <c r="J101" s="168">
        <v>10.367000000000001</v>
      </c>
      <c r="K101" s="168">
        <v>8.8109999999999999</v>
      </c>
      <c r="L101" s="168">
        <v>5.351</v>
      </c>
      <c r="M101" s="168">
        <v>7.8780000000000001</v>
      </c>
      <c r="N101" s="168"/>
      <c r="O101" s="168">
        <v>2.4710000000000001</v>
      </c>
      <c r="P101" s="168">
        <v>3.786</v>
      </c>
      <c r="Q101" s="169">
        <v>594.15200000000004</v>
      </c>
      <c r="R101" s="170">
        <v>129.74638952785199</v>
      </c>
    </row>
    <row r="102" spans="1:18" s="150" customFormat="1" ht="15.75" hidden="1" x14ac:dyDescent="0.25">
      <c r="A102" s="167" t="s">
        <v>137</v>
      </c>
      <c r="B102" s="168">
        <v>77.763999999999996</v>
      </c>
      <c r="C102" s="168">
        <v>61.59</v>
      </c>
      <c r="D102" s="168">
        <v>102.96899999999999</v>
      </c>
      <c r="E102" s="168">
        <v>96.67</v>
      </c>
      <c r="F102" s="168">
        <v>78.606999999999999</v>
      </c>
      <c r="G102" s="168">
        <v>44.857999999999997</v>
      </c>
      <c r="H102" s="168">
        <v>36.323</v>
      </c>
      <c r="I102" s="168">
        <v>15.315</v>
      </c>
      <c r="J102" s="168">
        <v>8.2080000000000002</v>
      </c>
      <c r="K102" s="168">
        <v>8.0839999999999996</v>
      </c>
      <c r="L102" s="168">
        <v>4.4089999999999998</v>
      </c>
      <c r="M102" s="168">
        <v>4.7670000000000003</v>
      </c>
      <c r="N102" s="168"/>
      <c r="O102" s="168">
        <v>2.6360000000000001</v>
      </c>
      <c r="P102" s="168">
        <v>4.1440000000000001</v>
      </c>
      <c r="Q102" s="169">
        <v>546.34400000000005</v>
      </c>
      <c r="R102" s="170">
        <v>128.81003469205999</v>
      </c>
    </row>
    <row r="103" spans="1:18" s="150" customFormat="1" ht="15.75" hidden="1" x14ac:dyDescent="0.25">
      <c r="A103" s="171" t="s">
        <v>202</v>
      </c>
      <c r="B103" s="171"/>
      <c r="C103" s="157"/>
      <c r="D103" s="157"/>
      <c r="E103" s="157"/>
      <c r="F103" s="157"/>
      <c r="G103" s="157"/>
      <c r="H103" s="157"/>
      <c r="I103" s="157"/>
      <c r="J103" s="157"/>
      <c r="K103" s="157"/>
      <c r="L103" s="157"/>
      <c r="M103" s="157"/>
      <c r="N103" s="157"/>
      <c r="O103" s="157"/>
      <c r="P103" s="157"/>
      <c r="Q103" s="157"/>
      <c r="R103" s="157"/>
    </row>
    <row r="104" spans="1:18" s="150" customFormat="1" ht="15.75" hidden="1" x14ac:dyDescent="0.25">
      <c r="A104" s="167">
        <v>2001</v>
      </c>
      <c r="B104" s="173">
        <v>9.1647969707445761E-3</v>
      </c>
      <c r="C104" s="173">
        <v>4.6404035294909241E-4</v>
      </c>
      <c r="D104" s="173">
        <v>0.53983361059744428</v>
      </c>
      <c r="E104" s="173">
        <v>0.82773197957294375</v>
      </c>
      <c r="F104" s="173">
        <v>7.1109543685918926</v>
      </c>
      <c r="G104" s="173">
        <v>11.498997286137337</v>
      </c>
      <c r="H104" s="173">
        <v>20.084633226372031</v>
      </c>
      <c r="I104" s="173">
        <v>9.1262042813909776</v>
      </c>
      <c r="J104" s="173">
        <v>7.2978466207421402</v>
      </c>
      <c r="K104" s="173">
        <v>9.3786809034246943</v>
      </c>
      <c r="L104" s="173">
        <v>7.4992788039514586</v>
      </c>
      <c r="M104" s="173">
        <v>5.7125687649798031</v>
      </c>
      <c r="N104" s="173"/>
      <c r="O104" s="173">
        <v>3.8248526091828947</v>
      </c>
      <c r="P104" s="173">
        <v>17.088788707732675</v>
      </c>
      <c r="Q104" s="173">
        <v>100</v>
      </c>
      <c r="R104" s="157"/>
    </row>
    <row r="105" spans="1:18" s="150" customFormat="1" ht="15.75" hidden="1" x14ac:dyDescent="0.25">
      <c r="A105" s="167">
        <v>2002</v>
      </c>
      <c r="B105" s="173">
        <v>3.7283786660681382E-3</v>
      </c>
      <c r="C105" s="173">
        <v>0.16393680994701601</v>
      </c>
      <c r="D105" s="173">
        <v>1.3073559792567924</v>
      </c>
      <c r="E105" s="173">
        <v>0.97728261594978028</v>
      </c>
      <c r="F105" s="173">
        <v>8.1271198162953269</v>
      </c>
      <c r="G105" s="173">
        <v>10.144955634158064</v>
      </c>
      <c r="H105" s="173">
        <v>17.665356390124124</v>
      </c>
      <c r="I105" s="173">
        <v>7.6375091298672597</v>
      </c>
      <c r="J105" s="173">
        <v>5.8060549615212684</v>
      </c>
      <c r="K105" s="173">
        <v>7.5013860247691122</v>
      </c>
      <c r="L105" s="173">
        <v>6.7993696057351407</v>
      </c>
      <c r="M105" s="173">
        <v>5.0425948620704961</v>
      </c>
      <c r="N105" s="173"/>
      <c r="O105" s="173">
        <v>3.048956221750541</v>
      </c>
      <c r="P105" s="173">
        <v>25.774393569889021</v>
      </c>
      <c r="Q105" s="173">
        <v>100</v>
      </c>
      <c r="R105" s="157"/>
    </row>
    <row r="106" spans="1:18" s="150" customFormat="1" ht="15.75" hidden="1" x14ac:dyDescent="0.25">
      <c r="A106" s="167">
        <v>2003</v>
      </c>
      <c r="B106" s="173">
        <v>1.3605154237098535E-3</v>
      </c>
      <c r="C106" s="173">
        <v>0.24013097228478913</v>
      </c>
      <c r="D106" s="173">
        <v>2.5582602938108638</v>
      </c>
      <c r="E106" s="173">
        <v>1.66130270863504</v>
      </c>
      <c r="F106" s="173">
        <v>9.8394365047451764</v>
      </c>
      <c r="G106" s="173">
        <v>17.772942069253258</v>
      </c>
      <c r="H106" s="173">
        <v>20.90991271537715</v>
      </c>
      <c r="I106" s="173">
        <v>9.3017305756189579</v>
      </c>
      <c r="J106" s="173">
        <v>8.1770756174472492</v>
      </c>
      <c r="K106" s="173">
        <v>8.6820913843093255</v>
      </c>
      <c r="L106" s="173">
        <v>8.3183424689424559</v>
      </c>
      <c r="M106" s="173">
        <v>5.2810673697004145</v>
      </c>
      <c r="N106" s="173"/>
      <c r="O106" s="173">
        <v>3.971798026950299</v>
      </c>
      <c r="P106" s="173">
        <v>3.2845487775013074</v>
      </c>
      <c r="Q106" s="173">
        <v>100</v>
      </c>
      <c r="R106" s="157"/>
    </row>
    <row r="107" spans="1:18" s="150" customFormat="1" ht="15.75" hidden="1" x14ac:dyDescent="0.25">
      <c r="A107" s="167">
        <v>2004</v>
      </c>
      <c r="B107" s="173">
        <v>7.6950335099471771E-4</v>
      </c>
      <c r="C107" s="173">
        <v>0.31761250812306974</v>
      </c>
      <c r="D107" s="173">
        <v>2.7356228879537712</v>
      </c>
      <c r="E107" s="173">
        <v>3.1939390838062249</v>
      </c>
      <c r="F107" s="173">
        <v>9.3607004635103443</v>
      </c>
      <c r="G107" s="173">
        <v>17.742631139722953</v>
      </c>
      <c r="H107" s="173">
        <v>21.847816091777123</v>
      </c>
      <c r="I107" s="173">
        <v>8.846172047867725</v>
      </c>
      <c r="J107" s="173">
        <v>8.4520324314882309</v>
      </c>
      <c r="K107" s="173">
        <v>7.629164023102029</v>
      </c>
      <c r="L107" s="173">
        <v>7.7645196625420008</v>
      </c>
      <c r="M107" s="173">
        <v>4.8973117015681318</v>
      </c>
      <c r="N107" s="173"/>
      <c r="O107" s="173">
        <v>4.2572772893782762</v>
      </c>
      <c r="P107" s="173">
        <v>2.9544311658091189</v>
      </c>
      <c r="Q107" s="173">
        <v>100</v>
      </c>
      <c r="R107" s="157"/>
    </row>
    <row r="108" spans="1:18" s="150" customFormat="1" ht="15.75" hidden="1" x14ac:dyDescent="0.25">
      <c r="A108" s="167">
        <v>2005</v>
      </c>
      <c r="B108" s="173">
        <v>6.5481050397899702E-4</v>
      </c>
      <c r="C108" s="173">
        <v>0.6577980769034012</v>
      </c>
      <c r="D108" s="173">
        <v>2.3941509051732077</v>
      </c>
      <c r="E108" s="173">
        <v>4.2207038803661208</v>
      </c>
      <c r="F108" s="173">
        <v>10.028627496720832</v>
      </c>
      <c r="G108" s="173">
        <v>15.604257086788994</v>
      </c>
      <c r="H108" s="173">
        <v>24.486679721951091</v>
      </c>
      <c r="I108" s="173">
        <v>8.2651409581923971</v>
      </c>
      <c r="J108" s="173">
        <v>8.4146833070385991</v>
      </c>
      <c r="K108" s="173">
        <v>8.4100996335107467</v>
      </c>
      <c r="L108" s="173">
        <v>7.1345696974161594</v>
      </c>
      <c r="M108" s="173">
        <v>4.3259646688807445</v>
      </c>
      <c r="N108" s="173"/>
      <c r="O108" s="173">
        <v>3.7054498650476475</v>
      </c>
      <c r="P108" s="173">
        <v>2.3512198915060849</v>
      </c>
      <c r="Q108" s="173">
        <v>100</v>
      </c>
      <c r="R108" s="157"/>
    </row>
    <row r="109" spans="1:18" s="150" customFormat="1" ht="15.75" hidden="1" x14ac:dyDescent="0.25">
      <c r="A109" s="171">
        <v>2006</v>
      </c>
      <c r="B109" s="173">
        <v>3.8460831702665291E-4</v>
      </c>
      <c r="C109" s="173">
        <v>1.8030437902209491</v>
      </c>
      <c r="D109" s="173">
        <v>2.7061468528569779</v>
      </c>
      <c r="E109" s="173">
        <v>4.7695277394475228</v>
      </c>
      <c r="F109" s="173">
        <v>11.149154096740958</v>
      </c>
      <c r="G109" s="173">
        <v>14.442939723757215</v>
      </c>
      <c r="H109" s="173">
        <v>24.281690550130918</v>
      </c>
      <c r="I109" s="173">
        <v>10.208914964383133</v>
      </c>
      <c r="J109" s="173">
        <v>6.581118381157955</v>
      </c>
      <c r="K109" s="173">
        <v>7.7034054502417275</v>
      </c>
      <c r="L109" s="173">
        <v>6.9858972676997837</v>
      </c>
      <c r="M109" s="173">
        <v>3.6266427582741003</v>
      </c>
      <c r="N109" s="173"/>
      <c r="O109" s="173">
        <v>3.8339466411514667</v>
      </c>
      <c r="P109" s="173">
        <v>1.9071871756202772</v>
      </c>
      <c r="Q109" s="173">
        <v>100</v>
      </c>
      <c r="R109" s="157"/>
    </row>
    <row r="110" spans="1:18" s="150" customFormat="1" ht="15.75" hidden="1" x14ac:dyDescent="0.25">
      <c r="A110" s="172">
        <v>2007</v>
      </c>
      <c r="B110" s="173">
        <v>2.1756593921542374E-3</v>
      </c>
      <c r="C110" s="173">
        <v>2.2969105636631411</v>
      </c>
      <c r="D110" s="173">
        <v>3.1679692729950464</v>
      </c>
      <c r="E110" s="173">
        <v>4.8696696344892221</v>
      </c>
      <c r="F110" s="173">
        <v>15.732402262685769</v>
      </c>
      <c r="G110" s="173">
        <v>12.314148480385594</v>
      </c>
      <c r="H110" s="173">
        <v>23.572641919935734</v>
      </c>
      <c r="I110" s="173">
        <v>10.170161668228678</v>
      </c>
      <c r="J110" s="173">
        <v>6.620322332306869</v>
      </c>
      <c r="K110" s="173">
        <v>8.2757899317177674</v>
      </c>
      <c r="L110" s="173">
        <v>5.3077302851787387</v>
      </c>
      <c r="M110" s="173">
        <v>2.5866498192529122</v>
      </c>
      <c r="N110" s="173"/>
      <c r="O110" s="173">
        <v>3.481347904672647</v>
      </c>
      <c r="P110" s="173">
        <v>1.6020802650957289</v>
      </c>
      <c r="Q110" s="173">
        <v>100</v>
      </c>
      <c r="R110" s="157"/>
    </row>
    <row r="111" spans="1:18" s="150" customFormat="1" ht="15.75" hidden="1" x14ac:dyDescent="0.25">
      <c r="A111" s="172">
        <v>2008</v>
      </c>
      <c r="B111" s="173">
        <v>0.16548311125294626</v>
      </c>
      <c r="C111" s="173">
        <v>3.3627399268370515</v>
      </c>
      <c r="D111" s="173">
        <v>7.2054992476318631</v>
      </c>
      <c r="E111" s="173">
        <v>5.3336698235509701</v>
      </c>
      <c r="F111" s="173">
        <v>18.228473701206159</v>
      </c>
      <c r="G111" s="173">
        <v>13.588885974323839</v>
      </c>
      <c r="H111" s="173">
        <v>20.440218219903617</v>
      </c>
      <c r="I111" s="173">
        <v>9.0425275023934688</v>
      </c>
      <c r="J111" s="173">
        <v>6.1231118590074418</v>
      </c>
      <c r="K111" s="173">
        <v>7.2626962714926817</v>
      </c>
      <c r="L111" s="173">
        <v>3.8614146414911379</v>
      </c>
      <c r="M111" s="173">
        <v>1.5237703823583166</v>
      </c>
      <c r="N111" s="173"/>
      <c r="O111" s="173">
        <v>2.5265175440507046</v>
      </c>
      <c r="P111" s="173">
        <v>1.3349917944998053</v>
      </c>
      <c r="Q111" s="173">
        <v>100</v>
      </c>
      <c r="R111" s="157"/>
    </row>
    <row r="112" spans="1:18" s="150" customFormat="1" ht="15.75" hidden="1" x14ac:dyDescent="0.25">
      <c r="A112" s="172">
        <v>2009</v>
      </c>
      <c r="B112" s="173">
        <v>0.90471138858235634</v>
      </c>
      <c r="C112" s="173">
        <v>5.5573676541418475</v>
      </c>
      <c r="D112" s="173">
        <v>13.677720129333032</v>
      </c>
      <c r="E112" s="173">
        <v>7.2425177263886935</v>
      </c>
      <c r="F112" s="173">
        <v>19.174170787074011</v>
      </c>
      <c r="G112" s="173">
        <v>12.902006450393547</v>
      </c>
      <c r="H112" s="173">
        <v>18.054243054243056</v>
      </c>
      <c r="I112" s="173">
        <v>5.6768645478322899</v>
      </c>
      <c r="J112" s="173">
        <v>5.4501659340369022</v>
      </c>
      <c r="K112" s="173">
        <v>4.3943560072592334</v>
      </c>
      <c r="L112" s="173">
        <v>3.0416836868449773</v>
      </c>
      <c r="M112" s="173">
        <v>1.3599884567626503</v>
      </c>
      <c r="N112" s="173"/>
      <c r="O112" s="173">
        <v>1.5941556264136909</v>
      </c>
      <c r="P112" s="173">
        <v>0.9700485506937121</v>
      </c>
      <c r="Q112" s="173">
        <v>100</v>
      </c>
      <c r="R112" s="157"/>
    </row>
    <row r="113" spans="1:18" s="150" customFormat="1" ht="15.75" hidden="1" x14ac:dyDescent="0.25">
      <c r="A113" s="172">
        <v>2010</v>
      </c>
      <c r="B113" s="174">
        <v>1.8197437791942697</v>
      </c>
      <c r="C113" s="174">
        <v>6.9003293551901619</v>
      </c>
      <c r="D113" s="174">
        <v>16.272350443940738</v>
      </c>
      <c r="E113" s="174">
        <v>12.739859491816214</v>
      </c>
      <c r="F113" s="174">
        <v>18.09209422313501</v>
      </c>
      <c r="G113" s="174">
        <v>10.905939664132843</v>
      </c>
      <c r="H113" s="174">
        <v>15.037681740197614</v>
      </c>
      <c r="I113" s="174">
        <v>3.9677407235795776</v>
      </c>
      <c r="J113" s="174">
        <v>4.8361864926802998</v>
      </c>
      <c r="K113" s="174">
        <v>3.829937510174946</v>
      </c>
      <c r="L113" s="174">
        <v>2.1937309806769938</v>
      </c>
      <c r="M113" s="174">
        <v>1.500958010344007</v>
      </c>
      <c r="N113" s="174"/>
      <c r="O113" s="174">
        <v>1.0446695803539003</v>
      </c>
      <c r="P113" s="174">
        <v>0.85877800458342202</v>
      </c>
      <c r="Q113" s="174">
        <v>100</v>
      </c>
      <c r="R113" s="157"/>
    </row>
    <row r="114" spans="1:18" s="150" customFormat="1" ht="15.75" hidden="1" x14ac:dyDescent="0.25">
      <c r="A114" s="172">
        <v>2011</v>
      </c>
      <c r="B114" s="174">
        <v>3.82182969480621</v>
      </c>
      <c r="C114" s="174">
        <v>10.567832522723201</v>
      </c>
      <c r="D114" s="174">
        <v>16.569685295932501</v>
      </c>
      <c r="E114" s="174">
        <v>15.5089804976484</v>
      </c>
      <c r="F114" s="174">
        <v>17.995125329569799</v>
      </c>
      <c r="G114" s="174">
        <v>10.280794228407</v>
      </c>
      <c r="H114" s="174">
        <v>11.4555803652176</v>
      </c>
      <c r="I114" s="174">
        <v>3.8293791951498699</v>
      </c>
      <c r="J114" s="174">
        <v>3.3393432249263499</v>
      </c>
      <c r="K114" s="174">
        <v>2.6879891119428398</v>
      </c>
      <c r="L114" s="174">
        <v>1.11821731131885</v>
      </c>
      <c r="M114" s="174">
        <v>1.47472149421388</v>
      </c>
      <c r="N114" s="174"/>
      <c r="O114" s="174">
        <v>0.59955615229229597</v>
      </c>
      <c r="P114" s="174">
        <v>0.75096557585124502</v>
      </c>
      <c r="Q114" s="174">
        <v>100</v>
      </c>
      <c r="R114" s="175"/>
    </row>
    <row r="115" spans="1:18" s="150" customFormat="1" ht="15.75" hidden="1" x14ac:dyDescent="0.25">
      <c r="A115" s="172">
        <v>2012</v>
      </c>
      <c r="B115" s="174">
        <v>8.6144741586164901</v>
      </c>
      <c r="C115" s="174">
        <v>10.945358248480099</v>
      </c>
      <c r="D115" s="174">
        <v>17.436027501150001</v>
      </c>
      <c r="E115" s="174">
        <v>19.0316412417789</v>
      </c>
      <c r="F115" s="174">
        <v>16.055250954210301</v>
      </c>
      <c r="G115" s="174">
        <v>9.6522571581316097</v>
      </c>
      <c r="H115" s="174">
        <v>7.7295637362773997</v>
      </c>
      <c r="I115" s="174">
        <v>2.9405840886203398</v>
      </c>
      <c r="J115" s="174">
        <v>1.91757114617135</v>
      </c>
      <c r="K115" s="174">
        <v>2.3411783720612198</v>
      </c>
      <c r="L115" s="174">
        <v>0.91942361965859798</v>
      </c>
      <c r="M115" s="174">
        <v>1.2470503400345601</v>
      </c>
      <c r="N115" s="174"/>
      <c r="O115" s="176">
        <v>0.47204505613367598</v>
      </c>
      <c r="P115" s="174">
        <v>0.69757437867541905</v>
      </c>
      <c r="Q115" s="174">
        <v>100</v>
      </c>
      <c r="R115" s="174"/>
    </row>
    <row r="116" spans="1:18" s="150" customFormat="1" ht="15.75" hidden="1" x14ac:dyDescent="0.25">
      <c r="A116" s="167" t="s">
        <v>174</v>
      </c>
      <c r="B116" s="168">
        <v>4.8806875261828602E-3</v>
      </c>
      <c r="C116" s="168">
        <v>0.232239381454201</v>
      </c>
      <c r="D116" s="168">
        <v>2.2982615262180999</v>
      </c>
      <c r="E116" s="168">
        <v>1.2071567148092299</v>
      </c>
      <c r="F116" s="168">
        <v>10.303402517079</v>
      </c>
      <c r="G116" s="168">
        <v>17.740350135100101</v>
      </c>
      <c r="H116" s="168">
        <v>21.208349771760101</v>
      </c>
      <c r="I116" s="168">
        <v>9.6028882824182702</v>
      </c>
      <c r="J116" s="168">
        <v>7.9244740720253901</v>
      </c>
      <c r="K116" s="168">
        <v>8.8048958718873696</v>
      </c>
      <c r="L116" s="168">
        <v>8.8137082243652092</v>
      </c>
      <c r="M116" s="168">
        <v>5.4717930154649999</v>
      </c>
      <c r="N116" s="168"/>
      <c r="O116" s="168">
        <v>3.8451683227110598</v>
      </c>
      <c r="P116" s="168">
        <v>2.5424314771807501</v>
      </c>
      <c r="Q116" s="168">
        <v>100</v>
      </c>
      <c r="R116" s="175"/>
    </row>
    <row r="117" spans="1:18" s="150" customFormat="1" ht="15.75" hidden="1" x14ac:dyDescent="0.25">
      <c r="A117" s="167" t="s">
        <v>175</v>
      </c>
      <c r="B117" s="168">
        <v>2.0228614464393E-3</v>
      </c>
      <c r="C117" s="168">
        <v>0.25192405244501698</v>
      </c>
      <c r="D117" s="168">
        <v>2.6247405291183101</v>
      </c>
      <c r="E117" s="168">
        <v>1.44245581603787</v>
      </c>
      <c r="F117" s="168">
        <v>10.348181136350201</v>
      </c>
      <c r="G117" s="168">
        <v>16.797219032325302</v>
      </c>
      <c r="H117" s="168">
        <v>20.703053275946299</v>
      </c>
      <c r="I117" s="168">
        <v>9.7072452672822394</v>
      </c>
      <c r="J117" s="168">
        <v>7.9934148079682101</v>
      </c>
      <c r="K117" s="168">
        <v>9.4277791782203195</v>
      </c>
      <c r="L117" s="168">
        <v>8.4815468354666805</v>
      </c>
      <c r="M117" s="168">
        <v>5.1903512621099397</v>
      </c>
      <c r="N117" s="168"/>
      <c r="O117" s="168">
        <v>3.6752280387269001</v>
      </c>
      <c r="P117" s="168">
        <v>3.3548379065562499</v>
      </c>
      <c r="Q117" s="168">
        <v>100</v>
      </c>
      <c r="R117" s="175"/>
    </row>
    <row r="118" spans="1:18" s="150" customFormat="1" ht="15.75" hidden="1" x14ac:dyDescent="0.25">
      <c r="A118" s="167" t="s">
        <v>176</v>
      </c>
      <c r="B118" s="168">
        <v>2.1540814458194698E-3</v>
      </c>
      <c r="C118" s="168">
        <v>0.21823537647958499</v>
      </c>
      <c r="D118" s="168">
        <v>2.6184206274839199</v>
      </c>
      <c r="E118" s="168">
        <v>1.63346688638297</v>
      </c>
      <c r="F118" s="168">
        <v>9.6388413195902896</v>
      </c>
      <c r="G118" s="168">
        <v>18.7382198670932</v>
      </c>
      <c r="H118" s="168">
        <v>20.490699753357699</v>
      </c>
      <c r="I118" s="168">
        <v>8.9802309175309905</v>
      </c>
      <c r="J118" s="168">
        <v>8.5352784688789107</v>
      </c>
      <c r="K118" s="168">
        <v>8.4792723512875998</v>
      </c>
      <c r="L118" s="168">
        <v>8.0817096944435498</v>
      </c>
      <c r="M118" s="168">
        <v>5.1322336747552404</v>
      </c>
      <c r="N118" s="168"/>
      <c r="O118" s="168">
        <v>4.0873695434424402</v>
      </c>
      <c r="P118" s="168">
        <v>3.3638674378278202</v>
      </c>
      <c r="Q118" s="168">
        <v>100</v>
      </c>
      <c r="R118" s="175"/>
    </row>
    <row r="119" spans="1:18" s="150" customFormat="1" ht="15.75" hidden="1" x14ac:dyDescent="0.25">
      <c r="A119" s="167" t="s">
        <v>177</v>
      </c>
      <c r="B119" s="168">
        <v>1.9119544954830101E-3</v>
      </c>
      <c r="C119" s="168">
        <v>0.267864824817169</v>
      </c>
      <c r="D119" s="168">
        <v>2.7578031642846899</v>
      </c>
      <c r="E119" s="168">
        <v>2.6102002772334001</v>
      </c>
      <c r="F119" s="168">
        <v>8.8447014961043902</v>
      </c>
      <c r="G119" s="168">
        <v>17.6467664069595</v>
      </c>
      <c r="H119" s="168">
        <v>21.338176951388601</v>
      </c>
      <c r="I119" s="168">
        <v>8.8353329190765297</v>
      </c>
      <c r="J119" s="168">
        <v>8.2502748434587296</v>
      </c>
      <c r="K119" s="168">
        <v>7.8806940394818596</v>
      </c>
      <c r="L119" s="168">
        <v>7.7566081927250101</v>
      </c>
      <c r="M119" s="168">
        <v>5.3349266287462402</v>
      </c>
      <c r="N119" s="168"/>
      <c r="O119" s="168">
        <v>4.3500788681229396</v>
      </c>
      <c r="P119" s="168">
        <v>4.1246594331054904</v>
      </c>
      <c r="Q119" s="168">
        <v>100</v>
      </c>
      <c r="R119" s="175"/>
    </row>
    <row r="120" spans="1:18" s="150" customFormat="1" ht="15.75" hidden="1" x14ac:dyDescent="0.25">
      <c r="A120" s="167" t="s">
        <v>178</v>
      </c>
      <c r="B120" s="168">
        <v>6.4284130609610296E-3</v>
      </c>
      <c r="C120" s="168">
        <v>0.31512343209037602</v>
      </c>
      <c r="D120" s="168">
        <v>2.8727134856298702</v>
      </c>
      <c r="E120" s="168">
        <v>2.9072170087938098</v>
      </c>
      <c r="F120" s="168">
        <v>8.8739650582952105</v>
      </c>
      <c r="G120" s="168">
        <v>18.378176980771201</v>
      </c>
      <c r="H120" s="168">
        <v>21.5639148248389</v>
      </c>
      <c r="I120" s="168">
        <v>9.5456686271140008</v>
      </c>
      <c r="J120" s="168">
        <v>7.8669344734801703</v>
      </c>
      <c r="K120" s="168">
        <v>7.9619175562584497</v>
      </c>
      <c r="L120" s="168">
        <v>7.6683096291068003</v>
      </c>
      <c r="M120" s="168">
        <v>5.2533253918380103</v>
      </c>
      <c r="N120" s="168"/>
      <c r="O120" s="168">
        <v>4.2280591046663698</v>
      </c>
      <c r="P120" s="168">
        <v>2.55824601405592</v>
      </c>
      <c r="Q120" s="168">
        <v>100</v>
      </c>
      <c r="R120" s="175"/>
    </row>
    <row r="121" spans="1:18" s="150" customFormat="1" ht="15.75" hidden="1" x14ac:dyDescent="0.25">
      <c r="A121" s="167" t="s">
        <v>179</v>
      </c>
      <c r="B121" s="168">
        <v>1.4289116456299099E-3</v>
      </c>
      <c r="C121" s="168">
        <v>0.30340557275541802</v>
      </c>
      <c r="D121" s="168">
        <v>2.5126617448598898</v>
      </c>
      <c r="E121" s="168">
        <v>2.68000317535921</v>
      </c>
      <c r="F121" s="168">
        <v>8.5756926252282302</v>
      </c>
      <c r="G121" s="168">
        <v>17.527665317139</v>
      </c>
      <c r="H121" s="168">
        <v>22.287211240771601</v>
      </c>
      <c r="I121" s="168">
        <v>8.7128681432087003</v>
      </c>
      <c r="J121" s="168">
        <v>8.6007779630070704</v>
      </c>
      <c r="K121" s="168">
        <v>7.8601254266888896</v>
      </c>
      <c r="L121" s="168">
        <v>7.9866634913074499</v>
      </c>
      <c r="M121" s="168">
        <v>5.1153449233944599</v>
      </c>
      <c r="N121" s="168"/>
      <c r="O121" s="168">
        <v>4.6282448201952802</v>
      </c>
      <c r="P121" s="168">
        <v>3.20790664443915</v>
      </c>
      <c r="Q121" s="168">
        <v>100</v>
      </c>
      <c r="R121" s="175"/>
    </row>
    <row r="122" spans="1:18" s="150" customFormat="1" ht="15.75" hidden="1" x14ac:dyDescent="0.25">
      <c r="A122" s="167" t="s">
        <v>180</v>
      </c>
      <c r="B122" s="168">
        <v>1.5489968836999101E-3</v>
      </c>
      <c r="C122" s="168">
        <v>0.347961027238406</v>
      </c>
      <c r="D122" s="168">
        <v>2.9246469343239401</v>
      </c>
      <c r="E122" s="168">
        <v>3.4784837291959199</v>
      </c>
      <c r="F122" s="168">
        <v>10.0684797440494</v>
      </c>
      <c r="G122" s="168">
        <v>18.018776658588401</v>
      </c>
      <c r="H122" s="168">
        <v>21.5813286731997</v>
      </c>
      <c r="I122" s="168">
        <v>8.7729550776821892</v>
      </c>
      <c r="J122" s="168">
        <v>8.6465006048128803</v>
      </c>
      <c r="K122" s="168">
        <v>6.8979647589127202</v>
      </c>
      <c r="L122" s="168">
        <v>7.7999033989216198</v>
      </c>
      <c r="M122" s="168">
        <v>4.5275770731563103</v>
      </c>
      <c r="N122" s="168"/>
      <c r="O122" s="168">
        <v>4.1280766950602503</v>
      </c>
      <c r="P122" s="168">
        <v>2.8057966279745998</v>
      </c>
      <c r="Q122" s="168">
        <v>100</v>
      </c>
      <c r="R122" s="175"/>
    </row>
    <row r="123" spans="1:18" s="150" customFormat="1" ht="15.75" hidden="1" x14ac:dyDescent="0.25">
      <c r="A123" s="167" t="s">
        <v>181</v>
      </c>
      <c r="B123" s="168">
        <v>8.2519709128088693E-3</v>
      </c>
      <c r="C123" s="168">
        <v>0.29606461494492298</v>
      </c>
      <c r="D123" s="168">
        <v>2.5377829570635901</v>
      </c>
      <c r="E123" s="168">
        <v>3.8786275966034101</v>
      </c>
      <c r="F123" s="168">
        <v>10.0911540884491</v>
      </c>
      <c r="G123" s="168">
        <v>16.6450304014684</v>
      </c>
      <c r="H123" s="168">
        <v>22.1068288078317</v>
      </c>
      <c r="I123" s="168">
        <v>8.0466779779048494</v>
      </c>
      <c r="J123" s="168">
        <v>8.8831460538471294</v>
      </c>
      <c r="K123" s="168">
        <v>7.8717764480699399</v>
      </c>
      <c r="L123" s="168">
        <v>7.58034098753952</v>
      </c>
      <c r="M123" s="168">
        <v>4.60258709351496</v>
      </c>
      <c r="N123" s="168"/>
      <c r="O123" s="168">
        <v>4.0164958911222897</v>
      </c>
      <c r="P123" s="168">
        <v>3.4352351107273602</v>
      </c>
      <c r="Q123" s="168">
        <v>100</v>
      </c>
      <c r="R123" s="175"/>
    </row>
    <row r="124" spans="1:18" s="150" customFormat="1" ht="15.75" hidden="1" x14ac:dyDescent="0.25">
      <c r="A124" s="167" t="s">
        <v>182</v>
      </c>
      <c r="B124" s="168">
        <v>4.87174417038495E-3</v>
      </c>
      <c r="C124" s="168">
        <v>0.390312680003783</v>
      </c>
      <c r="D124" s="168">
        <v>2.55780897604535</v>
      </c>
      <c r="E124" s="168">
        <v>3.7139884969522901</v>
      </c>
      <c r="F124" s="168">
        <v>10.1962739754292</v>
      </c>
      <c r="G124" s="168">
        <v>15.7828749595215</v>
      </c>
      <c r="H124" s="168">
        <v>25.173591707718298</v>
      </c>
      <c r="I124" s="168">
        <v>8.9468148823187192</v>
      </c>
      <c r="J124" s="168">
        <v>8.6622477081309395</v>
      </c>
      <c r="K124" s="168">
        <v>7.6589549822181304</v>
      </c>
      <c r="L124" s="168">
        <v>6.9309158019320796</v>
      </c>
      <c r="M124" s="168">
        <v>4.5060767844195899</v>
      </c>
      <c r="N124" s="168"/>
      <c r="O124" s="168">
        <v>3.5259964866127298</v>
      </c>
      <c r="P124" s="168">
        <v>1.9492708145269699</v>
      </c>
      <c r="Q124" s="168">
        <v>100</v>
      </c>
      <c r="R124" s="175"/>
    </row>
    <row r="125" spans="1:18" s="150" customFormat="1" ht="15.75" hidden="1" x14ac:dyDescent="0.25">
      <c r="A125" s="167" t="s">
        <v>183</v>
      </c>
      <c r="B125" s="168">
        <v>1.05984953501205E-2</v>
      </c>
      <c r="C125" s="168">
        <v>0.53244821877986104</v>
      </c>
      <c r="D125" s="168">
        <v>2.23645074896034</v>
      </c>
      <c r="E125" s="168">
        <v>3.9537434558497</v>
      </c>
      <c r="F125" s="168">
        <v>10.243698101018801</v>
      </c>
      <c r="G125" s="168">
        <v>15.2682260474005</v>
      </c>
      <c r="H125" s="168">
        <v>24.1797101059177</v>
      </c>
      <c r="I125" s="168">
        <v>7.6421880677765399</v>
      </c>
      <c r="J125" s="168">
        <v>8.7197017617054495</v>
      </c>
      <c r="K125" s="168">
        <v>8.9274659165848007</v>
      </c>
      <c r="L125" s="168">
        <v>7.3533370119645198</v>
      </c>
      <c r="M125" s="168">
        <v>4.55045556706997</v>
      </c>
      <c r="N125" s="168"/>
      <c r="O125" s="168">
        <v>3.7463157611401998</v>
      </c>
      <c r="P125" s="168">
        <v>2.6356607404815402</v>
      </c>
      <c r="Q125" s="168">
        <v>100</v>
      </c>
      <c r="R125" s="175"/>
    </row>
    <row r="126" spans="1:18" s="150" customFormat="1" ht="15.75" hidden="1" x14ac:dyDescent="0.25">
      <c r="A126" s="167" t="s">
        <v>184</v>
      </c>
      <c r="B126" s="168">
        <v>9.5981477051567208E-3</v>
      </c>
      <c r="C126" s="168">
        <v>0.81392292539728905</v>
      </c>
      <c r="D126" s="168">
        <v>2.5060025339109901</v>
      </c>
      <c r="E126" s="168">
        <v>4.3315702274317998</v>
      </c>
      <c r="F126" s="168">
        <v>10.3519714595386</v>
      </c>
      <c r="G126" s="168">
        <v>16.9340858281134</v>
      </c>
      <c r="H126" s="168">
        <v>23.534362845422599</v>
      </c>
      <c r="I126" s="168">
        <v>7.9251167282424797</v>
      </c>
      <c r="J126" s="168">
        <v>8.0995076888546294</v>
      </c>
      <c r="K126" s="168">
        <v>8.1860386820118904</v>
      </c>
      <c r="L126" s="168">
        <v>7.1014479913291799</v>
      </c>
      <c r="M126" s="168">
        <v>4.1483194381687296</v>
      </c>
      <c r="N126" s="168"/>
      <c r="O126" s="168">
        <v>3.7156644723824401</v>
      </c>
      <c r="P126" s="168">
        <v>2.3423910314907799</v>
      </c>
      <c r="Q126" s="168">
        <v>100</v>
      </c>
      <c r="R126" s="175"/>
    </row>
    <row r="127" spans="1:18" s="150" customFormat="1" ht="15.75" hidden="1" x14ac:dyDescent="0.25">
      <c r="A127" s="167" t="s">
        <v>185</v>
      </c>
      <c r="B127" s="168">
        <v>1.6247639344608201E-2</v>
      </c>
      <c r="C127" s="168">
        <v>0.98583079244168303</v>
      </c>
      <c r="D127" s="168">
        <v>2.1906882035808102</v>
      </c>
      <c r="E127" s="168">
        <v>5.1429053733264398</v>
      </c>
      <c r="F127" s="168">
        <v>9.0499351149467699</v>
      </c>
      <c r="G127" s="168">
        <v>13.8621904771953</v>
      </c>
      <c r="H127" s="168">
        <v>25.220767437198699</v>
      </c>
      <c r="I127" s="168">
        <v>8.5287446061002505</v>
      </c>
      <c r="J127" s="168">
        <v>8.1179114398151597</v>
      </c>
      <c r="K127" s="168">
        <v>9.1877235369211796</v>
      </c>
      <c r="L127" s="168">
        <v>7.2080436365171003</v>
      </c>
      <c r="M127" s="168">
        <v>4.03342371522319</v>
      </c>
      <c r="N127" s="168"/>
      <c r="O127" s="168">
        <v>3.9036536087695</v>
      </c>
      <c r="P127" s="168">
        <v>2.55193441861937</v>
      </c>
      <c r="Q127" s="168">
        <v>100</v>
      </c>
      <c r="R127" s="175"/>
    </row>
    <row r="128" spans="1:18" s="150" customFormat="1" ht="15.75" hidden="1" x14ac:dyDescent="0.25">
      <c r="A128" s="167" t="s">
        <v>186</v>
      </c>
      <c r="B128" s="168">
        <v>1.7981942503116601E-2</v>
      </c>
      <c r="C128" s="168">
        <v>1.60840164708549</v>
      </c>
      <c r="D128" s="168">
        <v>2.6215858864417698</v>
      </c>
      <c r="E128" s="168">
        <v>5.0320728344225802</v>
      </c>
      <c r="F128" s="168">
        <v>9.8813040686033808</v>
      </c>
      <c r="G128" s="168">
        <v>15.0199085791999</v>
      </c>
      <c r="H128" s="168">
        <v>25.362547693702499</v>
      </c>
      <c r="I128" s="168">
        <v>9.4737637414529097</v>
      </c>
      <c r="J128" s="168">
        <v>6.4036870537569399</v>
      </c>
      <c r="K128" s="168">
        <v>7.8469268255827096</v>
      </c>
      <c r="L128" s="168">
        <v>7.3130595746288396</v>
      </c>
      <c r="M128" s="168">
        <v>3.8739752937176499</v>
      </c>
      <c r="N128" s="168"/>
      <c r="O128" s="168">
        <v>3.9673605077254401</v>
      </c>
      <c r="P128" s="168">
        <v>1.5774243511767601</v>
      </c>
      <c r="Q128" s="168">
        <v>100</v>
      </c>
      <c r="R128" s="175"/>
    </row>
    <row r="129" spans="1:18" s="150" customFormat="1" ht="15.75" hidden="1" x14ac:dyDescent="0.25">
      <c r="A129" s="167" t="s">
        <v>187</v>
      </c>
      <c r="B129" s="168">
        <v>1.4564214146589699E-2</v>
      </c>
      <c r="C129" s="168">
        <v>1.6790959658881499</v>
      </c>
      <c r="D129" s="168">
        <v>2.3543139904191999</v>
      </c>
      <c r="E129" s="168">
        <v>4.9158609556230104</v>
      </c>
      <c r="F129" s="168">
        <v>11.0621347979435</v>
      </c>
      <c r="G129" s="168">
        <v>13.7923107968204</v>
      </c>
      <c r="H129" s="168">
        <v>24.293460141430799</v>
      </c>
      <c r="I129" s="168">
        <v>10.775412798961201</v>
      </c>
      <c r="J129" s="168">
        <v>6.4321184790047203</v>
      </c>
      <c r="K129" s="168">
        <v>7.8364245731632396</v>
      </c>
      <c r="L129" s="168">
        <v>7.3442243239923499</v>
      </c>
      <c r="M129" s="168">
        <v>3.7823088666233802</v>
      </c>
      <c r="N129" s="168"/>
      <c r="O129" s="168">
        <v>3.6357893628595002</v>
      </c>
      <c r="P129" s="168">
        <v>2.0819807331239399</v>
      </c>
      <c r="Q129" s="168">
        <v>100</v>
      </c>
      <c r="R129" s="175"/>
    </row>
    <row r="130" spans="1:18" s="150" customFormat="1" ht="15.75" hidden="1" x14ac:dyDescent="0.25">
      <c r="A130" s="167" t="s">
        <v>188</v>
      </c>
      <c r="B130" s="168">
        <v>1.3738192325634399E-2</v>
      </c>
      <c r="C130" s="168">
        <v>2.0006431285638202</v>
      </c>
      <c r="D130" s="168">
        <v>2.9949259269883002</v>
      </c>
      <c r="E130" s="168">
        <v>4.6700795758370903</v>
      </c>
      <c r="F130" s="168">
        <v>11.5557823447622</v>
      </c>
      <c r="G130" s="168">
        <v>14.626192844968299</v>
      </c>
      <c r="H130" s="168">
        <v>24.393292742762199</v>
      </c>
      <c r="I130" s="168">
        <v>10.492959553856</v>
      </c>
      <c r="J130" s="168">
        <v>6.6113918298517298</v>
      </c>
      <c r="K130" s="168">
        <v>7.1489929603086999</v>
      </c>
      <c r="L130" s="168">
        <v>6.7090688675955299</v>
      </c>
      <c r="M130" s="168">
        <v>3.3872947385742802</v>
      </c>
      <c r="N130" s="168"/>
      <c r="O130" s="168">
        <v>3.58581916613702</v>
      </c>
      <c r="P130" s="168">
        <v>1.8098181274692899</v>
      </c>
      <c r="Q130" s="168">
        <v>100</v>
      </c>
      <c r="R130" s="175"/>
    </row>
    <row r="131" spans="1:18" s="150" customFormat="1" ht="15.75" hidden="1" x14ac:dyDescent="0.25">
      <c r="A131" s="167" t="s">
        <v>189</v>
      </c>
      <c r="B131" s="168">
        <v>8.2961315362866106E-3</v>
      </c>
      <c r="C131" s="168">
        <v>1.9567659437073801</v>
      </c>
      <c r="D131" s="168">
        <v>2.8522997100838401</v>
      </c>
      <c r="E131" s="168">
        <v>4.3406705516479001</v>
      </c>
      <c r="F131" s="168">
        <v>12.537921168812799</v>
      </c>
      <c r="G131" s="168">
        <v>14.146025368224899</v>
      </c>
      <c r="H131" s="168">
        <v>22.497090748468</v>
      </c>
      <c r="I131" s="168">
        <v>10.1540165608723</v>
      </c>
      <c r="J131" s="168">
        <v>6.9898271489783399</v>
      </c>
      <c r="K131" s="168">
        <v>8.1441105313784394</v>
      </c>
      <c r="L131" s="168">
        <v>6.4548387747734797</v>
      </c>
      <c r="M131" s="168">
        <v>3.4168850940938298</v>
      </c>
      <c r="N131" s="168"/>
      <c r="O131" s="168">
        <v>4.2556912583437798</v>
      </c>
      <c r="P131" s="168">
        <v>2.24556100907866</v>
      </c>
      <c r="Q131" s="168">
        <v>100</v>
      </c>
      <c r="R131" s="175"/>
    </row>
    <row r="132" spans="1:18" s="150" customFormat="1" ht="15.75" hidden="1" x14ac:dyDescent="0.25">
      <c r="A132" s="167" t="s">
        <v>190</v>
      </c>
      <c r="B132" s="168">
        <v>1.5191605973988401E-2</v>
      </c>
      <c r="C132" s="168">
        <v>2.19142603457786</v>
      </c>
      <c r="D132" s="168">
        <v>2.6486491269988801</v>
      </c>
      <c r="E132" s="168">
        <v>4.2030601499101801</v>
      </c>
      <c r="F132" s="168">
        <v>14.9832007386365</v>
      </c>
      <c r="G132" s="168">
        <v>13.036315312843801</v>
      </c>
      <c r="H132" s="168">
        <v>25.348595735141</v>
      </c>
      <c r="I132" s="168">
        <v>9.9773453332271398</v>
      </c>
      <c r="J132" s="168">
        <v>6.37221499514754</v>
      </c>
      <c r="K132" s="168">
        <v>8.0014041173676898</v>
      </c>
      <c r="L132" s="168">
        <v>5.6114547658870304</v>
      </c>
      <c r="M132" s="168">
        <v>2.62077326749321</v>
      </c>
      <c r="N132" s="168"/>
      <c r="O132" s="168">
        <v>3.7509992536939198</v>
      </c>
      <c r="P132" s="168">
        <v>1.23936956310121</v>
      </c>
      <c r="Q132" s="168">
        <v>100</v>
      </c>
      <c r="R132" s="175"/>
    </row>
    <row r="133" spans="1:18" s="150" customFormat="1" ht="15.75" hidden="1" x14ac:dyDescent="0.25">
      <c r="A133" s="167" t="s">
        <v>191</v>
      </c>
      <c r="B133" s="168">
        <v>3.5062501962453502E-2</v>
      </c>
      <c r="C133" s="168">
        <v>2.2019600113037301</v>
      </c>
      <c r="D133" s="168">
        <v>2.9358303881994599</v>
      </c>
      <c r="E133" s="168">
        <v>4.2716942689381101</v>
      </c>
      <c r="F133" s="168">
        <v>15.6010689702091</v>
      </c>
      <c r="G133" s="168">
        <v>11.632028636120999</v>
      </c>
      <c r="H133" s="168">
        <v>23.704170170009501</v>
      </c>
      <c r="I133" s="168">
        <v>10.597772048382801</v>
      </c>
      <c r="J133" s="168">
        <v>7.13251532458108</v>
      </c>
      <c r="K133" s="168">
        <v>8.4427364800039104</v>
      </c>
      <c r="L133" s="168">
        <v>5.4891131803608104</v>
      </c>
      <c r="M133" s="168">
        <v>2.7643555651691498</v>
      </c>
      <c r="N133" s="168"/>
      <c r="O133" s="168">
        <v>3.4622912385610798</v>
      </c>
      <c r="P133" s="168">
        <v>1.72940121619783</v>
      </c>
      <c r="Q133" s="168">
        <v>100</v>
      </c>
      <c r="R133" s="175"/>
    </row>
    <row r="134" spans="1:18" s="150" customFormat="1" ht="15.75" hidden="1" x14ac:dyDescent="0.25">
      <c r="A134" s="167" t="s">
        <v>192</v>
      </c>
      <c r="B134" s="168">
        <v>1.4464076155597701E-2</v>
      </c>
      <c r="C134" s="168">
        <v>2.3567497282393899</v>
      </c>
      <c r="D134" s="168">
        <v>3.29363416623548</v>
      </c>
      <c r="E134" s="168">
        <v>5.2765546272368997</v>
      </c>
      <c r="F134" s="168">
        <v>16.4134459244856</v>
      </c>
      <c r="G134" s="168">
        <v>12.3169809745209</v>
      </c>
      <c r="H134" s="168">
        <v>22.934954900414098</v>
      </c>
      <c r="I134" s="168">
        <v>10.026736173759801</v>
      </c>
      <c r="J134" s="168">
        <v>6.4527673356426103</v>
      </c>
      <c r="K134" s="168">
        <v>8.2931346337084495</v>
      </c>
      <c r="L134" s="168">
        <v>5.1126781355358499</v>
      </c>
      <c r="M134" s="168">
        <v>2.4969170641802401</v>
      </c>
      <c r="N134" s="168"/>
      <c r="O134" s="168">
        <v>3.4256002218819099</v>
      </c>
      <c r="P134" s="168">
        <v>1.58538203800324</v>
      </c>
      <c r="Q134" s="168">
        <v>100</v>
      </c>
      <c r="R134" s="175"/>
    </row>
    <row r="135" spans="1:18" s="150" customFormat="1" ht="15.75" hidden="1" x14ac:dyDescent="0.25">
      <c r="A135" s="167" t="s">
        <v>193</v>
      </c>
      <c r="B135" s="168">
        <v>2.15726689236093E-2</v>
      </c>
      <c r="C135" s="168">
        <v>2.4802161538708001</v>
      </c>
      <c r="D135" s="168">
        <v>4.0236231404252596</v>
      </c>
      <c r="E135" s="168">
        <v>5.9843865138780599</v>
      </c>
      <c r="F135" s="168">
        <v>16.002648525689601</v>
      </c>
      <c r="G135" s="168">
        <v>12.0992769952049</v>
      </c>
      <c r="H135" s="168">
        <v>21.752725952347902</v>
      </c>
      <c r="I135" s="168">
        <v>10.1314651259652</v>
      </c>
      <c r="J135" s="168">
        <v>6.5926930593675603</v>
      </c>
      <c r="K135" s="168">
        <v>8.4436707711695203</v>
      </c>
      <c r="L135" s="168">
        <v>4.9256170103698302</v>
      </c>
      <c r="M135" s="168">
        <v>2.4483911274389398</v>
      </c>
      <c r="N135" s="168"/>
      <c r="O135" s="168">
        <v>3.19446372694554</v>
      </c>
      <c r="P135" s="168">
        <v>1.8992492284033</v>
      </c>
      <c r="Q135" s="168">
        <v>100</v>
      </c>
      <c r="R135" s="175"/>
    </row>
    <row r="136" spans="1:18" s="150" customFormat="1" ht="15.75" hidden="1" x14ac:dyDescent="0.25">
      <c r="A136" s="167" t="s">
        <v>194</v>
      </c>
      <c r="B136" s="168">
        <v>6.8427717669014204E-2</v>
      </c>
      <c r="C136" s="168">
        <v>2.8438974176682699</v>
      </c>
      <c r="D136" s="168">
        <v>5.4694778313449302</v>
      </c>
      <c r="E136" s="168">
        <v>5.1876208038035099</v>
      </c>
      <c r="F136" s="168">
        <v>17.7156695030104</v>
      </c>
      <c r="G136" s="168">
        <v>13.358068027815399</v>
      </c>
      <c r="H136" s="168">
        <v>21.306347337317501</v>
      </c>
      <c r="I136" s="168">
        <v>10.1631453052217</v>
      </c>
      <c r="J136" s="168">
        <v>5.9592840268675102</v>
      </c>
      <c r="K136" s="168">
        <v>7.67708634185718</v>
      </c>
      <c r="L136" s="168">
        <v>4.3075396384587501</v>
      </c>
      <c r="M136" s="168">
        <v>1.88605748224508</v>
      </c>
      <c r="N136" s="168"/>
      <c r="O136" s="168">
        <v>2.9477238897158502</v>
      </c>
      <c r="P136" s="168">
        <v>1.1096546770048801</v>
      </c>
      <c r="Q136" s="168">
        <v>100</v>
      </c>
      <c r="R136" s="175"/>
    </row>
    <row r="137" spans="1:18" s="150" customFormat="1" ht="15.75" hidden="1" x14ac:dyDescent="0.25">
      <c r="A137" s="167" t="s">
        <v>195</v>
      </c>
      <c r="B137" s="168">
        <v>0.21203343659481499</v>
      </c>
      <c r="C137" s="168">
        <v>2.9805072989815198</v>
      </c>
      <c r="D137" s="168">
        <v>7.3807401763830702</v>
      </c>
      <c r="E137" s="168">
        <v>5.2383040200102098</v>
      </c>
      <c r="F137" s="168">
        <v>17.451250278518501</v>
      </c>
      <c r="G137" s="168">
        <v>13.1590107022979</v>
      </c>
      <c r="H137" s="168">
        <v>20.272373121347801</v>
      </c>
      <c r="I137" s="168">
        <v>9.3186898489890702</v>
      </c>
      <c r="J137" s="168">
        <v>6.59711490774749</v>
      </c>
      <c r="K137" s="168">
        <v>7.7331109977071604</v>
      </c>
      <c r="L137" s="168">
        <v>4.0043772326402101</v>
      </c>
      <c r="M137" s="168">
        <v>1.5226875777156501</v>
      </c>
      <c r="N137" s="168"/>
      <c r="O137" s="168">
        <v>2.7399032552523201</v>
      </c>
      <c r="P137" s="168">
        <v>1.3898971458143199</v>
      </c>
      <c r="Q137" s="168">
        <v>100</v>
      </c>
      <c r="R137" s="175"/>
    </row>
    <row r="138" spans="1:18" s="150" customFormat="1" ht="15.75" hidden="1" x14ac:dyDescent="0.25">
      <c r="A138" s="167" t="s">
        <v>196</v>
      </c>
      <c r="B138" s="168">
        <v>0.211942567069032</v>
      </c>
      <c r="C138" s="168">
        <v>3.88063335596022</v>
      </c>
      <c r="D138" s="168">
        <v>8.3982011628250195</v>
      </c>
      <c r="E138" s="168">
        <v>5.4061033556650804</v>
      </c>
      <c r="F138" s="168">
        <v>18.638218280553701</v>
      </c>
      <c r="G138" s="168">
        <v>14.6782678629401</v>
      </c>
      <c r="H138" s="168">
        <v>19.428806481126198</v>
      </c>
      <c r="I138" s="168">
        <v>8.2061800903107809</v>
      </c>
      <c r="J138" s="168">
        <v>6.0041171088746603</v>
      </c>
      <c r="K138" s="168">
        <v>6.8797405778709102</v>
      </c>
      <c r="L138" s="168">
        <v>3.5915872266328202</v>
      </c>
      <c r="M138" s="168">
        <v>1.1515730602367</v>
      </c>
      <c r="N138" s="168"/>
      <c r="O138" s="168">
        <v>2.1928400672903798</v>
      </c>
      <c r="P138" s="168">
        <v>1.33178880264439</v>
      </c>
      <c r="Q138" s="168">
        <v>100</v>
      </c>
      <c r="R138" s="175"/>
    </row>
    <row r="139" spans="1:18" s="150" customFormat="1" ht="15.75" hidden="1" x14ac:dyDescent="0.25">
      <c r="A139" s="167" t="s">
        <v>197</v>
      </c>
      <c r="B139" s="168">
        <v>0.27262861890836199</v>
      </c>
      <c r="C139" s="168">
        <v>4.1973570991368696</v>
      </c>
      <c r="D139" s="168">
        <v>8.4712985933900899</v>
      </c>
      <c r="E139" s="168">
        <v>5.6660624680282297</v>
      </c>
      <c r="F139" s="168">
        <v>19.874094071658199</v>
      </c>
      <c r="G139" s="168">
        <v>13.010772083066</v>
      </c>
      <c r="H139" s="168">
        <v>20.608298909781201</v>
      </c>
      <c r="I139" s="168">
        <v>7.6906700099648404</v>
      </c>
      <c r="J139" s="168">
        <v>5.8609239212393103</v>
      </c>
      <c r="K139" s="168">
        <v>6.2751893172161104</v>
      </c>
      <c r="L139" s="168">
        <v>3.1689380790031598</v>
      </c>
      <c r="M139" s="168">
        <v>1.3995132899059399</v>
      </c>
      <c r="N139" s="168"/>
      <c r="O139" s="168">
        <v>1.86907321054203</v>
      </c>
      <c r="P139" s="168">
        <v>1.6351803281596999</v>
      </c>
      <c r="Q139" s="168">
        <v>100</v>
      </c>
      <c r="R139" s="175"/>
    </row>
    <row r="140" spans="1:18" s="150" customFormat="1" ht="15.75" hidden="1" x14ac:dyDescent="0.25">
      <c r="A140" s="167" t="s">
        <v>198</v>
      </c>
      <c r="B140" s="168">
        <v>0.52572072224668898</v>
      </c>
      <c r="C140" s="168">
        <v>5.6256140113147497</v>
      </c>
      <c r="D140" s="168">
        <v>10.817185541515601</v>
      </c>
      <c r="E140" s="168">
        <v>6.2470358074460499</v>
      </c>
      <c r="F140" s="168">
        <v>18.633973034316899</v>
      </c>
      <c r="G140" s="168">
        <v>12.288907144551001</v>
      </c>
      <c r="H140" s="168">
        <v>18.911971950269301</v>
      </c>
      <c r="I140" s="168">
        <v>6.9427741454656298</v>
      </c>
      <c r="J140" s="168">
        <v>6.0022781937057497</v>
      </c>
      <c r="K140" s="168">
        <v>6.0259917341373397</v>
      </c>
      <c r="L140" s="168">
        <v>3.49901758189641</v>
      </c>
      <c r="M140" s="168">
        <v>1.3664927673701699</v>
      </c>
      <c r="N140" s="168"/>
      <c r="O140" s="168">
        <v>2.1818574477455202</v>
      </c>
      <c r="P140" s="168">
        <v>0.93117991801890299</v>
      </c>
      <c r="Q140" s="168">
        <v>100</v>
      </c>
      <c r="R140" s="175"/>
    </row>
    <row r="141" spans="1:18" s="150" customFormat="1" ht="15.75" hidden="1" x14ac:dyDescent="0.25">
      <c r="A141" s="167" t="s">
        <v>199</v>
      </c>
      <c r="B141" s="168">
        <v>0.69174291819626299</v>
      </c>
      <c r="C141" s="168">
        <v>5.3823534783482199</v>
      </c>
      <c r="D141" s="168">
        <v>12.535157890891799</v>
      </c>
      <c r="E141" s="168">
        <v>6.8434606322941196</v>
      </c>
      <c r="F141" s="168">
        <v>18.744406699176299</v>
      </c>
      <c r="G141" s="168">
        <v>12.320786075648799</v>
      </c>
      <c r="H141" s="168">
        <v>18.922935729549099</v>
      </c>
      <c r="I141" s="168">
        <v>6.2357313754497499</v>
      </c>
      <c r="J141" s="168">
        <v>5.9932789070918497</v>
      </c>
      <c r="K141" s="168">
        <v>4.7835278432232</v>
      </c>
      <c r="L141" s="168">
        <v>3.3297262250470299</v>
      </c>
      <c r="M141" s="168">
        <v>1.1634065713294199</v>
      </c>
      <c r="N141" s="168"/>
      <c r="O141" s="168">
        <v>1.9065165379066</v>
      </c>
      <c r="P141" s="168">
        <v>1.1469691158475299</v>
      </c>
      <c r="Q141" s="168">
        <v>100</v>
      </c>
      <c r="R141" s="175"/>
    </row>
    <row r="142" spans="1:18" s="150" customFormat="1" ht="15.75" hidden="1" x14ac:dyDescent="0.25">
      <c r="A142" s="167" t="s">
        <v>200</v>
      </c>
      <c r="B142" s="168">
        <v>1.2821937670233901</v>
      </c>
      <c r="C142" s="168">
        <v>5.4615059749648198</v>
      </c>
      <c r="D142" s="168">
        <v>15.3553774683384</v>
      </c>
      <c r="E142" s="168">
        <v>7.68683626937867</v>
      </c>
      <c r="F142" s="168">
        <v>19.886399581436098</v>
      </c>
      <c r="G142" s="168">
        <v>13.4354209661507</v>
      </c>
      <c r="H142" s="168">
        <v>17.103668076127999</v>
      </c>
      <c r="I142" s="168">
        <v>4.9579640835281102</v>
      </c>
      <c r="J142" s="168">
        <v>4.9839533424409703</v>
      </c>
      <c r="K142" s="168">
        <v>3.63918017566687</v>
      </c>
      <c r="L142" s="168">
        <v>2.7839283790738598</v>
      </c>
      <c r="M142" s="168">
        <v>1.2789451096592801</v>
      </c>
      <c r="N142" s="168"/>
      <c r="O142" s="168">
        <v>1.2603080753072999</v>
      </c>
      <c r="P142" s="168">
        <v>0.88431873090345203</v>
      </c>
      <c r="Q142" s="168">
        <v>100</v>
      </c>
      <c r="R142" s="175"/>
    </row>
    <row r="143" spans="1:18" s="150" customFormat="1" ht="15.75" hidden="1" x14ac:dyDescent="0.25">
      <c r="A143" s="167" t="s">
        <v>201</v>
      </c>
      <c r="B143" s="168">
        <v>1.0516480752197901</v>
      </c>
      <c r="C143" s="168">
        <v>5.7695844351857097</v>
      </c>
      <c r="D143" s="168">
        <v>15.5176750861929</v>
      </c>
      <c r="E143" s="168">
        <v>8.0565754956486106</v>
      </c>
      <c r="F143" s="168">
        <v>19.230891184546799</v>
      </c>
      <c r="G143" s="168">
        <v>13.392394734783901</v>
      </c>
      <c r="H143" s="168">
        <v>17.568758759330098</v>
      </c>
      <c r="I143" s="168">
        <v>4.7843117359697498</v>
      </c>
      <c r="J143" s="168">
        <v>4.9724457634965002</v>
      </c>
      <c r="K143" s="168">
        <v>3.3386391356826799</v>
      </c>
      <c r="L143" s="168">
        <v>2.6368357970435499</v>
      </c>
      <c r="M143" s="168">
        <v>1.63613187983943</v>
      </c>
      <c r="N143" s="168"/>
      <c r="O143" s="168">
        <v>1.1309180306383699</v>
      </c>
      <c r="P143" s="168">
        <v>0.91318988642200805</v>
      </c>
      <c r="Q143" s="168">
        <v>100</v>
      </c>
      <c r="R143" s="175"/>
    </row>
    <row r="144" spans="1:18" s="150" customFormat="1" ht="15.75" hidden="1" x14ac:dyDescent="0.25">
      <c r="A144" s="167" t="s">
        <v>124</v>
      </c>
      <c r="B144" s="168">
        <v>1.3915363129894001</v>
      </c>
      <c r="C144" s="168">
        <v>6.0668640310874098</v>
      </c>
      <c r="D144" s="168">
        <v>17.020924087217399</v>
      </c>
      <c r="E144" s="168">
        <v>11.913324776040501</v>
      </c>
      <c r="F144" s="168">
        <v>18.129969324280701</v>
      </c>
      <c r="G144" s="168">
        <v>11.087272672502801</v>
      </c>
      <c r="H144" s="168">
        <v>15.755571584209299</v>
      </c>
      <c r="I144" s="168">
        <v>4.3642193590063298</v>
      </c>
      <c r="J144" s="168">
        <v>4.7713880721155499</v>
      </c>
      <c r="K144" s="168">
        <v>3.4032811137645802</v>
      </c>
      <c r="L144" s="168">
        <v>2.6513661824042201</v>
      </c>
      <c r="M144" s="168">
        <v>1.6439039329518801</v>
      </c>
      <c r="N144" s="168"/>
      <c r="O144" s="168">
        <v>1.1769903655146701</v>
      </c>
      <c r="P144" s="168">
        <v>0.62338818591527601</v>
      </c>
      <c r="Q144" s="168">
        <v>100</v>
      </c>
      <c r="R144" s="175"/>
    </row>
    <row r="145" spans="1:18" s="150" customFormat="1" ht="15.75" hidden="1" x14ac:dyDescent="0.25">
      <c r="A145" s="167" t="s">
        <v>125</v>
      </c>
      <c r="B145" s="168">
        <v>1.5763660160800801</v>
      </c>
      <c r="C145" s="168">
        <v>6.2867662922317997</v>
      </c>
      <c r="D145" s="168">
        <v>16.649030489696699</v>
      </c>
      <c r="E145" s="168">
        <v>12.389020503853599</v>
      </c>
      <c r="F145" s="168">
        <v>17.778088265812499</v>
      </c>
      <c r="G145" s="168">
        <v>10.1635746852713</v>
      </c>
      <c r="H145" s="168">
        <v>15.877490553515701</v>
      </c>
      <c r="I145" s="168">
        <v>4.2657631464857397</v>
      </c>
      <c r="J145" s="168">
        <v>5.4907754233196098</v>
      </c>
      <c r="K145" s="168">
        <v>3.88173967359032</v>
      </c>
      <c r="L145" s="168">
        <v>2.23982872018887</v>
      </c>
      <c r="M145" s="168">
        <v>1.3811694942766299</v>
      </c>
      <c r="N145" s="168"/>
      <c r="O145" s="168">
        <v>1.10255214315507</v>
      </c>
      <c r="P145" s="168">
        <v>0.91783459252212396</v>
      </c>
      <c r="Q145" s="168">
        <v>100</v>
      </c>
      <c r="R145" s="175"/>
    </row>
    <row r="146" spans="1:18" s="150" customFormat="1" ht="15.75" hidden="1" x14ac:dyDescent="0.25">
      <c r="A146" s="167" t="s">
        <v>126</v>
      </c>
      <c r="B146" s="168">
        <v>1.89862322846856</v>
      </c>
      <c r="C146" s="168">
        <v>8.0990073452215601</v>
      </c>
      <c r="D146" s="168">
        <v>15.7202767027603</v>
      </c>
      <c r="E146" s="168">
        <v>13.430409178733701</v>
      </c>
      <c r="F146" s="168">
        <v>18.4056265206227</v>
      </c>
      <c r="G146" s="168">
        <v>10.989900079558801</v>
      </c>
      <c r="H146" s="168">
        <v>14.1678208790764</v>
      </c>
      <c r="I146" s="168">
        <v>3.3807668079974902</v>
      </c>
      <c r="J146" s="168">
        <v>4.58050559319455</v>
      </c>
      <c r="K146" s="168">
        <v>3.8338473511547599</v>
      </c>
      <c r="L146" s="168">
        <v>2.13864804002211</v>
      </c>
      <c r="M146" s="168">
        <v>1.39545725111874</v>
      </c>
      <c r="N146" s="168"/>
      <c r="O146" s="168">
        <v>1.0111478618335501</v>
      </c>
      <c r="P146" s="168">
        <v>0.94796316023678895</v>
      </c>
      <c r="Q146" s="168">
        <v>100</v>
      </c>
      <c r="R146" s="175"/>
    </row>
    <row r="147" spans="1:18" s="150" customFormat="1" ht="15.75" hidden="1" x14ac:dyDescent="0.25">
      <c r="A147" s="167" t="s">
        <v>127</v>
      </c>
      <c r="B147" s="168">
        <v>2.73270208992292</v>
      </c>
      <c r="C147" s="168">
        <v>7.3441209625910702</v>
      </c>
      <c r="D147" s="168">
        <v>15.3969275868299</v>
      </c>
      <c r="E147" s="168">
        <v>13.5187197345419</v>
      </c>
      <c r="F147" s="168">
        <v>18.0092676236256</v>
      </c>
      <c r="G147" s="168">
        <v>11.4384664907464</v>
      </c>
      <c r="H147" s="168">
        <v>14.055132436428201</v>
      </c>
      <c r="I147" s="168">
        <v>3.7714291530633801</v>
      </c>
      <c r="J147" s="168">
        <v>4.4617933182520302</v>
      </c>
      <c r="K147" s="168">
        <v>4.4088645507034698</v>
      </c>
      <c r="L147" s="168">
        <v>1.51406811016309</v>
      </c>
      <c r="M147" s="168">
        <v>1.5713227865978301</v>
      </c>
      <c r="N147" s="168"/>
      <c r="O147" s="168">
        <v>0.81632445334507298</v>
      </c>
      <c r="P147" s="168">
        <v>0.96086070318921302</v>
      </c>
      <c r="Q147" s="168">
        <v>100</v>
      </c>
      <c r="R147" s="175"/>
    </row>
    <row r="148" spans="1:18" s="150" customFormat="1" ht="15.75" hidden="1" x14ac:dyDescent="0.25">
      <c r="A148" s="167" t="s">
        <v>128</v>
      </c>
      <c r="B148" s="168">
        <v>2.9724655819774699</v>
      </c>
      <c r="C148" s="168">
        <v>9.5047537492040508</v>
      </c>
      <c r="D148" s="168">
        <v>17.146981973080401</v>
      </c>
      <c r="E148" s="168">
        <v>14.017521902378</v>
      </c>
      <c r="F148" s="168">
        <v>17.2811043043571</v>
      </c>
      <c r="G148" s="168">
        <v>10.353036324645601</v>
      </c>
      <c r="H148" s="168">
        <v>13.4069267871389</v>
      </c>
      <c r="I148" s="168">
        <v>4.0295252106068302</v>
      </c>
      <c r="J148" s="168">
        <v>4.0492867546421296</v>
      </c>
      <c r="K148" s="168">
        <v>3.0246141009595302</v>
      </c>
      <c r="L148" s="168">
        <v>1.1555013942867201</v>
      </c>
      <c r="M148" s="168">
        <v>1.7276712850127001</v>
      </c>
      <c r="N148" s="168"/>
      <c r="O148" s="168">
        <v>0.67262440623879305</v>
      </c>
      <c r="P148" s="168">
        <v>0.657986225471898</v>
      </c>
      <c r="Q148" s="168">
        <v>100</v>
      </c>
      <c r="R148" s="175"/>
    </row>
    <row r="149" spans="1:18" s="150" customFormat="1" ht="15.75" hidden="1" x14ac:dyDescent="0.25">
      <c r="A149" s="167" t="s">
        <v>129</v>
      </c>
      <c r="B149" s="168">
        <v>3.24200189710074</v>
      </c>
      <c r="C149" s="168">
        <v>10.2523751744616</v>
      </c>
      <c r="D149" s="168">
        <v>16.652811030099699</v>
      </c>
      <c r="E149" s="168">
        <v>14.686902407841901</v>
      </c>
      <c r="F149" s="168">
        <v>18.242121279870101</v>
      </c>
      <c r="G149" s="168">
        <v>10.5098078371532</v>
      </c>
      <c r="H149" s="168">
        <v>11.859484309848201</v>
      </c>
      <c r="I149" s="168">
        <v>4.3379357199757802</v>
      </c>
      <c r="J149" s="168">
        <v>3.7566501629032198</v>
      </c>
      <c r="K149" s="168">
        <v>2.50530168025821</v>
      </c>
      <c r="L149" s="168">
        <v>1.1868817871817601</v>
      </c>
      <c r="M149" s="168">
        <v>1.35770767718031</v>
      </c>
      <c r="N149" s="168"/>
      <c r="O149" s="168">
        <v>0.59474325107498704</v>
      </c>
      <c r="P149" s="168">
        <v>0.81527578505023801</v>
      </c>
      <c r="Q149" s="168">
        <v>100</v>
      </c>
      <c r="R149" s="175"/>
    </row>
    <row r="150" spans="1:18" s="150" customFormat="1" ht="15.75" hidden="1" x14ac:dyDescent="0.25">
      <c r="A150" s="167" t="s">
        <v>130</v>
      </c>
      <c r="B150" s="168">
        <v>4.2776005933258601</v>
      </c>
      <c r="C150" s="168">
        <v>11.435658806648201</v>
      </c>
      <c r="D150" s="168">
        <v>16.592016823808901</v>
      </c>
      <c r="E150" s="168">
        <v>15.9671269589532</v>
      </c>
      <c r="F150" s="168">
        <v>18.9099380144885</v>
      </c>
      <c r="G150" s="168">
        <v>10.2129892663015</v>
      </c>
      <c r="H150" s="168">
        <v>10.271469817645199</v>
      </c>
      <c r="I150" s="168">
        <v>3.3550795780880001</v>
      </c>
      <c r="J150" s="168">
        <v>2.8953682241470502</v>
      </c>
      <c r="K150" s="168">
        <v>2.5317043982409402</v>
      </c>
      <c r="L150" s="168">
        <v>0.97848419185493696</v>
      </c>
      <c r="M150" s="168">
        <v>1.2964479842606</v>
      </c>
      <c r="N150" s="168"/>
      <c r="O150" s="168">
        <v>0.54452751781042597</v>
      </c>
      <c r="P150" s="168">
        <v>0.73158782442666803</v>
      </c>
      <c r="Q150" s="168">
        <v>100</v>
      </c>
      <c r="R150" s="175"/>
    </row>
    <row r="151" spans="1:18" s="150" customFormat="1" ht="15.75" hidden="1" x14ac:dyDescent="0.25">
      <c r="A151" s="167" t="s">
        <v>131</v>
      </c>
      <c r="B151" s="168">
        <v>5.1141145601267404</v>
      </c>
      <c r="C151" s="168">
        <v>11.2926382494183</v>
      </c>
      <c r="D151" s="168">
        <v>15.6177611710846</v>
      </c>
      <c r="E151" s="168">
        <v>18.003236220657101</v>
      </c>
      <c r="F151" s="168">
        <v>17.484450767495002</v>
      </c>
      <c r="G151" s="168">
        <v>9.9939809422561297</v>
      </c>
      <c r="H151" s="168">
        <v>9.7852681607479308</v>
      </c>
      <c r="I151" s="168">
        <v>3.5720892905068302</v>
      </c>
      <c r="J151" s="168">
        <v>2.4248204053874498</v>
      </c>
      <c r="K151" s="168">
        <v>2.6382233617609998</v>
      </c>
      <c r="L151" s="168">
        <v>1.1709803247164401</v>
      </c>
      <c r="M151" s="168">
        <v>1.49486295569609</v>
      </c>
      <c r="N151" s="168"/>
      <c r="O151" s="168">
        <v>0.57532811681662199</v>
      </c>
      <c r="P151" s="168">
        <v>0.832245473329842</v>
      </c>
      <c r="Q151" s="168">
        <v>100</v>
      </c>
      <c r="R151" s="175"/>
    </row>
    <row r="152" spans="1:18" s="150" customFormat="1" ht="15.75" hidden="1" x14ac:dyDescent="0.25">
      <c r="A152" s="167" t="s">
        <v>132</v>
      </c>
      <c r="B152" s="168">
        <v>6.2530172523312304</v>
      </c>
      <c r="C152" s="168">
        <v>11.9555787861299</v>
      </c>
      <c r="D152" s="168">
        <v>16.563580993034499</v>
      </c>
      <c r="E152" s="168">
        <v>17.529101739026299</v>
      </c>
      <c r="F152" s="168">
        <v>18.0000653359903</v>
      </c>
      <c r="G152" s="168">
        <v>10.121996813055601</v>
      </c>
      <c r="H152" s="168">
        <v>8.3599214516205098</v>
      </c>
      <c r="I152" s="168">
        <v>3.15246153343569</v>
      </c>
      <c r="J152" s="168">
        <v>2.30527152548648</v>
      </c>
      <c r="K152" s="168">
        <v>2.2954711269369401</v>
      </c>
      <c r="L152" s="168">
        <v>0.96043905785501904</v>
      </c>
      <c r="M152" s="168">
        <v>1.43557689864573</v>
      </c>
      <c r="N152" s="168"/>
      <c r="O152" s="168">
        <v>0.51960261198770197</v>
      </c>
      <c r="P152" s="168">
        <v>0.54791487446415399</v>
      </c>
      <c r="Q152" s="168">
        <v>100</v>
      </c>
      <c r="R152" s="175"/>
    </row>
    <row r="153" spans="1:18" s="150" customFormat="1" ht="15.75" hidden="1" x14ac:dyDescent="0.25">
      <c r="A153" s="167" t="s">
        <v>133</v>
      </c>
      <c r="B153" s="168">
        <v>8.8567383508840791</v>
      </c>
      <c r="C153" s="168">
        <v>9.8775408972066892</v>
      </c>
      <c r="D153" s="168">
        <v>17.714716793948401</v>
      </c>
      <c r="E153" s="168">
        <v>19.108580404476701</v>
      </c>
      <c r="F153" s="168">
        <v>16.310725763948501</v>
      </c>
      <c r="G153" s="168">
        <v>9.9494662436574508</v>
      </c>
      <c r="H153" s="168">
        <v>7.6534355720441898</v>
      </c>
      <c r="I153" s="168">
        <v>2.7933076358675999</v>
      </c>
      <c r="J153" s="168">
        <v>1.84711730238614</v>
      </c>
      <c r="K153" s="168">
        <v>2.5779449605754001</v>
      </c>
      <c r="L153" s="168">
        <v>0.94143664679074501</v>
      </c>
      <c r="M153" s="168">
        <v>1.17312720245538</v>
      </c>
      <c r="N153" s="168"/>
      <c r="O153" s="177">
        <v>0.48838963696301402</v>
      </c>
      <c r="P153" s="168">
        <v>0.70747258879576702</v>
      </c>
      <c r="Q153" s="168">
        <v>100</v>
      </c>
      <c r="R153" s="175"/>
    </row>
    <row r="154" spans="1:18" s="150" customFormat="1" ht="15.75" hidden="1" x14ac:dyDescent="0.2">
      <c r="A154" s="178" t="s">
        <v>134</v>
      </c>
      <c r="B154" s="179">
        <v>9.4942593353369809</v>
      </c>
      <c r="C154" s="179">
        <v>10.7436557186822</v>
      </c>
      <c r="D154" s="179">
        <v>17.9423699251155</v>
      </c>
      <c r="E154" s="179">
        <v>19.848537265670601</v>
      </c>
      <c r="F154" s="179">
        <v>15.152940243752999</v>
      </c>
      <c r="G154" s="179">
        <v>9.4985837531622295</v>
      </c>
      <c r="H154" s="179">
        <v>7.2671841553330898</v>
      </c>
      <c r="I154" s="179">
        <v>2.84438582455837</v>
      </c>
      <c r="J154" s="179">
        <v>1.7128298269512101</v>
      </c>
      <c r="K154" s="179">
        <v>2.33194231226621</v>
      </c>
      <c r="L154" s="179">
        <v>0.77262931811138302</v>
      </c>
      <c r="M154" s="179">
        <v>1.27804565143751</v>
      </c>
      <c r="N154" s="179"/>
      <c r="O154" s="177">
        <v>0.394062574325931</v>
      </c>
      <c r="P154" s="179">
        <v>0.718574095295754</v>
      </c>
      <c r="Q154" s="179">
        <v>100</v>
      </c>
      <c r="R154" s="175"/>
    </row>
    <row r="155" spans="1:18" s="150" customFormat="1" ht="15.75" hidden="1" x14ac:dyDescent="0.2">
      <c r="A155" s="180" t="s">
        <v>135</v>
      </c>
      <c r="B155" s="181">
        <v>10.2668858253128</v>
      </c>
      <c r="C155" s="181">
        <v>11.116283930793999</v>
      </c>
      <c r="D155" s="181">
        <v>17.590094155875001</v>
      </c>
      <c r="E155" s="181">
        <v>19.832828191656098</v>
      </c>
      <c r="F155" s="181">
        <v>14.405801370058199</v>
      </c>
      <c r="G155" s="181">
        <v>8.8984902756268305</v>
      </c>
      <c r="H155" s="181">
        <v>7.6015904837008703</v>
      </c>
      <c r="I155" s="181">
        <v>2.9593543054222802</v>
      </c>
      <c r="J155" s="181">
        <v>1.7610283987800599</v>
      </c>
      <c r="K155" s="181">
        <v>2.1410722938499398</v>
      </c>
      <c r="L155" s="181">
        <v>1.03395692202449</v>
      </c>
      <c r="M155" s="181">
        <v>1.04440812913892</v>
      </c>
      <c r="N155" s="181"/>
      <c r="O155" s="182">
        <v>0.49381953615642599</v>
      </c>
      <c r="P155" s="181">
        <v>0.85438618160397495</v>
      </c>
      <c r="Q155" s="181">
        <v>100</v>
      </c>
      <c r="R155" s="183"/>
    </row>
    <row r="156" spans="1:18" s="150" customFormat="1" ht="15.75" hidden="1" x14ac:dyDescent="0.2">
      <c r="A156" s="178" t="s">
        <v>136</v>
      </c>
      <c r="B156" s="179">
        <v>14.3621497529252</v>
      </c>
      <c r="C156" s="179">
        <v>10.701975252124001</v>
      </c>
      <c r="D156" s="179">
        <v>19.079966069288702</v>
      </c>
      <c r="E156" s="179">
        <v>17.180620447292899</v>
      </c>
      <c r="F156" s="179">
        <v>13.8934144797964</v>
      </c>
      <c r="G156" s="179">
        <v>8.1277181596628498</v>
      </c>
      <c r="H156" s="179">
        <v>7.1791393448141196</v>
      </c>
      <c r="I156" s="179">
        <v>2.9675907848496701</v>
      </c>
      <c r="J156" s="179">
        <v>1.7448397043180901</v>
      </c>
      <c r="K156" s="179">
        <v>1.4829538569255001</v>
      </c>
      <c r="L156" s="179">
        <v>0.90061129138671603</v>
      </c>
      <c r="M156" s="179">
        <v>1.3259233327498701</v>
      </c>
      <c r="N156" s="179"/>
      <c r="O156" s="184">
        <v>0.41588684377061802</v>
      </c>
      <c r="P156" s="179">
        <v>0.637210680095329</v>
      </c>
      <c r="Q156" s="179">
        <v>100</v>
      </c>
      <c r="R156" s="183"/>
    </row>
    <row r="157" spans="1:18" s="150" customFormat="1" ht="16.5" hidden="1" thickBot="1" x14ac:dyDescent="0.25">
      <c r="A157" s="185" t="s">
        <v>137</v>
      </c>
      <c r="B157" s="186">
        <v>14.2335232014994</v>
      </c>
      <c r="C157" s="186">
        <v>11.2731173033839</v>
      </c>
      <c r="D157" s="186">
        <v>18.8469169607427</v>
      </c>
      <c r="E157" s="186">
        <v>17.693980349377</v>
      </c>
      <c r="F157" s="186">
        <v>14.3878215922569</v>
      </c>
      <c r="G157" s="186">
        <v>8.2105779508880907</v>
      </c>
      <c r="H157" s="186">
        <v>6.64837538254287</v>
      </c>
      <c r="I157" s="186">
        <v>2.80317894952631</v>
      </c>
      <c r="J157" s="186">
        <v>1.50235016765994</v>
      </c>
      <c r="K157" s="186">
        <v>1.4796538444642899</v>
      </c>
      <c r="L157" s="186">
        <v>0.80700071749666902</v>
      </c>
      <c r="M157" s="186">
        <v>0.87252719898086195</v>
      </c>
      <c r="N157" s="186"/>
      <c r="O157" s="187">
        <v>0.48247990277188002</v>
      </c>
      <c r="P157" s="186">
        <v>0.75849647840920698</v>
      </c>
      <c r="Q157" s="186">
        <v>100</v>
      </c>
      <c r="R157" s="183"/>
    </row>
    <row r="158" spans="1:18" s="150" customFormat="1" ht="15" hidden="1" x14ac:dyDescent="0.2">
      <c r="A158" s="188" t="s">
        <v>203</v>
      </c>
      <c r="B158" s="174"/>
      <c r="C158" s="174"/>
      <c r="D158" s="174"/>
      <c r="E158" s="174"/>
      <c r="F158" s="174"/>
      <c r="G158" s="174"/>
      <c r="H158" s="174"/>
      <c r="I158" s="174"/>
      <c r="J158" s="174"/>
      <c r="K158" s="174"/>
      <c r="L158" s="174"/>
      <c r="M158" s="174"/>
      <c r="N158" s="174"/>
      <c r="O158" s="174"/>
      <c r="P158" s="174"/>
      <c r="Q158" s="174"/>
      <c r="R158" s="175"/>
    </row>
    <row r="159" spans="1:18" s="150" customFormat="1" hidden="1" x14ac:dyDescent="0.2">
      <c r="A159" s="189" t="s">
        <v>204</v>
      </c>
      <c r="B159" s="157"/>
      <c r="C159" s="157"/>
      <c r="D159" s="157"/>
      <c r="E159" s="157"/>
      <c r="F159" s="157"/>
      <c r="G159" s="157"/>
      <c r="H159" s="157"/>
      <c r="I159" s="157"/>
      <c r="J159" s="157"/>
      <c r="K159" s="157"/>
      <c r="L159" s="157"/>
      <c r="M159" s="157"/>
      <c r="N159" s="157"/>
      <c r="O159" s="157"/>
      <c r="P159" s="157"/>
      <c r="Q159" s="152" t="s">
        <v>205</v>
      </c>
      <c r="R159" s="157"/>
    </row>
    <row r="160" spans="1:18" s="150" customFormat="1" hidden="1" x14ac:dyDescent="0.2">
      <c r="A160" s="190" t="s">
        <v>211</v>
      </c>
      <c r="B160" s="157"/>
      <c r="C160" s="157"/>
      <c r="D160" s="157"/>
      <c r="E160" s="157"/>
      <c r="F160" s="157"/>
      <c r="G160" s="157"/>
      <c r="H160" s="157"/>
      <c r="I160" s="157"/>
      <c r="J160" s="157"/>
      <c r="K160" s="157"/>
      <c r="L160" s="157"/>
      <c r="M160" s="157"/>
      <c r="N160" s="157"/>
      <c r="O160" s="157"/>
      <c r="P160" s="157"/>
      <c r="Q160" s="152" t="s">
        <v>206</v>
      </c>
      <c r="R160" s="157"/>
    </row>
    <row r="161" spans="1:18" s="150" customFormat="1" ht="15" hidden="1" x14ac:dyDescent="0.2">
      <c r="A161" s="191" t="s">
        <v>122</v>
      </c>
      <c r="B161" s="192"/>
      <c r="C161" s="192"/>
      <c r="D161" s="192"/>
      <c r="E161" s="192"/>
      <c r="F161" s="152"/>
      <c r="G161" s="152"/>
      <c r="H161" s="152"/>
      <c r="I161" s="152"/>
      <c r="J161" s="152"/>
      <c r="K161" s="155"/>
      <c r="L161" s="152"/>
      <c r="M161" s="152"/>
      <c r="N161" s="152"/>
      <c r="O161" s="152"/>
      <c r="P161" s="152"/>
      <c r="Q161" s="152"/>
      <c r="R161" s="155"/>
    </row>
    <row r="162" spans="1:18" s="150" customFormat="1" ht="15" hidden="1" x14ac:dyDescent="0.2">
      <c r="A162" s="151" t="s">
        <v>207</v>
      </c>
      <c r="B162" s="157"/>
      <c r="C162" s="157"/>
      <c r="D162" s="157"/>
      <c r="E162" s="157"/>
      <c r="F162" s="157"/>
      <c r="G162" s="157"/>
      <c r="H162" s="157"/>
      <c r="I162" s="157"/>
      <c r="J162" s="157"/>
      <c r="K162" s="157"/>
      <c r="L162" s="157"/>
      <c r="M162" s="157"/>
      <c r="N162" s="157"/>
      <c r="O162" s="157"/>
      <c r="P162" s="157"/>
      <c r="Q162" s="157"/>
      <c r="R162" s="157"/>
    </row>
    <row r="163" spans="1:18" s="150" customFormat="1" ht="15" hidden="1" x14ac:dyDescent="0.2">
      <c r="A163" s="193" t="s">
        <v>208</v>
      </c>
      <c r="B163" s="157"/>
      <c r="C163" s="157"/>
      <c r="D163" s="157"/>
      <c r="E163" s="157"/>
      <c r="F163" s="157"/>
      <c r="G163" s="157"/>
      <c r="H163" s="157"/>
      <c r="I163" s="157"/>
      <c r="J163" s="157"/>
      <c r="K163" s="157"/>
      <c r="L163" s="157"/>
      <c r="M163" s="157"/>
      <c r="N163" s="157"/>
      <c r="O163" s="157"/>
      <c r="P163" s="157"/>
      <c r="Q163" s="157"/>
      <c r="R163" s="157"/>
    </row>
    <row r="164" spans="1:18" s="150" customFormat="1" hidden="1" x14ac:dyDescent="0.2"/>
    <row r="165" spans="1:18" s="150" customFormat="1" hidden="1" x14ac:dyDescent="0.2"/>
    <row r="166" spans="1:18" s="150" customFormat="1" x14ac:dyDescent="0.2"/>
    <row r="167" spans="1:18" x14ac:dyDescent="0.2">
      <c r="A167" s="138"/>
      <c r="B167" s="138"/>
      <c r="C167" s="144"/>
      <c r="D167" s="145"/>
      <c r="E167" s="144"/>
      <c r="F167" s="144"/>
      <c r="G167" s="144"/>
      <c r="H167" s="144"/>
      <c r="I167" s="144"/>
      <c r="J167" s="138"/>
      <c r="K167" s="138"/>
      <c r="L167" s="138"/>
      <c r="M167" s="138"/>
      <c r="N167" s="138"/>
      <c r="O167" s="138"/>
      <c r="P167" s="138"/>
      <c r="Q167" s="138"/>
      <c r="R167" s="138"/>
    </row>
    <row r="168" spans="1:18" x14ac:dyDescent="0.2">
      <c r="A168" s="138"/>
      <c r="B168" s="139"/>
      <c r="C168" s="143"/>
      <c r="D168" s="143"/>
      <c r="E168" s="143"/>
      <c r="F168" s="143"/>
      <c r="G168" s="143"/>
      <c r="H168" s="143"/>
      <c r="I168" s="143"/>
      <c r="J168" s="138"/>
      <c r="K168" s="138"/>
      <c r="L168" s="138"/>
      <c r="M168" s="138"/>
      <c r="N168" s="138"/>
      <c r="O168" s="138"/>
      <c r="P168" s="138"/>
      <c r="Q168" s="138"/>
      <c r="R168" s="138"/>
    </row>
    <row r="169" spans="1:18" x14ac:dyDescent="0.2">
      <c r="B169" s="139"/>
      <c r="C169" s="143"/>
      <c r="D169" s="143"/>
      <c r="E169" s="143"/>
      <c r="F169" s="143"/>
      <c r="G169" s="143"/>
      <c r="H169" s="143"/>
      <c r="I169" s="143"/>
    </row>
    <row r="170" spans="1:18" x14ac:dyDescent="0.2">
      <c r="B170" s="139"/>
      <c r="C170" s="143"/>
      <c r="D170" s="143"/>
      <c r="E170" s="143"/>
      <c r="F170" s="143"/>
      <c r="G170" s="143"/>
      <c r="H170" s="143"/>
      <c r="I170" s="143"/>
    </row>
    <row r="171" spans="1:18" x14ac:dyDescent="0.2">
      <c r="B171" s="139"/>
      <c r="C171" s="143"/>
      <c r="D171" s="143"/>
      <c r="E171" s="143"/>
      <c r="F171" s="143"/>
      <c r="G171" s="143"/>
      <c r="H171" s="143"/>
      <c r="I171" s="143"/>
    </row>
    <row r="172" spans="1:18" x14ac:dyDescent="0.2">
      <c r="B172" s="139"/>
      <c r="C172" s="143"/>
      <c r="D172" s="143"/>
      <c r="E172" s="143"/>
      <c r="F172" s="143"/>
      <c r="G172" s="143"/>
      <c r="H172" s="143"/>
      <c r="I172" s="143"/>
    </row>
    <row r="173" spans="1:18" x14ac:dyDescent="0.2">
      <c r="B173" s="139"/>
      <c r="C173" s="143"/>
      <c r="D173" s="143"/>
      <c r="E173" s="143"/>
      <c r="F173" s="143"/>
      <c r="G173" s="143"/>
      <c r="H173" s="143"/>
      <c r="I173" s="143"/>
    </row>
    <row r="174" spans="1:18" x14ac:dyDescent="0.2">
      <c r="B174" s="139"/>
      <c r="C174" s="143"/>
      <c r="D174" s="143"/>
      <c r="E174" s="143"/>
      <c r="F174" s="143"/>
      <c r="G174" s="143"/>
      <c r="H174" s="143"/>
      <c r="I174" s="143"/>
    </row>
    <row r="175" spans="1:18" x14ac:dyDescent="0.2">
      <c r="B175" s="139"/>
      <c r="C175" s="143"/>
      <c r="D175" s="143"/>
      <c r="E175" s="143"/>
      <c r="F175" s="143"/>
      <c r="G175" s="143"/>
      <c r="H175" s="143"/>
      <c r="I175" s="143"/>
    </row>
    <row r="176" spans="1:18" x14ac:dyDescent="0.2">
      <c r="B176" s="139"/>
      <c r="C176" s="143"/>
      <c r="D176" s="143"/>
      <c r="E176" s="143"/>
      <c r="F176" s="143"/>
      <c r="G176" s="143"/>
      <c r="H176" s="143"/>
      <c r="I176" s="143"/>
    </row>
    <row r="177" spans="2:29" x14ac:dyDescent="0.2">
      <c r="B177" s="139"/>
      <c r="C177" s="143"/>
      <c r="D177" s="143"/>
      <c r="E177" s="143"/>
      <c r="F177" s="143"/>
      <c r="G177" s="143"/>
      <c r="H177" s="143"/>
      <c r="I177" s="143"/>
    </row>
    <row r="178" spans="2:29" x14ac:dyDescent="0.2">
      <c r="B178" s="139"/>
      <c r="C178" s="143"/>
      <c r="D178" s="143"/>
      <c r="E178" s="143"/>
      <c r="F178" s="143"/>
      <c r="G178" s="143"/>
      <c r="H178" s="143"/>
      <c r="I178" s="143"/>
    </row>
    <row r="179" spans="2:29" x14ac:dyDescent="0.2">
      <c r="B179" s="139"/>
      <c r="C179" s="143"/>
      <c r="D179" s="143"/>
      <c r="E179" s="143"/>
      <c r="F179" s="143"/>
      <c r="G179" s="143"/>
      <c r="H179" s="143"/>
      <c r="I179" s="143"/>
    </row>
    <row r="180" spans="2:29" x14ac:dyDescent="0.2">
      <c r="B180" s="138"/>
      <c r="C180" s="142"/>
      <c r="D180" s="138"/>
      <c r="E180" s="138"/>
      <c r="F180" s="138"/>
      <c r="G180" s="138"/>
      <c r="H180" s="138"/>
      <c r="I180" s="138"/>
    </row>
    <row r="181" spans="2:29" x14ac:dyDescent="0.2">
      <c r="B181" s="138"/>
      <c r="C181" s="142"/>
      <c r="D181" s="138"/>
      <c r="E181" s="138"/>
      <c r="F181" s="138"/>
      <c r="G181" s="138"/>
      <c r="H181" s="138"/>
      <c r="I181" s="138"/>
    </row>
    <row r="182" spans="2:29" x14ac:dyDescent="0.2">
      <c r="B182" s="138"/>
      <c r="C182" s="142"/>
      <c r="D182" s="138"/>
      <c r="E182" s="138"/>
      <c r="F182" s="138"/>
      <c r="G182" s="138"/>
      <c r="H182" s="138"/>
      <c r="I182" s="138"/>
    </row>
    <row r="183" spans="2:29" x14ac:dyDescent="0.2">
      <c r="P183" t="s">
        <v>232</v>
      </c>
    </row>
    <row r="184" spans="2:29" x14ac:dyDescent="0.2">
      <c r="P184" s="218"/>
      <c r="Q184" s="219">
        <v>2001</v>
      </c>
      <c r="R184" s="219">
        <v>2002</v>
      </c>
      <c r="S184" s="219">
        <v>2003</v>
      </c>
      <c r="T184" s="219">
        <v>2004</v>
      </c>
      <c r="U184" s="219">
        <v>2005</v>
      </c>
      <c r="V184" s="220">
        <v>2006</v>
      </c>
      <c r="W184" s="220">
        <v>2007</v>
      </c>
      <c r="X184" s="220">
        <v>2008</v>
      </c>
      <c r="Y184" s="220">
        <v>2009</v>
      </c>
      <c r="Z184" s="220">
        <v>2010</v>
      </c>
      <c r="AA184" s="220">
        <v>2011</v>
      </c>
      <c r="AB184" s="220">
        <v>2012</v>
      </c>
      <c r="AC184" s="220">
        <v>2013</v>
      </c>
    </row>
    <row r="185" spans="2:29" x14ac:dyDescent="0.2">
      <c r="P185" s="221" t="s">
        <v>228</v>
      </c>
      <c r="Q185" s="222">
        <f>SUM(B24:B26)</f>
        <v>0.67726451211691308</v>
      </c>
      <c r="R185" s="222">
        <f t="shared" ref="R185:AC185" si="15">SUM(C24:C26)</f>
        <v>2.0225656653606152</v>
      </c>
      <c r="S185" s="222">
        <f t="shared" si="15"/>
        <v>3.419017744788722</v>
      </c>
      <c r="T185" s="222">
        <f t="shared" si="15"/>
        <v>3.8409811760709811</v>
      </c>
      <c r="U185" s="222">
        <f t="shared" si="15"/>
        <v>3.3976974607096628</v>
      </c>
      <c r="V185" s="222">
        <f t="shared" si="15"/>
        <v>4.5023865498325852</v>
      </c>
      <c r="W185" s="222">
        <f t="shared" si="15"/>
        <v>5.1139505490165096</v>
      </c>
      <c r="X185" s="222">
        <f t="shared" si="15"/>
        <v>9.9694210855514616</v>
      </c>
      <c r="Y185" s="222">
        <f t="shared" si="15"/>
        <v>18.321590445298909</v>
      </c>
      <c r="Z185" s="222">
        <f t="shared" si="15"/>
        <v>23.197571750156559</v>
      </c>
      <c r="AA185" s="222">
        <f t="shared" si="15"/>
        <v>28.624138670990199</v>
      </c>
      <c r="AB185" s="222">
        <f t="shared" si="15"/>
        <v>33.913162580468423</v>
      </c>
      <c r="AC185" s="222">
        <f t="shared" si="15"/>
        <v>44.913164665523155</v>
      </c>
    </row>
    <row r="186" spans="2:29" x14ac:dyDescent="0.2">
      <c r="P186" s="221" t="s">
        <v>229</v>
      </c>
      <c r="Q186" s="222">
        <f>SUM(B27:B29)</f>
        <v>20.784344209728509</v>
      </c>
      <c r="R186" s="222">
        <f t="shared" ref="R186:AC186" si="16">SUM(C27:C29)</f>
        <v>26.08656218255696</v>
      </c>
      <c r="S186" s="222">
        <f t="shared" si="16"/>
        <v>32.358707347765034</v>
      </c>
      <c r="T186" s="222">
        <f t="shared" si="16"/>
        <v>34.390276368877409</v>
      </c>
      <c r="U186" s="222">
        <f t="shared" si="16"/>
        <v>33.644735611590463</v>
      </c>
      <c r="V186" s="222">
        <f t="shared" si="16"/>
        <v>33.937349250450339</v>
      </c>
      <c r="W186" s="222">
        <f t="shared" si="16"/>
        <v>37.090706216920765</v>
      </c>
      <c r="X186" s="222">
        <f t="shared" si="16"/>
        <v>41.703732017513374</v>
      </c>
      <c r="Y186" s="222">
        <f t="shared" si="16"/>
        <v>43.817799067729261</v>
      </c>
      <c r="Z186" s="222">
        <f t="shared" si="16"/>
        <v>46.257482496177651</v>
      </c>
      <c r="AA186" s="222">
        <f t="shared" si="16"/>
        <v>47.846379437781643</v>
      </c>
      <c r="AB186" s="222">
        <f t="shared" si="16"/>
        <v>48.67004519928777</v>
      </c>
      <c r="AC186" s="222">
        <f t="shared" si="16"/>
        <v>40.442753001715268</v>
      </c>
    </row>
    <row r="187" spans="2:29" x14ac:dyDescent="0.2">
      <c r="P187" s="221" t="s">
        <v>230</v>
      </c>
      <c r="Q187" s="222">
        <f>SUM(B30:B32)</f>
        <v>31.911596089939177</v>
      </c>
      <c r="R187" s="222">
        <f t="shared" ref="R187:AC187" si="17">SUM(C30:C32)</f>
        <v>40.08171890872152</v>
      </c>
      <c r="S187" s="222">
        <f t="shared" si="17"/>
        <v>39.885196870497694</v>
      </c>
      <c r="T187" s="222">
        <f t="shared" si="17"/>
        <v>39.683100692643478</v>
      </c>
      <c r="U187" s="222">
        <f t="shared" si="17"/>
        <v>42.13577992488937</v>
      </c>
      <c r="V187" s="222">
        <f t="shared" si="17"/>
        <v>41.914226686613951</v>
      </c>
      <c r="W187" s="222">
        <f t="shared" si="17"/>
        <v>39.562267951654945</v>
      </c>
      <c r="X187" s="222">
        <f t="shared" si="17"/>
        <v>34.302244770310658</v>
      </c>
      <c r="Y187" s="222">
        <f t="shared" si="17"/>
        <v>28.374111228062642</v>
      </c>
      <c r="Z187" s="222">
        <f t="shared" si="17"/>
        <v>22.035351797209543</v>
      </c>
      <c r="AA187" s="222">
        <f t="shared" si="17"/>
        <v>17.655158436851767</v>
      </c>
      <c r="AB187" s="222">
        <f t="shared" si="17"/>
        <v>12.820161621695657</v>
      </c>
      <c r="AC187" s="222">
        <f t="shared" si="17"/>
        <v>11.251559332605645</v>
      </c>
    </row>
    <row r="188" spans="2:29" x14ac:dyDescent="0.2">
      <c r="P188" s="221" t="s">
        <v>231</v>
      </c>
      <c r="Q188" s="222">
        <f>SUM(B33:B36)</f>
        <v>21.019492003031658</v>
      </c>
      <c r="R188" s="222">
        <f t="shared" ref="R188:AC188" si="18">SUM(C33:C36)</f>
        <v>24.108892033086633</v>
      </c>
      <c r="S188" s="222">
        <f t="shared" si="18"/>
        <v>22.348312147794214</v>
      </c>
      <c r="T188" s="222">
        <f t="shared" si="18"/>
        <v>20.456621423751841</v>
      </c>
      <c r="U188" s="222">
        <f t="shared" si="18"/>
        <v>19.79061560194323</v>
      </c>
      <c r="V188" s="222">
        <f t="shared" si="18"/>
        <v>18.942285185072105</v>
      </c>
      <c r="W188" s="222">
        <f t="shared" si="18"/>
        <v>17.513231692866736</v>
      </c>
      <c r="X188" s="222">
        <f t="shared" si="18"/>
        <v>13.429819074756178</v>
      </c>
      <c r="Y188" s="222">
        <f t="shared" si="18"/>
        <v>9.0810474083302903</v>
      </c>
      <c r="Z188" s="222">
        <f t="shared" si="18"/>
        <v>8.1434382528336151</v>
      </c>
      <c r="AA188" s="222">
        <f t="shared" si="18"/>
        <v>5.5625759996185113</v>
      </c>
      <c r="AB188" s="222">
        <f t="shared" si="18"/>
        <v>4.2114778797425014</v>
      </c>
      <c r="AC188" s="222">
        <f t="shared" si="18"/>
        <v>3.0290035864649925</v>
      </c>
    </row>
    <row r="189" spans="2:29" x14ac:dyDescent="0.2">
      <c r="P189" s="221" t="s">
        <v>171</v>
      </c>
      <c r="Q189" s="222">
        <f>B37</f>
        <v>25.607303185183746</v>
      </c>
      <c r="R189" s="222">
        <f t="shared" ref="R189:AC189" si="19">C37</f>
        <v>7.7002612102742711</v>
      </c>
      <c r="S189" s="222">
        <f t="shared" si="19"/>
        <v>1.9887658891543414</v>
      </c>
      <c r="T189" s="222">
        <f t="shared" si="19"/>
        <v>1.6290203386562991</v>
      </c>
      <c r="U189" s="222">
        <f t="shared" si="19"/>
        <v>1.031171400867267</v>
      </c>
      <c r="V189" s="222">
        <f t="shared" si="19"/>
        <v>0.70375232803102017</v>
      </c>
      <c r="W189" s="222">
        <f t="shared" si="19"/>
        <v>0.71984358954103789</v>
      </c>
      <c r="X189" s="222">
        <f t="shared" si="19"/>
        <v>0.59478305186832525</v>
      </c>
      <c r="Y189" s="222">
        <f t="shared" si="19"/>
        <v>0.40545185057891009</v>
      </c>
      <c r="Z189" s="222">
        <f t="shared" si="19"/>
        <v>0.36615570362262834</v>
      </c>
      <c r="AA189" s="222">
        <f t="shared" si="19"/>
        <v>0.31174745475787419</v>
      </c>
      <c r="AB189" s="222">
        <f t="shared" si="19"/>
        <v>0.38515271880564306</v>
      </c>
      <c r="AC189" s="222">
        <f t="shared" si="19"/>
        <v>0.34256588180258846</v>
      </c>
    </row>
    <row r="190" spans="2:29" x14ac:dyDescent="0.2">
      <c r="P190" s="221"/>
      <c r="Q190" s="218"/>
      <c r="R190" s="218"/>
      <c r="S190" s="218"/>
      <c r="T190" s="218"/>
      <c r="U190" s="218"/>
      <c r="V190" s="218"/>
      <c r="W190" s="218"/>
      <c r="X190" s="218"/>
      <c r="Y190" s="218"/>
      <c r="Z190" s="218"/>
      <c r="AA190" s="218"/>
      <c r="AB190" s="218"/>
    </row>
    <row r="191" spans="2:29" x14ac:dyDescent="0.2">
      <c r="P191" s="221"/>
      <c r="Q191" s="218"/>
      <c r="R191" s="218"/>
      <c r="S191" s="218"/>
      <c r="T191" s="218"/>
      <c r="U191" s="218"/>
      <c r="V191" s="218"/>
      <c r="W191" s="218"/>
      <c r="X191" s="218"/>
      <c r="Y191" s="218"/>
      <c r="Z191" s="218"/>
      <c r="AA191" s="218"/>
      <c r="AB191" s="218"/>
    </row>
    <row r="192" spans="2:29" x14ac:dyDescent="0.2">
      <c r="P192" s="221"/>
      <c r="Q192" s="218"/>
      <c r="R192" s="218"/>
      <c r="S192" s="218"/>
      <c r="T192" s="218"/>
      <c r="U192" s="218"/>
      <c r="V192" s="218"/>
      <c r="W192" s="218"/>
      <c r="X192" s="218"/>
      <c r="Y192" s="218"/>
      <c r="Z192" s="218"/>
      <c r="AA192" s="218"/>
      <c r="AB192" s="218"/>
    </row>
    <row r="193" spans="16:28" x14ac:dyDescent="0.2">
      <c r="P193" s="221"/>
      <c r="Q193" s="218"/>
      <c r="R193" s="218"/>
      <c r="S193" s="218"/>
      <c r="T193" s="218"/>
      <c r="U193" s="218"/>
      <c r="V193" s="218"/>
      <c r="W193" s="218"/>
      <c r="X193" s="218"/>
      <c r="Y193" s="218"/>
      <c r="Z193" s="218"/>
      <c r="AA193" s="218"/>
      <c r="AB193" s="218"/>
    </row>
    <row r="194" spans="16:28" x14ac:dyDescent="0.2">
      <c r="P194" s="221"/>
      <c r="Q194" s="218"/>
      <c r="R194" s="218"/>
      <c r="S194" s="218"/>
      <c r="T194" s="218"/>
      <c r="U194" s="218"/>
      <c r="V194" s="218"/>
      <c r="W194" s="218"/>
      <c r="X194" s="218"/>
      <c r="Y194" s="218"/>
      <c r="Z194" s="218"/>
      <c r="AA194" s="218"/>
      <c r="AB194" s="218"/>
    </row>
    <row r="195" spans="16:28" x14ac:dyDescent="0.2">
      <c r="P195" s="221"/>
      <c r="Q195" s="218"/>
      <c r="R195" s="218"/>
      <c r="S195" s="218"/>
      <c r="T195" s="218"/>
      <c r="U195" s="218"/>
      <c r="V195" s="218"/>
      <c r="W195" s="218"/>
      <c r="X195" s="218"/>
      <c r="Y195" s="218"/>
      <c r="Z195" s="218"/>
      <c r="AA195" s="218"/>
      <c r="AB195" s="218"/>
    </row>
    <row r="196" spans="16:28" x14ac:dyDescent="0.2">
      <c r="P196" s="221"/>
      <c r="Q196" s="218"/>
      <c r="R196" s="218"/>
      <c r="S196" s="218"/>
      <c r="T196" s="218"/>
      <c r="U196" s="218"/>
      <c r="V196" s="218"/>
      <c r="W196" s="218"/>
      <c r="X196" s="218"/>
      <c r="Y196" s="218"/>
      <c r="Z196" s="218"/>
      <c r="AA196" s="218"/>
      <c r="AB196" s="218"/>
    </row>
    <row r="197" spans="16:28" x14ac:dyDescent="0.2">
      <c r="P197" s="221"/>
      <c r="Q197" s="218"/>
      <c r="R197" s="218"/>
      <c r="S197" s="218"/>
      <c r="T197" s="218"/>
      <c r="U197" s="218"/>
      <c r="V197" s="218"/>
      <c r="W197" s="218"/>
      <c r="X197" s="218"/>
      <c r="Y197" s="218"/>
      <c r="Z197" s="218"/>
      <c r="AA197" s="218"/>
      <c r="AB197" s="218"/>
    </row>
    <row r="198" spans="16:28" x14ac:dyDescent="0.2">
      <c r="Q198" s="218"/>
      <c r="R198" s="218"/>
      <c r="S198" s="218"/>
      <c r="T198" s="218"/>
      <c r="U198" s="218"/>
      <c r="V198" s="218"/>
      <c r="W198" s="218"/>
      <c r="X198" s="218"/>
      <c r="Y198" s="218"/>
      <c r="Z198" s="218"/>
      <c r="AA198" s="218"/>
      <c r="AB198" s="218"/>
    </row>
    <row r="199" spans="16:28" x14ac:dyDescent="0.2">
      <c r="P199" s="3"/>
      <c r="Q199" s="3"/>
      <c r="R199" s="3"/>
      <c r="S199" s="3"/>
      <c r="T199" s="3"/>
      <c r="U199" s="3"/>
    </row>
    <row r="200" spans="16:28" x14ac:dyDescent="0.2">
      <c r="P200" s="3"/>
      <c r="Q200" s="3"/>
      <c r="R200" s="3"/>
      <c r="S200" s="3"/>
      <c r="T200" s="3"/>
      <c r="U200" s="3"/>
    </row>
  </sheetData>
  <hyperlinks>
    <hyperlink ref="A161" r:id="rId1"/>
    <hyperlink ref="A163" r:id="rId2"/>
  </hyperlinks>
  <pageMargins left="0.70866141732283472" right="0.70866141732283472" top="0.74803149606299213" bottom="0.74803149606299213" header="0.31496062992125984" footer="0.31496062992125984"/>
  <pageSetup paperSize="9" scale="66" orientation="portrait" r:id="rId3"/>
  <headerFooter>
    <oddHeader>&amp;R&amp;"Arial,Bold"&amp;14ENVIRONMENT AND EMISSIONS</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zoomScale="70" zoomScaleNormal="70" workbookViewId="0">
      <selection activeCell="R17" sqref="R17"/>
    </sheetView>
  </sheetViews>
  <sheetFormatPr defaultRowHeight="12.75" x14ac:dyDescent="0.2"/>
  <cols>
    <col min="1" max="1" width="9.85546875" customWidth="1"/>
    <col min="2" max="2" width="16.5703125" customWidth="1"/>
    <col min="3" max="12" width="12.42578125" customWidth="1"/>
  </cols>
  <sheetData>
    <row r="1" spans="1:12" ht="18.75" x14ac:dyDescent="0.2">
      <c r="A1" s="125" t="s">
        <v>274</v>
      </c>
      <c r="B1" s="94"/>
      <c r="C1" s="94"/>
      <c r="D1" s="94"/>
      <c r="E1" s="94"/>
      <c r="F1" s="93"/>
      <c r="G1" s="93"/>
      <c r="H1" s="93"/>
      <c r="I1" s="93"/>
      <c r="J1" s="93"/>
      <c r="K1" s="93"/>
      <c r="L1" s="93"/>
    </row>
    <row r="2" spans="1:12" ht="16.5" thickBot="1" x14ac:dyDescent="0.3">
      <c r="A2" s="95"/>
      <c r="B2" s="95"/>
      <c r="C2" s="95"/>
      <c r="D2" s="95"/>
      <c r="E2" s="95"/>
      <c r="F2" s="95"/>
      <c r="G2" s="95"/>
      <c r="H2" s="95"/>
      <c r="I2" s="95"/>
      <c r="J2" s="95"/>
      <c r="K2" s="95"/>
      <c r="L2" s="96" t="s">
        <v>100</v>
      </c>
    </row>
    <row r="3" spans="1:12" ht="63" x14ac:dyDescent="0.25">
      <c r="A3" s="97" t="s">
        <v>101</v>
      </c>
      <c r="B3" s="97" t="s">
        <v>102</v>
      </c>
      <c r="C3" s="98" t="s">
        <v>103</v>
      </c>
      <c r="D3" s="98" t="s">
        <v>104</v>
      </c>
      <c r="E3" s="99" t="s">
        <v>105</v>
      </c>
      <c r="F3" s="99" t="s">
        <v>106</v>
      </c>
      <c r="G3" s="100" t="s">
        <v>107</v>
      </c>
      <c r="H3" s="101" t="s">
        <v>108</v>
      </c>
      <c r="I3" s="101" t="s">
        <v>109</v>
      </c>
      <c r="J3" s="100" t="s">
        <v>110</v>
      </c>
      <c r="K3" s="100" t="s">
        <v>111</v>
      </c>
      <c r="L3" s="100" t="s">
        <v>85</v>
      </c>
    </row>
    <row r="4" spans="1:12" ht="15" x14ac:dyDescent="0.2">
      <c r="A4" s="102">
        <v>2011</v>
      </c>
      <c r="B4" s="102" t="s">
        <v>112</v>
      </c>
      <c r="C4" s="204">
        <v>14</v>
      </c>
      <c r="D4" s="204">
        <v>27</v>
      </c>
      <c r="E4" s="204">
        <v>0</v>
      </c>
      <c r="F4" s="204">
        <v>41</v>
      </c>
      <c r="G4" s="204">
        <v>4</v>
      </c>
      <c r="H4" s="204">
        <v>0</v>
      </c>
      <c r="I4" s="204">
        <v>14</v>
      </c>
      <c r="J4" s="204">
        <v>14</v>
      </c>
      <c r="K4" s="204">
        <v>4</v>
      </c>
      <c r="L4" s="204">
        <v>63</v>
      </c>
    </row>
    <row r="5" spans="1:12" ht="15" x14ac:dyDescent="0.2">
      <c r="A5" s="102">
        <v>2011</v>
      </c>
      <c r="B5" s="102" t="s">
        <v>113</v>
      </c>
      <c r="C5" s="204">
        <v>37</v>
      </c>
      <c r="D5" s="204">
        <v>0</v>
      </c>
      <c r="E5" s="204">
        <v>0</v>
      </c>
      <c r="F5" s="204">
        <v>37</v>
      </c>
      <c r="G5" s="204">
        <v>1</v>
      </c>
      <c r="H5" s="204">
        <v>0</v>
      </c>
      <c r="I5" s="204">
        <v>4</v>
      </c>
      <c r="J5" s="204">
        <v>4</v>
      </c>
      <c r="K5" s="204">
        <v>3</v>
      </c>
      <c r="L5" s="204">
        <v>45</v>
      </c>
    </row>
    <row r="6" spans="1:12" ht="15" x14ac:dyDescent="0.2">
      <c r="A6" s="102">
        <v>2011</v>
      </c>
      <c r="B6" s="102" t="s">
        <v>114</v>
      </c>
      <c r="C6" s="204">
        <v>14</v>
      </c>
      <c r="D6" s="204">
        <v>2</v>
      </c>
      <c r="E6" s="204">
        <v>0</v>
      </c>
      <c r="F6" s="204">
        <v>16</v>
      </c>
      <c r="G6" s="204">
        <v>3</v>
      </c>
      <c r="H6" s="204">
        <v>0</v>
      </c>
      <c r="I6" s="204">
        <v>1</v>
      </c>
      <c r="J6" s="204">
        <v>1</v>
      </c>
      <c r="K6" s="204">
        <v>0</v>
      </c>
      <c r="L6" s="204">
        <v>20</v>
      </c>
    </row>
    <row r="7" spans="1:12" ht="15" x14ac:dyDescent="0.2">
      <c r="A7" s="102">
        <v>2011</v>
      </c>
      <c r="B7" s="102" t="s">
        <v>115</v>
      </c>
      <c r="C7" s="204">
        <v>5</v>
      </c>
      <c r="D7" s="204">
        <v>0</v>
      </c>
      <c r="E7" s="204">
        <v>0</v>
      </c>
      <c r="F7" s="204">
        <v>5</v>
      </c>
      <c r="G7" s="204">
        <v>3</v>
      </c>
      <c r="H7" s="204">
        <v>1</v>
      </c>
      <c r="I7" s="204">
        <v>10</v>
      </c>
      <c r="J7" s="204">
        <v>11</v>
      </c>
      <c r="K7" s="204">
        <v>4</v>
      </c>
      <c r="L7" s="204">
        <v>23</v>
      </c>
    </row>
    <row r="8" spans="1:12" ht="8.25" customHeight="1" x14ac:dyDescent="0.2">
      <c r="A8" s="102"/>
      <c r="B8" s="102"/>
      <c r="C8" s="204"/>
      <c r="D8" s="204"/>
      <c r="E8" s="204"/>
      <c r="F8" s="204"/>
      <c r="G8" s="204"/>
      <c r="H8" s="204"/>
      <c r="I8" s="204"/>
      <c r="J8" s="204"/>
      <c r="K8" s="204"/>
      <c r="L8" s="204"/>
    </row>
    <row r="9" spans="1:12" ht="15" x14ac:dyDescent="0.2">
      <c r="A9" s="102">
        <v>2012</v>
      </c>
      <c r="B9" s="102" t="s">
        <v>112</v>
      </c>
      <c r="C9" s="204">
        <v>25</v>
      </c>
      <c r="D9" s="204">
        <v>1</v>
      </c>
      <c r="E9" s="204">
        <v>0</v>
      </c>
      <c r="F9" s="204">
        <v>26</v>
      </c>
      <c r="G9" s="204">
        <v>1</v>
      </c>
      <c r="H9" s="204">
        <v>0</v>
      </c>
      <c r="I9" s="204">
        <v>9</v>
      </c>
      <c r="J9" s="204">
        <v>9</v>
      </c>
      <c r="K9" s="204">
        <v>2</v>
      </c>
      <c r="L9" s="204">
        <v>38</v>
      </c>
    </row>
    <row r="10" spans="1:12" ht="15" x14ac:dyDescent="0.2">
      <c r="A10" s="102">
        <v>2012</v>
      </c>
      <c r="B10" s="102" t="s">
        <v>113</v>
      </c>
      <c r="C10" s="204">
        <v>35</v>
      </c>
      <c r="D10" s="204">
        <v>0</v>
      </c>
      <c r="E10" s="204">
        <v>13</v>
      </c>
      <c r="F10" s="204">
        <v>48</v>
      </c>
      <c r="G10" s="204">
        <v>3</v>
      </c>
      <c r="H10" s="204">
        <v>5</v>
      </c>
      <c r="I10" s="204">
        <v>0</v>
      </c>
      <c r="J10" s="204">
        <v>5</v>
      </c>
      <c r="K10" s="204">
        <v>8</v>
      </c>
      <c r="L10" s="204">
        <v>64</v>
      </c>
    </row>
    <row r="11" spans="1:12" ht="15" x14ac:dyDescent="0.2">
      <c r="A11" s="102">
        <v>2012</v>
      </c>
      <c r="B11" s="102" t="s">
        <v>114</v>
      </c>
      <c r="C11" s="204">
        <v>34</v>
      </c>
      <c r="D11" s="204">
        <v>0</v>
      </c>
      <c r="E11" s="204">
        <v>1</v>
      </c>
      <c r="F11" s="204">
        <v>35</v>
      </c>
      <c r="G11" s="204">
        <v>0</v>
      </c>
      <c r="H11" s="204">
        <v>25</v>
      </c>
      <c r="I11" s="204">
        <v>5</v>
      </c>
      <c r="J11" s="204">
        <v>30</v>
      </c>
      <c r="K11" s="204">
        <v>1</v>
      </c>
      <c r="L11" s="204">
        <v>66</v>
      </c>
    </row>
    <row r="12" spans="1:12" ht="15" x14ac:dyDescent="0.2">
      <c r="A12" s="102">
        <v>2012</v>
      </c>
      <c r="B12" s="102" t="s">
        <v>115</v>
      </c>
      <c r="C12" s="204">
        <v>40</v>
      </c>
      <c r="D12" s="204">
        <v>3</v>
      </c>
      <c r="E12" s="204">
        <v>1</v>
      </c>
      <c r="F12" s="204">
        <v>44</v>
      </c>
      <c r="G12" s="204">
        <v>0</v>
      </c>
      <c r="H12" s="204">
        <v>11</v>
      </c>
      <c r="I12" s="204">
        <v>0</v>
      </c>
      <c r="J12" s="204">
        <v>11</v>
      </c>
      <c r="K12" s="204">
        <v>1</v>
      </c>
      <c r="L12" s="204">
        <v>56</v>
      </c>
    </row>
    <row r="13" spans="1:12" ht="8.25" customHeight="1" x14ac:dyDescent="0.2">
      <c r="A13" s="102"/>
      <c r="B13" s="102"/>
      <c r="C13" s="204"/>
      <c r="D13" s="204"/>
      <c r="E13" s="204"/>
      <c r="F13" s="204"/>
      <c r="G13" s="204"/>
      <c r="H13" s="204"/>
      <c r="I13" s="204"/>
      <c r="J13" s="204"/>
      <c r="K13" s="204"/>
      <c r="L13" s="204"/>
    </row>
    <row r="14" spans="1:12" ht="15" x14ac:dyDescent="0.2">
      <c r="A14" s="102">
        <v>2013</v>
      </c>
      <c r="B14" s="102" t="s">
        <v>112</v>
      </c>
      <c r="C14" s="204">
        <v>26</v>
      </c>
      <c r="D14" s="204">
        <v>0</v>
      </c>
      <c r="E14" s="204">
        <v>0</v>
      </c>
      <c r="F14" s="204">
        <v>26</v>
      </c>
      <c r="G14" s="204">
        <v>0</v>
      </c>
      <c r="H14" s="204">
        <v>4</v>
      </c>
      <c r="I14" s="204">
        <v>0</v>
      </c>
      <c r="J14" s="204">
        <v>4</v>
      </c>
      <c r="K14" s="204">
        <v>0</v>
      </c>
      <c r="L14" s="204">
        <v>30</v>
      </c>
    </row>
    <row r="15" spans="1:12" ht="15" x14ac:dyDescent="0.2">
      <c r="A15" s="102">
        <v>2013</v>
      </c>
      <c r="B15" s="102" t="s">
        <v>113</v>
      </c>
      <c r="C15" s="204">
        <v>66</v>
      </c>
      <c r="D15" s="204">
        <v>1</v>
      </c>
      <c r="E15" s="204">
        <v>0</v>
      </c>
      <c r="F15" s="204">
        <v>67</v>
      </c>
      <c r="G15" s="204">
        <v>1</v>
      </c>
      <c r="H15" s="204">
        <v>1</v>
      </c>
      <c r="I15" s="204">
        <v>1</v>
      </c>
      <c r="J15" s="204">
        <v>2</v>
      </c>
      <c r="K15" s="204">
        <v>2</v>
      </c>
      <c r="L15" s="204">
        <v>72</v>
      </c>
    </row>
    <row r="16" spans="1:12" ht="15" x14ac:dyDescent="0.2">
      <c r="A16" s="102">
        <v>2013</v>
      </c>
      <c r="B16" s="102" t="s">
        <v>114</v>
      </c>
      <c r="C16" s="204">
        <v>53</v>
      </c>
      <c r="D16" s="204">
        <v>3</v>
      </c>
      <c r="E16" s="204">
        <v>1</v>
      </c>
      <c r="F16" s="204">
        <v>57</v>
      </c>
      <c r="G16" s="204">
        <v>0</v>
      </c>
      <c r="H16" s="204">
        <v>3</v>
      </c>
      <c r="I16" s="204">
        <v>0</v>
      </c>
      <c r="J16" s="204">
        <v>3</v>
      </c>
      <c r="K16" s="204">
        <v>3</v>
      </c>
      <c r="L16" s="204">
        <v>63</v>
      </c>
    </row>
    <row r="17" spans="1:13" ht="15" x14ac:dyDescent="0.2">
      <c r="A17" s="102">
        <v>2013</v>
      </c>
      <c r="B17" s="102" t="s">
        <v>115</v>
      </c>
      <c r="C17" s="291">
        <v>46</v>
      </c>
      <c r="D17" s="291">
        <v>0</v>
      </c>
      <c r="E17" s="291">
        <v>0</v>
      </c>
      <c r="F17" s="291">
        <v>46</v>
      </c>
      <c r="G17" s="291">
        <v>0</v>
      </c>
      <c r="H17" s="291">
        <v>1</v>
      </c>
      <c r="I17" s="291">
        <v>2</v>
      </c>
      <c r="J17" s="291">
        <v>3</v>
      </c>
      <c r="K17" s="291">
        <v>1</v>
      </c>
      <c r="L17" s="291">
        <v>50</v>
      </c>
    </row>
    <row r="18" spans="1:13" ht="8.25" customHeight="1" x14ac:dyDescent="0.2">
      <c r="A18" s="102"/>
      <c r="B18" s="102"/>
      <c r="C18" s="204"/>
      <c r="D18" s="204"/>
      <c r="E18" s="204"/>
      <c r="F18" s="204"/>
      <c r="G18" s="204"/>
      <c r="H18" s="204"/>
      <c r="I18" s="204"/>
      <c r="J18" s="204"/>
      <c r="K18" s="204"/>
      <c r="L18" s="204"/>
    </row>
    <row r="19" spans="1:13" ht="15" x14ac:dyDescent="0.2">
      <c r="A19" s="102">
        <v>2014</v>
      </c>
      <c r="B19" s="102" t="s">
        <v>112</v>
      </c>
      <c r="C19" s="291">
        <v>128</v>
      </c>
      <c r="D19" s="291">
        <v>0</v>
      </c>
      <c r="E19" s="291">
        <v>0</v>
      </c>
      <c r="F19" s="291">
        <v>128</v>
      </c>
      <c r="G19" s="291">
        <v>0</v>
      </c>
      <c r="H19" s="291">
        <v>9</v>
      </c>
      <c r="I19" s="291">
        <v>0</v>
      </c>
      <c r="J19" s="291">
        <v>9</v>
      </c>
      <c r="K19" s="291">
        <v>3</v>
      </c>
      <c r="L19" s="291">
        <v>140</v>
      </c>
    </row>
    <row r="20" spans="1:13" ht="15" x14ac:dyDescent="0.2">
      <c r="A20" s="102">
        <v>2014</v>
      </c>
      <c r="B20" s="102" t="s">
        <v>113</v>
      </c>
      <c r="C20" s="299">
        <v>166</v>
      </c>
      <c r="D20" s="299">
        <v>0</v>
      </c>
      <c r="E20" s="299">
        <v>1</v>
      </c>
      <c r="F20" s="299">
        <v>167</v>
      </c>
      <c r="G20" s="299">
        <v>3</v>
      </c>
      <c r="H20" s="299">
        <v>11</v>
      </c>
      <c r="I20" s="299">
        <v>1</v>
      </c>
      <c r="J20" s="299">
        <v>12</v>
      </c>
      <c r="K20" s="299">
        <v>6</v>
      </c>
      <c r="L20" s="299">
        <v>188</v>
      </c>
    </row>
    <row r="21" spans="1:13" ht="15" x14ac:dyDescent="0.2">
      <c r="A21" s="102">
        <v>2014</v>
      </c>
      <c r="B21" s="102" t="s">
        <v>114</v>
      </c>
      <c r="C21" s="299">
        <v>265</v>
      </c>
      <c r="D21" s="299">
        <v>2</v>
      </c>
      <c r="E21" s="299">
        <v>2</v>
      </c>
      <c r="F21" s="299">
        <v>269</v>
      </c>
      <c r="G21" s="299">
        <v>0</v>
      </c>
      <c r="H21" s="299">
        <v>10</v>
      </c>
      <c r="I21" s="299">
        <v>2</v>
      </c>
      <c r="J21" s="299">
        <v>12</v>
      </c>
      <c r="K21" s="299">
        <v>5</v>
      </c>
      <c r="L21" s="299">
        <v>286</v>
      </c>
    </row>
    <row r="22" spans="1:13" ht="8.25" customHeight="1" x14ac:dyDescent="0.2">
      <c r="A22" s="102"/>
      <c r="B22" s="102"/>
      <c r="C22" s="103"/>
      <c r="D22" s="103"/>
      <c r="E22" s="103"/>
      <c r="F22" s="103"/>
      <c r="G22" s="103"/>
      <c r="H22" s="103"/>
      <c r="I22" s="103"/>
      <c r="J22" s="103"/>
      <c r="K22" s="103"/>
      <c r="L22" s="103"/>
    </row>
    <row r="23" spans="1:13" ht="15" hidden="1" x14ac:dyDescent="0.2">
      <c r="A23" s="102">
        <v>2010</v>
      </c>
      <c r="B23" s="102" t="s">
        <v>116</v>
      </c>
      <c r="C23" s="103">
        <f>SUM(C4:C7)</f>
        <v>70</v>
      </c>
      <c r="D23" s="103">
        <f t="shared" ref="D23:L23" si="0">SUM(D4:D7)</f>
        <v>29</v>
      </c>
      <c r="E23" s="103">
        <f t="shared" si="0"/>
        <v>0</v>
      </c>
      <c r="F23" s="103">
        <f t="shared" si="0"/>
        <v>99</v>
      </c>
      <c r="G23" s="103">
        <f t="shared" si="0"/>
        <v>11</v>
      </c>
      <c r="H23" s="103">
        <f t="shared" si="0"/>
        <v>1</v>
      </c>
      <c r="I23" s="103">
        <f t="shared" si="0"/>
        <v>29</v>
      </c>
      <c r="J23" s="103">
        <f t="shared" si="0"/>
        <v>30</v>
      </c>
      <c r="K23" s="103">
        <f t="shared" si="0"/>
        <v>11</v>
      </c>
      <c r="L23" s="103">
        <f t="shared" si="0"/>
        <v>151</v>
      </c>
    </row>
    <row r="24" spans="1:13" ht="15" x14ac:dyDescent="0.2">
      <c r="A24" s="102">
        <v>2011</v>
      </c>
      <c r="B24" s="102" t="s">
        <v>116</v>
      </c>
      <c r="C24" s="103">
        <v>70</v>
      </c>
      <c r="D24" s="103">
        <v>29</v>
      </c>
      <c r="E24" s="103">
        <v>0</v>
      </c>
      <c r="F24" s="103">
        <v>99</v>
      </c>
      <c r="G24" s="103">
        <v>11</v>
      </c>
      <c r="H24" s="103">
        <v>1</v>
      </c>
      <c r="I24" s="103">
        <v>29</v>
      </c>
      <c r="J24" s="103">
        <v>30</v>
      </c>
      <c r="K24" s="103">
        <v>11</v>
      </c>
      <c r="L24" s="103">
        <v>151</v>
      </c>
    </row>
    <row r="25" spans="1:13" ht="15" x14ac:dyDescent="0.2">
      <c r="A25" s="118">
        <v>2012</v>
      </c>
      <c r="B25" s="118" t="s">
        <v>116</v>
      </c>
      <c r="C25" s="277">
        <v>134</v>
      </c>
      <c r="D25" s="277">
        <v>4</v>
      </c>
      <c r="E25" s="277">
        <v>15</v>
      </c>
      <c r="F25" s="277">
        <v>153</v>
      </c>
      <c r="G25" s="277">
        <v>4</v>
      </c>
      <c r="H25" s="277">
        <v>41</v>
      </c>
      <c r="I25" s="277">
        <v>14</v>
      </c>
      <c r="J25" s="277">
        <v>55</v>
      </c>
      <c r="K25" s="277">
        <v>12</v>
      </c>
      <c r="L25" s="277">
        <v>224</v>
      </c>
      <c r="M25" s="202"/>
    </row>
    <row r="26" spans="1:13" s="205" customFormat="1" ht="15.75" thickBot="1" x14ac:dyDescent="0.25">
      <c r="A26" s="300">
        <v>2013</v>
      </c>
      <c r="B26" s="104" t="s">
        <v>116</v>
      </c>
      <c r="C26" s="301">
        <v>191</v>
      </c>
      <c r="D26" s="301">
        <v>4</v>
      </c>
      <c r="E26" s="301">
        <v>1</v>
      </c>
      <c r="F26" s="301">
        <v>196</v>
      </c>
      <c r="G26" s="301">
        <v>1</v>
      </c>
      <c r="H26" s="301">
        <v>9</v>
      </c>
      <c r="I26" s="301">
        <v>3</v>
      </c>
      <c r="J26" s="301">
        <v>12</v>
      </c>
      <c r="K26" s="301">
        <v>6</v>
      </c>
      <c r="L26" s="301">
        <v>215</v>
      </c>
      <c r="M26" s="202"/>
    </row>
    <row r="27" spans="1:13" s="205" customFormat="1" ht="15" x14ac:dyDescent="0.2">
      <c r="A27" s="118"/>
      <c r="B27" s="118"/>
      <c r="C27" s="277"/>
      <c r="D27" s="277"/>
      <c r="E27" s="277"/>
      <c r="F27" s="277"/>
      <c r="G27" s="277"/>
      <c r="H27" s="277"/>
      <c r="I27" s="277"/>
      <c r="J27" s="277"/>
      <c r="K27" s="277"/>
      <c r="L27" s="277"/>
      <c r="M27" s="202"/>
    </row>
    <row r="28" spans="1:13" ht="15" x14ac:dyDescent="0.2">
      <c r="A28" s="105" t="s">
        <v>117</v>
      </c>
      <c r="B28" s="105"/>
      <c r="C28" s="105"/>
      <c r="D28" s="105"/>
      <c r="E28" s="105"/>
      <c r="F28" s="106"/>
      <c r="G28" s="106"/>
      <c r="H28" s="106"/>
      <c r="I28" s="106"/>
      <c r="J28" s="106"/>
      <c r="K28" s="106"/>
      <c r="L28" s="106"/>
    </row>
    <row r="29" spans="1:13" ht="15" x14ac:dyDescent="0.2">
      <c r="A29" s="107" t="s">
        <v>118</v>
      </c>
      <c r="B29" s="107"/>
      <c r="C29" s="107"/>
      <c r="D29" s="107"/>
      <c r="E29" s="107"/>
      <c r="F29" s="108"/>
      <c r="G29" s="108"/>
      <c r="H29" s="108"/>
      <c r="I29" s="108"/>
      <c r="J29" s="108"/>
      <c r="K29" s="108"/>
      <c r="L29" s="108"/>
    </row>
    <row r="30" spans="1:13" ht="15" x14ac:dyDescent="0.2">
      <c r="A30" s="107" t="s">
        <v>119</v>
      </c>
      <c r="B30" s="106"/>
      <c r="C30" s="106"/>
      <c r="D30" s="106"/>
      <c r="E30" s="106"/>
      <c r="F30" s="106"/>
      <c r="G30" s="106"/>
      <c r="H30" s="106"/>
      <c r="I30" s="106"/>
      <c r="J30" s="106"/>
      <c r="K30" s="106"/>
      <c r="L30" s="106"/>
    </row>
    <row r="31" spans="1:13" ht="15" x14ac:dyDescent="0.2">
      <c r="A31" s="107" t="s">
        <v>120</v>
      </c>
      <c r="B31" s="106"/>
      <c r="C31" s="106"/>
      <c r="D31" s="106"/>
      <c r="E31" s="106"/>
      <c r="F31" s="106"/>
      <c r="G31" s="106"/>
      <c r="H31" s="106"/>
      <c r="I31" s="106"/>
      <c r="J31" s="106"/>
      <c r="K31" s="106"/>
      <c r="L31" s="106"/>
    </row>
    <row r="32" spans="1:13" ht="15" x14ac:dyDescent="0.2">
      <c r="A32" s="107" t="s">
        <v>121</v>
      </c>
      <c r="B32" s="106"/>
      <c r="C32" s="106"/>
      <c r="D32" s="106"/>
      <c r="E32" s="106"/>
      <c r="F32" s="106"/>
      <c r="G32" s="106"/>
      <c r="H32" s="106"/>
      <c r="I32" s="106"/>
      <c r="J32" s="106"/>
      <c r="K32" s="106"/>
      <c r="L32" s="106"/>
    </row>
    <row r="33" spans="1:12" ht="15" x14ac:dyDescent="0.2">
      <c r="A33" s="124" t="s">
        <v>138</v>
      </c>
      <c r="B33" s="109"/>
      <c r="C33" s="109"/>
      <c r="D33" s="109"/>
      <c r="E33" s="109"/>
      <c r="F33" s="109"/>
      <c r="G33" s="109"/>
      <c r="H33" s="109"/>
      <c r="I33" s="109"/>
      <c r="J33" s="110"/>
      <c r="K33" s="110"/>
      <c r="L33" s="109"/>
    </row>
    <row r="34" spans="1:12" x14ac:dyDescent="0.2">
      <c r="A34" s="115" t="s">
        <v>122</v>
      </c>
      <c r="B34" s="112"/>
      <c r="C34" s="112"/>
      <c r="D34" s="112"/>
      <c r="E34" s="112"/>
      <c r="F34" s="112"/>
      <c r="G34" s="112"/>
      <c r="H34" s="112"/>
      <c r="I34" s="112"/>
      <c r="J34" s="112"/>
      <c r="K34" s="113"/>
      <c r="L34" s="113"/>
    </row>
    <row r="35" spans="1:12" x14ac:dyDescent="0.2">
      <c r="A35" s="115"/>
      <c r="B35" s="112"/>
      <c r="C35" s="112"/>
      <c r="D35" s="112"/>
      <c r="E35" s="112"/>
      <c r="F35" s="112"/>
      <c r="G35" s="112"/>
      <c r="H35" s="112"/>
      <c r="I35" s="112"/>
      <c r="J35" s="112"/>
      <c r="K35" s="113"/>
      <c r="L35" s="113"/>
    </row>
    <row r="37" spans="1:12" ht="18.75" x14ac:dyDescent="0.2">
      <c r="A37" s="125" t="s">
        <v>369</v>
      </c>
      <c r="B37" s="94"/>
      <c r="C37" s="94"/>
      <c r="D37" s="94"/>
      <c r="E37" s="93"/>
      <c r="F37" s="93"/>
      <c r="G37" s="93"/>
      <c r="H37" s="93"/>
      <c r="I37" s="93"/>
      <c r="J37" s="93"/>
      <c r="K37" s="93"/>
    </row>
    <row r="38" spans="1:12" ht="16.5" thickBot="1" x14ac:dyDescent="0.3">
      <c r="A38" s="95"/>
      <c r="B38" s="95"/>
      <c r="C38" s="95"/>
      <c r="D38" s="95"/>
      <c r="E38" s="95"/>
      <c r="F38" s="95"/>
      <c r="G38" s="95"/>
      <c r="H38" s="95"/>
      <c r="I38" s="95"/>
      <c r="J38" s="95"/>
      <c r="K38" s="96" t="s">
        <v>100</v>
      </c>
    </row>
    <row r="39" spans="1:12" ht="63" x14ac:dyDescent="0.25">
      <c r="A39" s="97" t="s">
        <v>123</v>
      </c>
      <c r="B39" s="98" t="s">
        <v>103</v>
      </c>
      <c r="C39" s="98" t="s">
        <v>104</v>
      </c>
      <c r="D39" s="99" t="s">
        <v>105</v>
      </c>
      <c r="E39" s="99" t="s">
        <v>106</v>
      </c>
      <c r="F39" s="100" t="s">
        <v>107</v>
      </c>
      <c r="G39" s="101" t="s">
        <v>108</v>
      </c>
      <c r="H39" s="101" t="s">
        <v>109</v>
      </c>
      <c r="I39" s="100" t="s">
        <v>110</v>
      </c>
      <c r="J39" s="100" t="s">
        <v>111</v>
      </c>
      <c r="K39" s="100" t="s">
        <v>85</v>
      </c>
    </row>
    <row r="40" spans="1:12" ht="15" x14ac:dyDescent="0.2">
      <c r="A40" s="102" t="s">
        <v>128</v>
      </c>
      <c r="B40" s="116">
        <v>14</v>
      </c>
      <c r="C40" s="116">
        <v>60</v>
      </c>
      <c r="D40" s="116">
        <v>0</v>
      </c>
      <c r="E40" s="117">
        <v>74</v>
      </c>
      <c r="F40" s="117">
        <v>73</v>
      </c>
      <c r="G40" s="117">
        <v>0</v>
      </c>
      <c r="H40" s="117">
        <v>93</v>
      </c>
      <c r="I40" s="117">
        <v>93</v>
      </c>
      <c r="J40" s="117">
        <v>203</v>
      </c>
      <c r="K40" s="117">
        <v>443</v>
      </c>
    </row>
    <row r="41" spans="1:12" ht="15" x14ac:dyDescent="0.2">
      <c r="A41" s="102" t="s">
        <v>129</v>
      </c>
      <c r="B41" s="116">
        <v>51</v>
      </c>
      <c r="C41" s="116">
        <v>61</v>
      </c>
      <c r="D41" s="116">
        <v>0</v>
      </c>
      <c r="E41" s="117">
        <v>112</v>
      </c>
      <c r="F41" s="117">
        <v>72</v>
      </c>
      <c r="G41" s="117">
        <v>0</v>
      </c>
      <c r="H41" s="117">
        <v>96</v>
      </c>
      <c r="I41" s="117">
        <v>96</v>
      </c>
      <c r="J41" s="117">
        <v>198</v>
      </c>
      <c r="K41" s="117">
        <v>478</v>
      </c>
    </row>
    <row r="42" spans="1:12" ht="15" x14ac:dyDescent="0.2">
      <c r="A42" s="102" t="s">
        <v>130</v>
      </c>
      <c r="B42" s="116">
        <v>64</v>
      </c>
      <c r="C42" s="116">
        <v>63</v>
      </c>
      <c r="D42" s="116">
        <v>0</v>
      </c>
      <c r="E42" s="117">
        <v>127</v>
      </c>
      <c r="F42" s="117">
        <v>68</v>
      </c>
      <c r="G42" s="117">
        <v>0</v>
      </c>
      <c r="H42" s="117">
        <v>98</v>
      </c>
      <c r="I42" s="117">
        <v>98</v>
      </c>
      <c r="J42" s="117">
        <v>200</v>
      </c>
      <c r="K42" s="117">
        <v>494</v>
      </c>
    </row>
    <row r="43" spans="1:12" ht="15" x14ac:dyDescent="0.2">
      <c r="A43" s="102" t="s">
        <v>131</v>
      </c>
      <c r="B43" s="116">
        <v>70</v>
      </c>
      <c r="C43" s="116">
        <v>62</v>
      </c>
      <c r="D43" s="116">
        <v>0</v>
      </c>
      <c r="E43" s="117">
        <v>132</v>
      </c>
      <c r="F43" s="117">
        <v>63</v>
      </c>
      <c r="G43" s="117">
        <v>1</v>
      </c>
      <c r="H43" s="117">
        <v>110</v>
      </c>
      <c r="I43" s="117">
        <v>111</v>
      </c>
      <c r="J43" s="117">
        <v>204</v>
      </c>
      <c r="K43" s="117">
        <v>511</v>
      </c>
    </row>
    <row r="44" spans="1:12" ht="8.25" customHeight="1" x14ac:dyDescent="0.2">
      <c r="A44" s="102"/>
      <c r="B44" s="116"/>
      <c r="C44" s="116"/>
      <c r="D44" s="116"/>
      <c r="E44" s="117"/>
      <c r="F44" s="117"/>
      <c r="G44" s="117"/>
      <c r="H44" s="117"/>
      <c r="I44" s="117"/>
      <c r="J44" s="117"/>
      <c r="K44" s="117"/>
    </row>
    <row r="45" spans="1:12" ht="15" x14ac:dyDescent="0.2">
      <c r="A45" s="102" t="s">
        <v>132</v>
      </c>
      <c r="B45" s="116">
        <v>97</v>
      </c>
      <c r="C45" s="116">
        <v>61</v>
      </c>
      <c r="D45" s="116">
        <v>1</v>
      </c>
      <c r="E45" s="117">
        <v>159</v>
      </c>
      <c r="F45" s="117">
        <v>67</v>
      </c>
      <c r="G45" s="117">
        <v>1</v>
      </c>
      <c r="H45" s="117">
        <v>117</v>
      </c>
      <c r="I45" s="117">
        <v>118</v>
      </c>
      <c r="J45" s="117">
        <v>205</v>
      </c>
      <c r="K45" s="117">
        <v>552</v>
      </c>
    </row>
    <row r="46" spans="1:12" ht="15" x14ac:dyDescent="0.2">
      <c r="A46" s="102" t="s">
        <v>133</v>
      </c>
      <c r="B46" s="116">
        <v>131</v>
      </c>
      <c r="C46" s="116">
        <v>63</v>
      </c>
      <c r="D46" s="116">
        <v>14</v>
      </c>
      <c r="E46" s="117">
        <v>208</v>
      </c>
      <c r="F46" s="117">
        <v>67</v>
      </c>
      <c r="G46" s="117">
        <v>6</v>
      </c>
      <c r="H46" s="117">
        <v>119</v>
      </c>
      <c r="I46" s="117">
        <v>125</v>
      </c>
      <c r="J46" s="117">
        <v>214</v>
      </c>
      <c r="K46" s="117">
        <v>617</v>
      </c>
    </row>
    <row r="47" spans="1:12" ht="15" x14ac:dyDescent="0.2">
      <c r="A47" s="102" t="s">
        <v>134</v>
      </c>
      <c r="B47" s="116">
        <v>167</v>
      </c>
      <c r="C47" s="116">
        <v>63</v>
      </c>
      <c r="D47" s="116">
        <v>15</v>
      </c>
      <c r="E47" s="117">
        <v>245</v>
      </c>
      <c r="F47" s="117">
        <v>60</v>
      </c>
      <c r="G47" s="117">
        <v>31</v>
      </c>
      <c r="H47" s="117">
        <v>122</v>
      </c>
      <c r="I47" s="117">
        <v>153</v>
      </c>
      <c r="J47" s="117">
        <v>212</v>
      </c>
      <c r="K47" s="117">
        <v>674</v>
      </c>
    </row>
    <row r="48" spans="1:12" ht="15" x14ac:dyDescent="0.2">
      <c r="A48" s="118" t="s">
        <v>135</v>
      </c>
      <c r="B48" s="119">
        <v>207</v>
      </c>
      <c r="C48" s="119">
        <v>64</v>
      </c>
      <c r="D48" s="119">
        <v>16</v>
      </c>
      <c r="E48" s="120">
        <v>287</v>
      </c>
      <c r="F48" s="120">
        <v>52</v>
      </c>
      <c r="G48" s="120">
        <v>42</v>
      </c>
      <c r="H48" s="120">
        <v>121</v>
      </c>
      <c r="I48" s="120">
        <v>163</v>
      </c>
      <c r="J48" s="120">
        <v>211</v>
      </c>
      <c r="K48" s="120">
        <v>717</v>
      </c>
    </row>
    <row r="49" spans="1:11" ht="8.25" customHeight="1" x14ac:dyDescent="0.2">
      <c r="A49" s="118"/>
      <c r="B49" s="119"/>
      <c r="C49" s="119"/>
      <c r="D49" s="119"/>
      <c r="E49" s="120"/>
      <c r="F49" s="120"/>
      <c r="G49" s="120"/>
      <c r="H49" s="120"/>
      <c r="I49" s="120"/>
      <c r="J49" s="120"/>
      <c r="K49" s="120"/>
    </row>
    <row r="50" spans="1:11" ht="15" x14ac:dyDescent="0.2">
      <c r="A50" s="102" t="s">
        <v>136</v>
      </c>
      <c r="B50" s="116">
        <v>242</v>
      </c>
      <c r="C50" s="116">
        <v>63</v>
      </c>
      <c r="D50" s="116">
        <v>16</v>
      </c>
      <c r="E50" s="121">
        <v>321</v>
      </c>
      <c r="F50" s="121">
        <v>47</v>
      </c>
      <c r="G50" s="121">
        <v>48</v>
      </c>
      <c r="H50" s="121">
        <v>121</v>
      </c>
      <c r="I50" s="121">
        <v>169</v>
      </c>
      <c r="J50" s="121">
        <v>209</v>
      </c>
      <c r="K50" s="121">
        <v>750</v>
      </c>
    </row>
    <row r="51" spans="1:11" ht="15" x14ac:dyDescent="0.2">
      <c r="A51" s="118" t="s">
        <v>137</v>
      </c>
      <c r="B51" s="119">
        <v>314</v>
      </c>
      <c r="C51" s="119">
        <v>62</v>
      </c>
      <c r="D51" s="119">
        <v>16</v>
      </c>
      <c r="E51" s="120">
        <v>392</v>
      </c>
      <c r="F51" s="120">
        <v>48</v>
      </c>
      <c r="G51" s="120">
        <v>48</v>
      </c>
      <c r="H51" s="120">
        <v>125</v>
      </c>
      <c r="I51" s="120">
        <v>173</v>
      </c>
      <c r="J51" s="120">
        <v>205</v>
      </c>
      <c r="K51" s="120">
        <v>822</v>
      </c>
    </row>
    <row r="52" spans="1:11" ht="15" x14ac:dyDescent="0.2">
      <c r="A52" s="118" t="s">
        <v>155</v>
      </c>
      <c r="B52" s="119">
        <v>367</v>
      </c>
      <c r="C52" s="119">
        <v>63</v>
      </c>
      <c r="D52" s="119">
        <v>15</v>
      </c>
      <c r="E52" s="120">
        <v>445</v>
      </c>
      <c r="F52" s="120">
        <v>47</v>
      </c>
      <c r="G52" s="120">
        <v>55</v>
      </c>
      <c r="H52" s="120">
        <v>120</v>
      </c>
      <c r="I52" s="120">
        <v>175</v>
      </c>
      <c r="J52" s="120">
        <v>207</v>
      </c>
      <c r="K52" s="120">
        <v>878</v>
      </c>
    </row>
    <row r="53" spans="1:11" ht="15" x14ac:dyDescent="0.2">
      <c r="A53" s="118" t="s">
        <v>270</v>
      </c>
      <c r="B53" s="292">
        <v>418</v>
      </c>
      <c r="C53" s="292">
        <v>63</v>
      </c>
      <c r="D53" s="292">
        <v>16</v>
      </c>
      <c r="E53" s="293">
        <v>497</v>
      </c>
      <c r="F53" s="293">
        <v>45</v>
      </c>
      <c r="G53" s="293">
        <v>58</v>
      </c>
      <c r="H53" s="293">
        <v>119</v>
      </c>
      <c r="I53" s="293">
        <v>177</v>
      </c>
      <c r="J53" s="293">
        <v>208</v>
      </c>
      <c r="K53" s="293">
        <v>931</v>
      </c>
    </row>
    <row r="54" spans="1:11" ht="8.25" customHeight="1" x14ac:dyDescent="0.2">
      <c r="A54" s="118"/>
      <c r="B54" s="205"/>
      <c r="C54" s="205"/>
      <c r="D54" s="205"/>
      <c r="E54" s="205"/>
      <c r="F54" s="205"/>
      <c r="G54" s="205"/>
      <c r="H54" s="205"/>
      <c r="I54" s="205"/>
      <c r="J54" s="205"/>
      <c r="K54" s="205"/>
    </row>
    <row r="55" spans="1:11" ht="15" x14ac:dyDescent="0.2">
      <c r="A55" s="102" t="s">
        <v>271</v>
      </c>
      <c r="B55" s="119">
        <v>543</v>
      </c>
      <c r="C55" s="119">
        <v>63</v>
      </c>
      <c r="D55" s="119">
        <v>16</v>
      </c>
      <c r="E55" s="120">
        <v>622</v>
      </c>
      <c r="F55" s="120">
        <v>43</v>
      </c>
      <c r="G55" s="120">
        <v>70</v>
      </c>
      <c r="H55" s="120">
        <v>119</v>
      </c>
      <c r="I55" s="120">
        <v>189</v>
      </c>
      <c r="J55" s="120">
        <v>213</v>
      </c>
      <c r="K55" s="120">
        <v>1071</v>
      </c>
    </row>
    <row r="56" spans="1:11" ht="15" x14ac:dyDescent="0.2">
      <c r="A56" s="118" t="s">
        <v>272</v>
      </c>
      <c r="B56" s="295">
        <v>712</v>
      </c>
      <c r="C56" s="295">
        <v>60</v>
      </c>
      <c r="D56" s="295">
        <v>15</v>
      </c>
      <c r="E56" s="296">
        <v>787</v>
      </c>
      <c r="F56" s="296">
        <v>42</v>
      </c>
      <c r="G56" s="296">
        <v>80</v>
      </c>
      <c r="H56" s="296">
        <v>120</v>
      </c>
      <c r="I56" s="296">
        <v>200</v>
      </c>
      <c r="J56" s="296">
        <v>210</v>
      </c>
      <c r="K56" s="296">
        <v>1243</v>
      </c>
    </row>
    <row r="57" spans="1:11" ht="15.75" thickBot="1" x14ac:dyDescent="0.25">
      <c r="A57" s="104" t="s">
        <v>273</v>
      </c>
      <c r="B57" s="297">
        <v>983</v>
      </c>
      <c r="C57" s="297">
        <v>65</v>
      </c>
      <c r="D57" s="297">
        <v>17</v>
      </c>
      <c r="E57" s="298">
        <v>1065</v>
      </c>
      <c r="F57" s="298">
        <v>35</v>
      </c>
      <c r="G57" s="298">
        <v>89</v>
      </c>
      <c r="H57" s="298">
        <v>120</v>
      </c>
      <c r="I57" s="298">
        <v>209</v>
      </c>
      <c r="J57" s="298">
        <v>221</v>
      </c>
      <c r="K57" s="298">
        <v>1534</v>
      </c>
    </row>
    <row r="58" spans="1:11" ht="15" x14ac:dyDescent="0.2">
      <c r="A58" s="105" t="s">
        <v>117</v>
      </c>
      <c r="B58" s="105"/>
      <c r="C58" s="105"/>
      <c r="D58" s="105"/>
      <c r="E58" s="106"/>
      <c r="F58" s="106"/>
      <c r="G58" s="106"/>
      <c r="H58" s="106"/>
      <c r="I58" s="106"/>
      <c r="J58" s="106"/>
      <c r="K58" s="106"/>
    </row>
    <row r="59" spans="1:11" ht="15" x14ac:dyDescent="0.2">
      <c r="A59" s="107" t="s">
        <v>118</v>
      </c>
      <c r="B59" s="107"/>
      <c r="C59" s="107"/>
      <c r="D59" s="107"/>
      <c r="E59" s="108"/>
      <c r="F59" s="108"/>
      <c r="G59" s="108"/>
      <c r="H59" s="108"/>
      <c r="I59" s="108"/>
      <c r="J59" s="108"/>
      <c r="K59" s="108"/>
    </row>
    <row r="60" spans="1:11" ht="15" x14ac:dyDescent="0.2">
      <c r="A60" s="107" t="s">
        <v>119</v>
      </c>
      <c r="B60" s="106"/>
      <c r="C60" s="106"/>
      <c r="D60" s="106"/>
      <c r="E60" s="106"/>
      <c r="F60" s="106"/>
      <c r="G60" s="106"/>
      <c r="H60" s="106"/>
      <c r="I60" s="106"/>
      <c r="J60" s="106"/>
      <c r="K60" s="106"/>
    </row>
    <row r="61" spans="1:11" ht="15" x14ac:dyDescent="0.2">
      <c r="A61" s="107" t="s">
        <v>120</v>
      </c>
      <c r="B61" s="106"/>
      <c r="C61" s="106"/>
      <c r="D61" s="106"/>
      <c r="E61" s="106"/>
      <c r="F61" s="106"/>
      <c r="G61" s="106"/>
      <c r="H61" s="106"/>
      <c r="I61" s="106"/>
      <c r="J61" s="106"/>
      <c r="K61" s="106"/>
    </row>
    <row r="62" spans="1:11" ht="15" x14ac:dyDescent="0.2">
      <c r="A62" s="107" t="s">
        <v>121</v>
      </c>
      <c r="B62" s="106"/>
      <c r="C62" s="106"/>
      <c r="D62" s="106"/>
      <c r="E62" s="106"/>
      <c r="F62" s="106"/>
      <c r="G62" s="106"/>
      <c r="H62" s="106"/>
      <c r="I62" s="106"/>
      <c r="J62" s="106"/>
      <c r="K62" s="106"/>
    </row>
    <row r="63" spans="1:11" ht="15" x14ac:dyDescent="0.2">
      <c r="A63" s="124" t="s">
        <v>139</v>
      </c>
      <c r="B63" s="106"/>
      <c r="C63" s="106"/>
      <c r="D63" s="106"/>
      <c r="E63" s="106"/>
      <c r="F63" s="106"/>
      <c r="G63" s="106"/>
      <c r="H63" s="106"/>
      <c r="I63" s="106"/>
      <c r="J63" s="106"/>
      <c r="K63" s="106"/>
    </row>
    <row r="64" spans="1:11" x14ac:dyDescent="0.2">
      <c r="A64" s="115" t="s">
        <v>122</v>
      </c>
      <c r="B64" s="109"/>
      <c r="C64" s="109"/>
      <c r="D64" s="109"/>
      <c r="E64" s="109"/>
      <c r="F64" s="109"/>
      <c r="G64" s="109"/>
      <c r="H64" s="109"/>
      <c r="I64" s="110"/>
      <c r="J64" s="110"/>
      <c r="K64" s="109"/>
    </row>
    <row r="65" spans="1:11" x14ac:dyDescent="0.2">
      <c r="A65" s="111"/>
      <c r="B65" s="111"/>
      <c r="C65" s="111"/>
      <c r="D65" s="111"/>
      <c r="E65" s="112"/>
      <c r="F65" s="109"/>
      <c r="G65" s="109"/>
      <c r="H65" s="109"/>
      <c r="I65" s="110"/>
      <c r="J65" s="110"/>
      <c r="K65" s="113"/>
    </row>
    <row r="66" spans="1:11" x14ac:dyDescent="0.2">
      <c r="A66" s="114"/>
      <c r="B66" s="114"/>
      <c r="C66" s="114"/>
      <c r="D66" s="114"/>
      <c r="E66" s="109"/>
      <c r="F66" s="109"/>
      <c r="G66" s="109"/>
      <c r="H66" s="109"/>
      <c r="I66" s="110"/>
      <c r="J66" s="110"/>
      <c r="K66" s="113"/>
    </row>
    <row r="67" spans="1:11" ht="15.75" x14ac:dyDescent="0.25">
      <c r="A67" s="349"/>
      <c r="B67" s="349"/>
      <c r="C67" s="349"/>
      <c r="D67" s="349"/>
      <c r="E67" s="349"/>
      <c r="F67" s="349"/>
      <c r="G67" s="122"/>
      <c r="H67" s="122"/>
      <c r="I67" s="122"/>
      <c r="J67" s="123"/>
      <c r="K67" s="123"/>
    </row>
  </sheetData>
  <mergeCells count="1">
    <mergeCell ref="A67:F67"/>
  </mergeCells>
  <hyperlinks>
    <hyperlink ref="J34" r:id="rId1" display="Notes &amp; definitions (https://www.gov.uk/government/organisations/department-for-transport/series/vehicle-licensing-statistics)"/>
    <hyperlink ref="A34" r:id="rId2"/>
    <hyperlink ref="A64" r:id="rId3"/>
  </hyperlinks>
  <pageMargins left="0.70866141732283472" right="0.70866141732283472" top="0.74803149606299213" bottom="0.74803149606299213" header="0.31496062992125984" footer="0.31496062992125984"/>
  <pageSetup paperSize="9" scale="56" orientation="portrait" r:id="rId4"/>
  <headerFooter>
    <oddHeader>&amp;R&amp;"Arial,Bold"&amp;14ENVIRONMENT AND EMISSIONS</oddHead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85" zoomScaleNormal="85" workbookViewId="0">
      <selection activeCell="A18" sqref="A18"/>
    </sheetView>
  </sheetViews>
  <sheetFormatPr defaultRowHeight="12.75" x14ac:dyDescent="0.2"/>
  <cols>
    <col min="1" max="1" width="35.7109375" customWidth="1"/>
    <col min="2" max="2" width="12" customWidth="1"/>
    <col min="3" max="3" width="10.7109375" customWidth="1"/>
    <col min="4" max="4" width="8.85546875" customWidth="1"/>
    <col min="5" max="5" width="8" customWidth="1"/>
    <col min="6" max="6" width="9.7109375" customWidth="1"/>
    <col min="7" max="7" width="10" customWidth="1"/>
    <col min="8" max="8" width="11.85546875" customWidth="1"/>
    <col min="9" max="9" width="8.5703125" customWidth="1"/>
    <col min="10" max="10" width="8.85546875" customWidth="1"/>
    <col min="11" max="11" width="13.140625" customWidth="1"/>
    <col min="12" max="12" width="12.42578125" customWidth="1"/>
    <col min="13" max="13" width="8.28515625" style="146" customWidth="1"/>
    <col min="14" max="14" width="9.5703125" style="146" customWidth="1"/>
    <col min="15" max="15" width="9.140625" style="146"/>
  </cols>
  <sheetData>
    <row r="1" spans="1:15" ht="15.75" x14ac:dyDescent="0.25">
      <c r="A1" s="2" t="s">
        <v>275</v>
      </c>
      <c r="B1" s="229"/>
      <c r="C1" s="229"/>
      <c r="D1" s="229"/>
      <c r="E1" s="229"/>
      <c r="F1" s="229"/>
      <c r="G1" s="229"/>
      <c r="H1" s="229"/>
      <c r="I1" s="229"/>
      <c r="J1" s="229"/>
      <c r="K1" s="229"/>
      <c r="L1" s="229"/>
    </row>
    <row r="2" spans="1:15" ht="14.25" x14ac:dyDescent="0.2">
      <c r="A2" s="229"/>
      <c r="B2" s="229"/>
      <c r="C2" s="229"/>
      <c r="D2" s="229"/>
      <c r="E2" s="229"/>
      <c r="F2" s="229"/>
      <c r="G2" s="229"/>
      <c r="H2" s="229"/>
      <c r="I2" s="229"/>
      <c r="J2" s="229"/>
      <c r="K2" s="229"/>
      <c r="L2" s="229"/>
    </row>
    <row r="3" spans="1:15" ht="15.75" x14ac:dyDescent="0.25">
      <c r="A3" s="230"/>
      <c r="B3" s="350" t="s">
        <v>255</v>
      </c>
      <c r="C3" s="350"/>
      <c r="D3" s="350"/>
      <c r="E3" s="350"/>
      <c r="F3" s="350"/>
      <c r="G3" s="350"/>
      <c r="H3" s="350"/>
      <c r="I3" s="350"/>
      <c r="J3" s="350"/>
      <c r="K3" s="350"/>
      <c r="L3" s="350"/>
      <c r="M3" s="228"/>
      <c r="N3" s="228"/>
    </row>
    <row r="4" spans="1:15" ht="78" customHeight="1" x14ac:dyDescent="0.25">
      <c r="A4" s="256"/>
      <c r="B4" s="263" t="s">
        <v>245</v>
      </c>
      <c r="C4" s="263" t="s">
        <v>246</v>
      </c>
      <c r="D4" s="263" t="s">
        <v>247</v>
      </c>
      <c r="E4" s="263" t="s">
        <v>248</v>
      </c>
      <c r="F4" s="263" t="s">
        <v>249</v>
      </c>
      <c r="G4" s="263" t="s">
        <v>250</v>
      </c>
      <c r="H4" s="263" t="s">
        <v>251</v>
      </c>
      <c r="I4" s="263" t="s">
        <v>252</v>
      </c>
      <c r="J4" s="263" t="s">
        <v>253</v>
      </c>
      <c r="K4" s="265" t="s">
        <v>233</v>
      </c>
      <c r="L4" s="264" t="s">
        <v>99</v>
      </c>
    </row>
    <row r="5" spans="1:15" s="205" customFormat="1" ht="15.75" x14ac:dyDescent="0.25">
      <c r="A5" s="37" t="s">
        <v>141</v>
      </c>
      <c r="B5" s="257"/>
      <c r="C5" s="257"/>
      <c r="D5" s="257"/>
      <c r="E5" s="257"/>
      <c r="F5" s="257"/>
      <c r="G5" s="257"/>
      <c r="H5" s="257"/>
      <c r="I5" s="257"/>
      <c r="J5" s="257"/>
      <c r="K5" s="257"/>
      <c r="L5" s="258" t="s">
        <v>214</v>
      </c>
      <c r="M5" s="146"/>
      <c r="N5" s="146"/>
      <c r="O5" s="146"/>
    </row>
    <row r="6" spans="1:15" ht="15" x14ac:dyDescent="0.2">
      <c r="A6" s="259" t="s">
        <v>236</v>
      </c>
      <c r="B6" s="260">
        <v>2.2639999999999998</v>
      </c>
      <c r="C6" s="260" t="s">
        <v>277</v>
      </c>
      <c r="D6" s="260" t="s">
        <v>277</v>
      </c>
      <c r="E6" s="260" t="s">
        <v>277</v>
      </c>
      <c r="F6" s="260" t="s">
        <v>277</v>
      </c>
      <c r="G6" s="260" t="s">
        <v>277</v>
      </c>
      <c r="H6" s="260">
        <v>0.34200000000000003</v>
      </c>
      <c r="I6" s="260" t="s">
        <v>277</v>
      </c>
      <c r="J6" s="260" t="s">
        <v>277</v>
      </c>
      <c r="K6" s="260" t="s">
        <v>277</v>
      </c>
      <c r="L6" s="260">
        <v>2.609</v>
      </c>
    </row>
    <row r="7" spans="1:15" ht="15" x14ac:dyDescent="0.2">
      <c r="A7" s="259" t="s">
        <v>220</v>
      </c>
      <c r="B7" s="260">
        <v>0.995</v>
      </c>
      <c r="C7" s="260" t="s">
        <v>277</v>
      </c>
      <c r="D7" s="260" t="s">
        <v>277</v>
      </c>
      <c r="E7" s="260" t="s">
        <v>277</v>
      </c>
      <c r="F7" s="260" t="s">
        <v>277</v>
      </c>
      <c r="G7" s="260" t="s">
        <v>277</v>
      </c>
      <c r="H7" s="260" t="s">
        <v>277</v>
      </c>
      <c r="I7" s="260" t="s">
        <v>277</v>
      </c>
      <c r="J7" s="260" t="s">
        <v>277</v>
      </c>
      <c r="K7" s="260" t="s">
        <v>277</v>
      </c>
      <c r="L7" s="260">
        <v>0.999</v>
      </c>
    </row>
    <row r="8" spans="1:15" ht="15" x14ac:dyDescent="0.2">
      <c r="A8" s="259" t="s">
        <v>74</v>
      </c>
      <c r="B8" s="260">
        <v>90.947000000000003</v>
      </c>
      <c r="C8" s="260">
        <v>0.10199999999999999</v>
      </c>
      <c r="D8" s="260">
        <v>0.14899999999999999</v>
      </c>
      <c r="E8" s="260" t="s">
        <v>277</v>
      </c>
      <c r="F8" s="260" t="s">
        <v>277</v>
      </c>
      <c r="G8" s="260">
        <v>1.3049999999999999</v>
      </c>
      <c r="H8" s="260">
        <v>112.711</v>
      </c>
      <c r="I8" s="260" t="s">
        <v>277</v>
      </c>
      <c r="J8" s="260" t="s">
        <v>277</v>
      </c>
      <c r="K8" s="260" t="s">
        <v>277</v>
      </c>
      <c r="L8" s="260">
        <v>205.21600000000001</v>
      </c>
      <c r="M8" s="203"/>
    </row>
    <row r="9" spans="1:15" ht="15" x14ac:dyDescent="0.2">
      <c r="A9" s="259" t="s">
        <v>237</v>
      </c>
      <c r="B9" s="260">
        <v>3.8170000000000002</v>
      </c>
      <c r="C9" s="260" t="s">
        <v>277</v>
      </c>
      <c r="D9" s="260" t="s">
        <v>277</v>
      </c>
      <c r="E9" s="260" t="s">
        <v>277</v>
      </c>
      <c r="F9" s="260" t="s">
        <v>277</v>
      </c>
      <c r="G9" s="260" t="s">
        <v>277</v>
      </c>
      <c r="H9" s="260" t="s">
        <v>277</v>
      </c>
      <c r="I9" s="260" t="s">
        <v>277</v>
      </c>
      <c r="J9" s="260" t="s">
        <v>277</v>
      </c>
      <c r="K9" s="260" t="s">
        <v>277</v>
      </c>
      <c r="L9" s="260">
        <v>3.8210000000000002</v>
      </c>
    </row>
    <row r="10" spans="1:15" ht="15" x14ac:dyDescent="0.2">
      <c r="A10" s="259" t="s">
        <v>238</v>
      </c>
      <c r="B10" s="260">
        <v>19.933</v>
      </c>
      <c r="C10" s="260" t="s">
        <v>277</v>
      </c>
      <c r="D10" s="260" t="s">
        <v>277</v>
      </c>
      <c r="E10" s="260" t="s">
        <v>277</v>
      </c>
      <c r="F10" s="260" t="s">
        <v>277</v>
      </c>
      <c r="G10" s="260" t="s">
        <v>277</v>
      </c>
      <c r="H10" s="260">
        <v>0.19900000000000001</v>
      </c>
      <c r="I10" s="260" t="s">
        <v>277</v>
      </c>
      <c r="J10" s="260" t="s">
        <v>277</v>
      </c>
      <c r="K10" s="260" t="s">
        <v>277</v>
      </c>
      <c r="L10" s="260">
        <v>20.151</v>
      </c>
    </row>
    <row r="11" spans="1:15" ht="15" x14ac:dyDescent="0.2">
      <c r="A11" s="259" t="s">
        <v>239</v>
      </c>
      <c r="B11" s="260" t="s">
        <v>277</v>
      </c>
      <c r="C11" s="260" t="s">
        <v>277</v>
      </c>
      <c r="D11" s="260" t="s">
        <v>277</v>
      </c>
      <c r="E11" s="260" t="s">
        <v>277</v>
      </c>
      <c r="F11" s="260" t="s">
        <v>277</v>
      </c>
      <c r="G11" s="260" t="s">
        <v>277</v>
      </c>
      <c r="H11" s="260">
        <v>5.343</v>
      </c>
      <c r="I11" s="260" t="s">
        <v>277</v>
      </c>
      <c r="J11" s="260" t="s">
        <v>277</v>
      </c>
      <c r="K11" s="260" t="s">
        <v>277</v>
      </c>
      <c r="L11" s="260">
        <v>5.3490000000000002</v>
      </c>
    </row>
    <row r="12" spans="1:15" ht="15" x14ac:dyDescent="0.2">
      <c r="A12" s="259" t="s">
        <v>241</v>
      </c>
      <c r="B12" s="260">
        <v>1.8939999999999999</v>
      </c>
      <c r="C12" s="260" t="s">
        <v>277</v>
      </c>
      <c r="D12" s="260">
        <v>0.81399999999999995</v>
      </c>
      <c r="E12" s="260" t="s">
        <v>277</v>
      </c>
      <c r="F12" s="260" t="s">
        <v>277</v>
      </c>
      <c r="G12" s="260" t="s">
        <v>277</v>
      </c>
      <c r="H12" s="260">
        <v>0.128</v>
      </c>
      <c r="I12" s="260" t="s">
        <v>277</v>
      </c>
      <c r="J12" s="260" t="s">
        <v>277</v>
      </c>
      <c r="K12" s="260" t="s">
        <v>277</v>
      </c>
      <c r="L12" s="260">
        <v>2.863</v>
      </c>
    </row>
    <row r="13" spans="1:15" ht="15" x14ac:dyDescent="0.2">
      <c r="A13" s="259" t="s">
        <v>242</v>
      </c>
      <c r="B13" s="260" t="s">
        <v>277</v>
      </c>
      <c r="C13" s="260" t="s">
        <v>277</v>
      </c>
      <c r="D13" s="260" t="s">
        <v>277</v>
      </c>
      <c r="E13" s="260" t="s">
        <v>277</v>
      </c>
      <c r="F13" s="260" t="s">
        <v>277</v>
      </c>
      <c r="G13" s="260" t="s">
        <v>277</v>
      </c>
      <c r="H13" s="260" t="s">
        <v>277</v>
      </c>
      <c r="I13" s="260" t="s">
        <v>277</v>
      </c>
      <c r="J13" s="260" t="s">
        <v>277</v>
      </c>
      <c r="K13" s="260" t="s">
        <v>277</v>
      </c>
      <c r="L13" s="260" t="s">
        <v>277</v>
      </c>
    </row>
    <row r="14" spans="1:15" ht="15" x14ac:dyDescent="0.2">
      <c r="A14" s="259" t="s">
        <v>243</v>
      </c>
      <c r="B14" s="260">
        <v>0.34499999999999997</v>
      </c>
      <c r="C14" s="260" t="s">
        <v>277</v>
      </c>
      <c r="D14" s="260" t="s">
        <v>277</v>
      </c>
      <c r="E14" s="260" t="s">
        <v>277</v>
      </c>
      <c r="F14" s="260" t="s">
        <v>277</v>
      </c>
      <c r="G14" s="260" t="s">
        <v>277</v>
      </c>
      <c r="H14" s="260" t="s">
        <v>277</v>
      </c>
      <c r="I14" s="260" t="s">
        <v>277</v>
      </c>
      <c r="J14" s="260" t="s">
        <v>277</v>
      </c>
      <c r="K14" s="260" t="s">
        <v>277</v>
      </c>
      <c r="L14" s="260">
        <v>0.34499999999999997</v>
      </c>
    </row>
    <row r="15" spans="1:15" ht="15" x14ac:dyDescent="0.2">
      <c r="A15" s="259" t="s">
        <v>244</v>
      </c>
      <c r="B15" s="260" t="s">
        <v>277</v>
      </c>
      <c r="C15" s="260" t="s">
        <v>277</v>
      </c>
      <c r="D15" s="260" t="s">
        <v>277</v>
      </c>
      <c r="E15" s="260" t="s">
        <v>277</v>
      </c>
      <c r="F15" s="260" t="s">
        <v>277</v>
      </c>
      <c r="G15" s="260" t="s">
        <v>277</v>
      </c>
      <c r="H15" s="260" t="s">
        <v>277</v>
      </c>
      <c r="I15" s="260" t="s">
        <v>277</v>
      </c>
      <c r="J15" s="260" t="s">
        <v>277</v>
      </c>
      <c r="K15" s="260" t="s">
        <v>277</v>
      </c>
      <c r="L15" s="260" t="s">
        <v>277</v>
      </c>
    </row>
    <row r="16" spans="1:15" ht="15.75" x14ac:dyDescent="0.25">
      <c r="A16" s="267" t="s">
        <v>99</v>
      </c>
      <c r="B16" s="262">
        <v>120.209</v>
      </c>
      <c r="C16" s="262">
        <v>0.10199999999999999</v>
      </c>
      <c r="D16" s="262">
        <v>0.98</v>
      </c>
      <c r="E16" s="262" t="s">
        <v>277</v>
      </c>
      <c r="F16" s="262" t="s">
        <v>277</v>
      </c>
      <c r="G16" s="262">
        <v>1.3069999999999999</v>
      </c>
      <c r="H16" s="262">
        <v>118.76300000000001</v>
      </c>
      <c r="I16" s="262" t="s">
        <v>277</v>
      </c>
      <c r="J16" s="262" t="s">
        <v>277</v>
      </c>
      <c r="K16" s="262" t="s">
        <v>277</v>
      </c>
      <c r="L16" s="262">
        <v>241.39500000000001</v>
      </c>
    </row>
    <row r="17" spans="1:18" ht="14.25" x14ac:dyDescent="0.2">
      <c r="A17" s="231" t="s">
        <v>377</v>
      </c>
      <c r="B17" s="229"/>
      <c r="C17" s="229"/>
      <c r="D17" s="229"/>
      <c r="E17" s="229"/>
      <c r="F17" s="229"/>
      <c r="G17" s="229"/>
      <c r="H17" s="229"/>
      <c r="I17" s="229"/>
      <c r="J17" s="229"/>
      <c r="K17" s="229"/>
      <c r="L17" s="229"/>
    </row>
    <row r="18" spans="1:18" ht="14.25" x14ac:dyDescent="0.2">
      <c r="A18" s="229"/>
      <c r="B18" s="229"/>
      <c r="C18" s="229"/>
      <c r="D18" s="229"/>
      <c r="E18" s="229"/>
      <c r="F18" s="229"/>
      <c r="G18" s="229"/>
      <c r="H18" s="229"/>
      <c r="I18" s="229"/>
      <c r="J18" s="229"/>
      <c r="K18" s="229"/>
      <c r="L18" s="229"/>
    </row>
    <row r="19" spans="1:18" ht="14.25" hidden="1" x14ac:dyDescent="0.2">
      <c r="A19" s="229"/>
      <c r="B19" s="229"/>
      <c r="C19" s="229"/>
      <c r="D19" s="229"/>
      <c r="E19" s="229"/>
      <c r="F19" s="229"/>
      <c r="G19" s="229"/>
      <c r="H19" s="229"/>
      <c r="I19" s="229"/>
      <c r="J19" s="229"/>
      <c r="K19" s="229"/>
      <c r="L19" s="229"/>
    </row>
    <row r="20" spans="1:18" ht="15" hidden="1" x14ac:dyDescent="0.25">
      <c r="A20" s="232" t="s">
        <v>152</v>
      </c>
      <c r="B20" s="229"/>
      <c r="C20" s="229"/>
      <c r="D20" s="229"/>
      <c r="E20" s="229"/>
      <c r="F20" s="229"/>
      <c r="G20" s="229"/>
      <c r="H20" s="229"/>
      <c r="I20" s="229"/>
      <c r="J20" s="229"/>
      <c r="K20" s="229"/>
      <c r="L20" s="229"/>
    </row>
    <row r="21" spans="1:18" ht="14.25" hidden="1" x14ac:dyDescent="0.2">
      <c r="A21" s="229"/>
      <c r="B21" s="229"/>
      <c r="C21" s="229"/>
      <c r="D21" s="229"/>
      <c r="E21" s="229"/>
      <c r="F21" s="229"/>
      <c r="G21" s="229"/>
      <c r="H21" s="229"/>
      <c r="I21" s="229"/>
      <c r="J21" s="229"/>
      <c r="K21" s="229"/>
      <c r="L21" s="229"/>
    </row>
    <row r="22" spans="1:18" ht="14.25" hidden="1" x14ac:dyDescent="0.2">
      <c r="A22" s="233" t="s">
        <v>140</v>
      </c>
      <c r="B22" s="233" t="s">
        <v>86</v>
      </c>
      <c r="C22" s="234"/>
      <c r="D22" s="234"/>
      <c r="E22" s="234"/>
      <c r="F22" s="234"/>
      <c r="G22" s="234"/>
      <c r="H22" s="234"/>
      <c r="I22" s="234"/>
      <c r="J22" s="234"/>
      <c r="K22" s="234"/>
      <c r="L22" s="234"/>
      <c r="M22" s="223"/>
      <c r="N22" s="223"/>
    </row>
    <row r="23" spans="1:18" ht="77.25" hidden="1" x14ac:dyDescent="0.2">
      <c r="A23" s="233" t="s">
        <v>141</v>
      </c>
      <c r="B23" s="235" t="s">
        <v>87</v>
      </c>
      <c r="C23" s="236" t="s">
        <v>88</v>
      </c>
      <c r="D23" s="236" t="s">
        <v>89</v>
      </c>
      <c r="E23" s="236" t="s">
        <v>90</v>
      </c>
      <c r="F23" s="236" t="s">
        <v>91</v>
      </c>
      <c r="G23" s="236" t="s">
        <v>92</v>
      </c>
      <c r="H23" s="236" t="s">
        <v>93</v>
      </c>
      <c r="I23" s="236" t="s">
        <v>94</v>
      </c>
      <c r="J23" s="236" t="s">
        <v>95</v>
      </c>
      <c r="K23" s="236" t="s">
        <v>96</v>
      </c>
      <c r="L23" s="236" t="s">
        <v>97</v>
      </c>
      <c r="M23" s="224" t="s">
        <v>98</v>
      </c>
      <c r="N23" s="225" t="s">
        <v>99</v>
      </c>
    </row>
    <row r="24" spans="1:18" ht="14.25" hidden="1" x14ac:dyDescent="0.2">
      <c r="A24" s="233" t="s">
        <v>142</v>
      </c>
      <c r="B24" s="237">
        <v>2536</v>
      </c>
      <c r="C24" s="238">
        <v>0</v>
      </c>
      <c r="D24" s="238">
        <v>0</v>
      </c>
      <c r="E24" s="238">
        <v>0</v>
      </c>
      <c r="F24" s="238">
        <v>0</v>
      </c>
      <c r="G24" s="238">
        <v>0</v>
      </c>
      <c r="H24" s="238">
        <v>0</v>
      </c>
      <c r="I24" s="238">
        <v>0</v>
      </c>
      <c r="J24" s="238">
        <v>0</v>
      </c>
      <c r="K24" s="238">
        <v>414</v>
      </c>
      <c r="L24" s="238">
        <v>0</v>
      </c>
      <c r="M24" s="226">
        <v>0</v>
      </c>
      <c r="N24" s="226">
        <v>2950</v>
      </c>
      <c r="O24" s="227"/>
    </row>
    <row r="25" spans="1:18" ht="14.25" hidden="1" x14ac:dyDescent="0.2">
      <c r="A25" s="239" t="s">
        <v>143</v>
      </c>
      <c r="B25" s="240">
        <v>821</v>
      </c>
      <c r="C25" s="241">
        <v>0</v>
      </c>
      <c r="D25" s="241">
        <v>0</v>
      </c>
      <c r="E25" s="241">
        <v>0</v>
      </c>
      <c r="F25" s="241">
        <v>0</v>
      </c>
      <c r="G25" s="241">
        <v>0</v>
      </c>
      <c r="H25" s="241">
        <v>0</v>
      </c>
      <c r="I25" s="241">
        <v>0</v>
      </c>
      <c r="J25" s="241">
        <v>0</v>
      </c>
      <c r="K25" s="241">
        <v>1</v>
      </c>
      <c r="L25" s="241">
        <v>0</v>
      </c>
      <c r="M25" s="226">
        <v>0</v>
      </c>
      <c r="N25" s="226">
        <v>822</v>
      </c>
      <c r="O25" s="227"/>
    </row>
    <row r="26" spans="1:18" ht="14.25" hidden="1" x14ac:dyDescent="0.2">
      <c r="A26" s="239" t="s">
        <v>144</v>
      </c>
      <c r="B26" s="240">
        <v>77309</v>
      </c>
      <c r="C26" s="241">
        <v>60</v>
      </c>
      <c r="D26" s="241">
        <v>120</v>
      </c>
      <c r="E26" s="241">
        <v>0</v>
      </c>
      <c r="F26" s="241">
        <v>0</v>
      </c>
      <c r="G26" s="241">
        <v>4</v>
      </c>
      <c r="H26" s="241">
        <v>0</v>
      </c>
      <c r="I26" s="241">
        <v>1086</v>
      </c>
      <c r="J26" s="241">
        <v>0</v>
      </c>
      <c r="K26" s="241">
        <v>103946</v>
      </c>
      <c r="L26" s="241">
        <v>0</v>
      </c>
      <c r="M26" s="226">
        <v>0</v>
      </c>
      <c r="N26" s="226">
        <v>182525</v>
      </c>
      <c r="O26" s="227"/>
      <c r="Q26" s="200"/>
      <c r="R26" s="200"/>
    </row>
    <row r="27" spans="1:18" ht="14.25" hidden="1" x14ac:dyDescent="0.2">
      <c r="A27" s="239" t="s">
        <v>145</v>
      </c>
      <c r="B27" s="240">
        <v>3158</v>
      </c>
      <c r="C27" s="241">
        <v>0</v>
      </c>
      <c r="D27" s="241">
        <v>1</v>
      </c>
      <c r="E27" s="241">
        <v>0</v>
      </c>
      <c r="F27" s="241">
        <v>0</v>
      </c>
      <c r="G27" s="241">
        <v>0</v>
      </c>
      <c r="H27" s="241">
        <v>0</v>
      </c>
      <c r="I27" s="241">
        <v>0</v>
      </c>
      <c r="J27" s="241">
        <v>0</v>
      </c>
      <c r="K27" s="241">
        <v>9</v>
      </c>
      <c r="L27" s="241">
        <v>0</v>
      </c>
      <c r="M27" s="226">
        <v>0</v>
      </c>
      <c r="N27" s="226">
        <v>3168</v>
      </c>
      <c r="O27" s="227"/>
    </row>
    <row r="28" spans="1:18" ht="14.25" hidden="1" x14ac:dyDescent="0.2">
      <c r="A28" s="239" t="s">
        <v>146</v>
      </c>
      <c r="B28" s="240">
        <v>17501</v>
      </c>
      <c r="C28" s="241">
        <v>0</v>
      </c>
      <c r="D28" s="241">
        <v>58</v>
      </c>
      <c r="E28" s="241">
        <v>0</v>
      </c>
      <c r="F28" s="241">
        <v>0</v>
      </c>
      <c r="G28" s="241">
        <v>0</v>
      </c>
      <c r="H28" s="241">
        <v>0</v>
      </c>
      <c r="I28" s="241">
        <v>0</v>
      </c>
      <c r="J28" s="241">
        <v>0</v>
      </c>
      <c r="K28" s="241">
        <v>146</v>
      </c>
      <c r="L28" s="241">
        <v>0</v>
      </c>
      <c r="M28" s="226">
        <v>2</v>
      </c>
      <c r="N28" s="226">
        <v>17707</v>
      </c>
      <c r="O28" s="227"/>
    </row>
    <row r="29" spans="1:18" ht="14.25" hidden="1" x14ac:dyDescent="0.2">
      <c r="A29" s="239" t="s">
        <v>147</v>
      </c>
      <c r="B29" s="240">
        <v>4</v>
      </c>
      <c r="C29" s="241">
        <v>0</v>
      </c>
      <c r="D29" s="241">
        <v>4</v>
      </c>
      <c r="E29" s="241">
        <v>0</v>
      </c>
      <c r="F29" s="241">
        <v>0</v>
      </c>
      <c r="G29" s="241">
        <v>0</v>
      </c>
      <c r="H29" s="241">
        <v>0</v>
      </c>
      <c r="I29" s="241">
        <v>0</v>
      </c>
      <c r="J29" s="241">
        <v>0</v>
      </c>
      <c r="K29" s="241">
        <v>5238</v>
      </c>
      <c r="L29" s="241">
        <v>0</v>
      </c>
      <c r="M29" s="226">
        <v>0</v>
      </c>
      <c r="N29" s="226">
        <v>5246</v>
      </c>
      <c r="O29" s="227"/>
    </row>
    <row r="30" spans="1:18" ht="14.25" hidden="1" x14ac:dyDescent="0.2">
      <c r="A30" s="239" t="s">
        <v>148</v>
      </c>
      <c r="B30" s="240">
        <v>2655</v>
      </c>
      <c r="C30" s="241">
        <v>0</v>
      </c>
      <c r="D30" s="241">
        <v>714</v>
      </c>
      <c r="E30" s="241">
        <v>0</v>
      </c>
      <c r="F30" s="241">
        <v>2</v>
      </c>
      <c r="G30" s="241">
        <v>2</v>
      </c>
      <c r="H30" s="241">
        <v>5</v>
      </c>
      <c r="I30" s="241">
        <v>0</v>
      </c>
      <c r="J30" s="241">
        <v>0</v>
      </c>
      <c r="K30" s="241">
        <v>181</v>
      </c>
      <c r="L30" s="241">
        <v>5</v>
      </c>
      <c r="M30" s="226">
        <v>1</v>
      </c>
      <c r="N30" s="226">
        <v>3565</v>
      </c>
      <c r="O30" s="227"/>
    </row>
    <row r="31" spans="1:18" ht="14.25" hidden="1" x14ac:dyDescent="0.2">
      <c r="A31" s="239" t="s">
        <v>149</v>
      </c>
      <c r="B31" s="240">
        <v>0</v>
      </c>
      <c r="C31" s="241">
        <v>0</v>
      </c>
      <c r="D31" s="241">
        <v>0</v>
      </c>
      <c r="E31" s="241">
        <v>0</v>
      </c>
      <c r="F31" s="241">
        <v>0</v>
      </c>
      <c r="G31" s="241">
        <v>0</v>
      </c>
      <c r="H31" s="241">
        <v>0</v>
      </c>
      <c r="I31" s="241">
        <v>0</v>
      </c>
      <c r="J31" s="241">
        <v>0</v>
      </c>
      <c r="K31" s="241">
        <v>6</v>
      </c>
      <c r="L31" s="241">
        <v>0</v>
      </c>
      <c r="M31" s="226">
        <v>0</v>
      </c>
      <c r="N31" s="226">
        <v>6</v>
      </c>
      <c r="O31" s="227"/>
    </row>
    <row r="32" spans="1:18" ht="14.25" hidden="1" x14ac:dyDescent="0.2">
      <c r="A32" s="239" t="s">
        <v>150</v>
      </c>
      <c r="B32" s="240">
        <v>405</v>
      </c>
      <c r="C32" s="241">
        <v>0</v>
      </c>
      <c r="D32" s="241">
        <v>0</v>
      </c>
      <c r="E32" s="241">
        <v>0</v>
      </c>
      <c r="F32" s="241">
        <v>0</v>
      </c>
      <c r="G32" s="241">
        <v>0</v>
      </c>
      <c r="H32" s="241">
        <v>0</v>
      </c>
      <c r="I32" s="241">
        <v>0</v>
      </c>
      <c r="J32" s="241">
        <v>0</v>
      </c>
      <c r="K32" s="241">
        <v>0</v>
      </c>
      <c r="L32" s="241">
        <v>0</v>
      </c>
      <c r="M32" s="226">
        <v>0</v>
      </c>
      <c r="N32" s="226">
        <v>405</v>
      </c>
      <c r="O32" s="227"/>
    </row>
    <row r="33" spans="1:15" ht="14.25" hidden="1" x14ac:dyDescent="0.2">
      <c r="A33" s="239" t="s">
        <v>151</v>
      </c>
      <c r="B33" s="240">
        <v>0</v>
      </c>
      <c r="C33" s="241">
        <v>0</v>
      </c>
      <c r="D33" s="241">
        <v>0</v>
      </c>
      <c r="E33" s="241">
        <v>0</v>
      </c>
      <c r="F33" s="241">
        <v>0</v>
      </c>
      <c r="G33" s="241">
        <v>0</v>
      </c>
      <c r="H33" s="241">
        <v>0</v>
      </c>
      <c r="I33" s="241">
        <v>0</v>
      </c>
      <c r="J33" s="241">
        <v>0</v>
      </c>
      <c r="K33" s="241">
        <v>49</v>
      </c>
      <c r="L33" s="241">
        <v>0</v>
      </c>
      <c r="M33" s="226">
        <v>0</v>
      </c>
      <c r="N33" s="226">
        <v>49</v>
      </c>
      <c r="O33" s="227"/>
    </row>
    <row r="34" spans="1:15" ht="14.25" hidden="1" x14ac:dyDescent="0.2">
      <c r="A34" s="242" t="s">
        <v>99</v>
      </c>
      <c r="B34" s="243">
        <f t="shared" ref="B34:N34" si="0">SUM(B24:B33)</f>
        <v>104389</v>
      </c>
      <c r="C34" s="243">
        <f t="shared" si="0"/>
        <v>60</v>
      </c>
      <c r="D34" s="243">
        <f t="shared" si="0"/>
        <v>897</v>
      </c>
      <c r="E34" s="243">
        <f t="shared" si="0"/>
        <v>0</v>
      </c>
      <c r="F34" s="243">
        <f t="shared" si="0"/>
        <v>2</v>
      </c>
      <c r="G34" s="243">
        <f t="shared" si="0"/>
        <v>6</v>
      </c>
      <c r="H34" s="243">
        <f t="shared" si="0"/>
        <v>5</v>
      </c>
      <c r="I34" s="243">
        <f t="shared" si="0"/>
        <v>1086</v>
      </c>
      <c r="J34" s="243">
        <f t="shared" si="0"/>
        <v>0</v>
      </c>
      <c r="K34" s="243">
        <f t="shared" si="0"/>
        <v>109990</v>
      </c>
      <c r="L34" s="243">
        <f t="shared" si="0"/>
        <v>5</v>
      </c>
      <c r="M34" s="226">
        <f t="shared" si="0"/>
        <v>3</v>
      </c>
      <c r="N34" s="226">
        <f t="shared" si="0"/>
        <v>216443</v>
      </c>
      <c r="O34" s="227"/>
    </row>
    <row r="35" spans="1:15" ht="14.25" x14ac:dyDescent="0.2">
      <c r="A35" s="229"/>
      <c r="B35" s="229"/>
      <c r="C35" s="229"/>
      <c r="D35" s="229"/>
      <c r="E35" s="229"/>
      <c r="F35" s="229"/>
      <c r="G35" s="229"/>
      <c r="H35" s="229"/>
      <c r="I35" s="229"/>
      <c r="J35" s="229"/>
      <c r="K35" s="229"/>
      <c r="L35" s="229"/>
    </row>
    <row r="36" spans="1:15" ht="15.75" x14ac:dyDescent="0.25">
      <c r="A36" s="2" t="s">
        <v>276</v>
      </c>
      <c r="B36" s="229"/>
      <c r="C36" s="229"/>
      <c r="D36" s="229"/>
      <c r="E36" s="229"/>
      <c r="F36" s="229"/>
      <c r="G36" s="229"/>
      <c r="H36" s="229"/>
      <c r="I36" s="229"/>
      <c r="J36" s="229"/>
      <c r="K36" s="229"/>
      <c r="L36" s="229"/>
    </row>
    <row r="37" spans="1:15" ht="14.25" x14ac:dyDescent="0.2">
      <c r="A37" s="244"/>
      <c r="B37" s="244"/>
      <c r="C37" s="244"/>
      <c r="D37" s="244"/>
      <c r="E37" s="244"/>
      <c r="F37" s="244"/>
      <c r="G37" s="244"/>
      <c r="H37" s="244"/>
      <c r="I37" s="244"/>
      <c r="J37" s="244"/>
      <c r="K37" s="244"/>
      <c r="L37" s="244"/>
    </row>
    <row r="38" spans="1:15" ht="15.75" x14ac:dyDescent="0.25">
      <c r="A38" s="245"/>
      <c r="B38" s="351" t="s">
        <v>255</v>
      </c>
      <c r="C38" s="351"/>
      <c r="D38" s="351"/>
      <c r="E38" s="351"/>
      <c r="F38" s="351"/>
      <c r="G38" s="351"/>
      <c r="H38" s="351"/>
      <c r="I38" s="351"/>
      <c r="J38" s="351"/>
      <c r="K38" s="351"/>
      <c r="L38" s="351"/>
      <c r="M38" s="228"/>
      <c r="N38" s="207"/>
    </row>
    <row r="39" spans="1:15" ht="75" customHeight="1" x14ac:dyDescent="0.25">
      <c r="A39" s="261"/>
      <c r="B39" s="263" t="s">
        <v>245</v>
      </c>
      <c r="C39" s="263" t="s">
        <v>246</v>
      </c>
      <c r="D39" s="263" t="s">
        <v>247</v>
      </c>
      <c r="E39" s="263" t="s">
        <v>248</v>
      </c>
      <c r="F39" s="263" t="s">
        <v>249</v>
      </c>
      <c r="G39" s="263" t="s">
        <v>250</v>
      </c>
      <c r="H39" s="263" t="s">
        <v>251</v>
      </c>
      <c r="I39" s="263" t="s">
        <v>252</v>
      </c>
      <c r="J39" s="263" t="s">
        <v>253</v>
      </c>
      <c r="K39" s="266" t="s">
        <v>233</v>
      </c>
      <c r="L39" s="264" t="s">
        <v>254</v>
      </c>
    </row>
    <row r="40" spans="1:15" s="205" customFormat="1" ht="15.75" x14ac:dyDescent="0.25">
      <c r="A40" s="37" t="s">
        <v>141</v>
      </c>
      <c r="B40" s="257"/>
      <c r="C40" s="257"/>
      <c r="D40" s="257"/>
      <c r="E40" s="257"/>
      <c r="F40" s="257"/>
      <c r="G40" s="257"/>
      <c r="H40" s="257"/>
      <c r="I40" s="257"/>
      <c r="J40" s="257"/>
      <c r="K40" s="257"/>
      <c r="L40" s="258" t="s">
        <v>214</v>
      </c>
      <c r="M40" s="146"/>
      <c r="N40" s="146"/>
      <c r="O40" s="146"/>
    </row>
    <row r="41" spans="1:15" ht="15" x14ac:dyDescent="0.2">
      <c r="A41" s="259" t="s">
        <v>236</v>
      </c>
      <c r="B41" s="260">
        <v>44.811</v>
      </c>
      <c r="C41" s="260" t="s">
        <v>277</v>
      </c>
      <c r="D41" s="260" t="s">
        <v>277</v>
      </c>
      <c r="E41" s="260" t="s">
        <v>277</v>
      </c>
      <c r="F41" s="260" t="s">
        <v>277</v>
      </c>
      <c r="G41" s="260" t="s">
        <v>277</v>
      </c>
      <c r="H41" s="260">
        <v>3.32</v>
      </c>
      <c r="I41" s="260" t="s">
        <v>277</v>
      </c>
      <c r="J41" s="260" t="s">
        <v>277</v>
      </c>
      <c r="K41" s="260" t="s">
        <v>277</v>
      </c>
      <c r="L41" s="260">
        <v>48.197000000000003</v>
      </c>
    </row>
    <row r="42" spans="1:15" ht="15" x14ac:dyDescent="0.2">
      <c r="A42" s="259" t="s">
        <v>220</v>
      </c>
      <c r="B42" s="260">
        <v>15.002000000000001</v>
      </c>
      <c r="C42" s="260" t="s">
        <v>277</v>
      </c>
      <c r="D42" s="260" t="s">
        <v>277</v>
      </c>
      <c r="E42" s="260" t="s">
        <v>277</v>
      </c>
      <c r="F42" s="260" t="s">
        <v>277</v>
      </c>
      <c r="G42" s="260" t="s">
        <v>277</v>
      </c>
      <c r="H42" s="260">
        <v>0.249</v>
      </c>
      <c r="I42" s="260" t="s">
        <v>277</v>
      </c>
      <c r="J42" s="260" t="s">
        <v>277</v>
      </c>
      <c r="K42" s="260" t="s">
        <v>277</v>
      </c>
      <c r="L42" s="260">
        <v>15.268000000000001</v>
      </c>
    </row>
    <row r="43" spans="1:15" ht="15" x14ac:dyDescent="0.2">
      <c r="A43" s="259" t="s">
        <v>74</v>
      </c>
      <c r="B43" s="260">
        <v>820</v>
      </c>
      <c r="C43" s="260">
        <v>0.16700000000000001</v>
      </c>
      <c r="D43" s="260">
        <v>0.41299999999999998</v>
      </c>
      <c r="E43" s="260" t="s">
        <v>277</v>
      </c>
      <c r="F43" s="260">
        <v>1.35</v>
      </c>
      <c r="G43" s="260">
        <v>7.4729999999999999</v>
      </c>
      <c r="H43" s="260">
        <v>1488.8050000000001</v>
      </c>
      <c r="I43" s="260">
        <v>0.90500000000000003</v>
      </c>
      <c r="J43" s="260" t="s">
        <v>277</v>
      </c>
      <c r="K43" s="260" t="s">
        <v>277</v>
      </c>
      <c r="L43" s="260">
        <v>2319.1689999999999</v>
      </c>
    </row>
    <row r="44" spans="1:15" ht="15" x14ac:dyDescent="0.2">
      <c r="A44" s="259" t="s">
        <v>237</v>
      </c>
      <c r="B44" s="260">
        <v>35.555999999999997</v>
      </c>
      <c r="C44" s="260" t="s">
        <v>277</v>
      </c>
      <c r="D44" s="260" t="s">
        <v>277</v>
      </c>
      <c r="E44" s="260" t="s">
        <v>277</v>
      </c>
      <c r="F44" s="260" t="s">
        <v>277</v>
      </c>
      <c r="G44" s="260" t="s">
        <v>277</v>
      </c>
      <c r="H44" s="260">
        <v>0.13200000000000001</v>
      </c>
      <c r="I44" s="260" t="s">
        <v>277</v>
      </c>
      <c r="J44" s="260" t="s">
        <v>277</v>
      </c>
      <c r="K44" s="260" t="s">
        <v>277</v>
      </c>
      <c r="L44" s="260">
        <v>35.713999999999999</v>
      </c>
    </row>
    <row r="45" spans="1:15" ht="15" x14ac:dyDescent="0.2">
      <c r="A45" s="259" t="s">
        <v>238</v>
      </c>
      <c r="B45" s="260">
        <v>240.47499999999999</v>
      </c>
      <c r="C45" s="260" t="s">
        <v>277</v>
      </c>
      <c r="D45" s="260">
        <v>0.17699999999999999</v>
      </c>
      <c r="E45" s="260" t="s">
        <v>277</v>
      </c>
      <c r="F45" s="260">
        <v>0.36499999999999999</v>
      </c>
      <c r="G45" s="260" t="s">
        <v>277</v>
      </c>
      <c r="H45" s="260">
        <v>6.3079999999999998</v>
      </c>
      <c r="I45" s="260">
        <v>5.0999999999999997E-2</v>
      </c>
      <c r="J45" s="260" t="s">
        <v>277</v>
      </c>
      <c r="K45" s="260" t="s">
        <v>277</v>
      </c>
      <c r="L45" s="260">
        <v>247.429</v>
      </c>
    </row>
    <row r="46" spans="1:15" ht="15" x14ac:dyDescent="0.2">
      <c r="A46" s="259" t="s">
        <v>239</v>
      </c>
      <c r="B46" s="260">
        <v>6.8000000000000005E-2</v>
      </c>
      <c r="C46" s="260" t="s">
        <v>277</v>
      </c>
      <c r="D46" s="260" t="s">
        <v>277</v>
      </c>
      <c r="E46" s="260" t="s">
        <v>277</v>
      </c>
      <c r="F46" s="260" t="s">
        <v>277</v>
      </c>
      <c r="G46" s="260" t="s">
        <v>277</v>
      </c>
      <c r="H46" s="260">
        <v>65.850999999999999</v>
      </c>
      <c r="I46" s="260" t="s">
        <v>277</v>
      </c>
      <c r="J46" s="260" t="s">
        <v>277</v>
      </c>
      <c r="K46" s="260" t="s">
        <v>277</v>
      </c>
      <c r="L46" s="260">
        <v>65.965999999999994</v>
      </c>
    </row>
    <row r="47" spans="1:15" ht="15" x14ac:dyDescent="0.2">
      <c r="A47" s="259" t="s">
        <v>240</v>
      </c>
      <c r="B47" s="260">
        <v>0.40200000000000002</v>
      </c>
      <c r="C47" s="260" t="s">
        <v>277</v>
      </c>
      <c r="D47" s="260" t="s">
        <v>277</v>
      </c>
      <c r="E47" s="260" t="s">
        <v>277</v>
      </c>
      <c r="F47" s="260" t="s">
        <v>277</v>
      </c>
      <c r="G47" s="260" t="s">
        <v>277</v>
      </c>
      <c r="H47" s="260">
        <v>7.5999999999999998E-2</v>
      </c>
      <c r="I47" s="260" t="s">
        <v>277</v>
      </c>
      <c r="J47" s="260" t="s">
        <v>277</v>
      </c>
      <c r="K47" s="260" t="s">
        <v>277</v>
      </c>
      <c r="L47" s="260">
        <v>0.48699999999999999</v>
      </c>
    </row>
    <row r="48" spans="1:15" ht="15" x14ac:dyDescent="0.2">
      <c r="A48" s="259" t="s">
        <v>241</v>
      </c>
      <c r="B48" s="260">
        <v>17.608000000000001</v>
      </c>
      <c r="C48" s="260" t="s">
        <v>277</v>
      </c>
      <c r="D48" s="260">
        <v>3.1469999999999998</v>
      </c>
      <c r="E48" s="260">
        <v>0.08</v>
      </c>
      <c r="F48" s="260" t="s">
        <v>277</v>
      </c>
      <c r="G48" s="260" t="s">
        <v>277</v>
      </c>
      <c r="H48" s="260">
        <v>1.2729999999999999</v>
      </c>
      <c r="I48" s="260" t="s">
        <v>277</v>
      </c>
      <c r="J48" s="260" t="s">
        <v>277</v>
      </c>
      <c r="K48" s="260" t="s">
        <v>277</v>
      </c>
      <c r="L48" s="260">
        <v>22.201000000000001</v>
      </c>
    </row>
    <row r="49" spans="1:15" ht="15" x14ac:dyDescent="0.2">
      <c r="A49" s="259" t="s">
        <v>242</v>
      </c>
      <c r="B49" s="260">
        <v>0.35399999999999998</v>
      </c>
      <c r="C49" s="260" t="s">
        <v>277</v>
      </c>
      <c r="D49" s="260" t="s">
        <v>277</v>
      </c>
      <c r="E49" s="260" t="s">
        <v>277</v>
      </c>
      <c r="F49" s="260" t="s">
        <v>277</v>
      </c>
      <c r="G49" s="260" t="s">
        <v>277</v>
      </c>
      <c r="H49" s="260">
        <v>5.5E-2</v>
      </c>
      <c r="I49" s="260" t="s">
        <v>277</v>
      </c>
      <c r="J49" s="260" t="s">
        <v>277</v>
      </c>
      <c r="K49" s="260" t="s">
        <v>277</v>
      </c>
      <c r="L49" s="260">
        <v>0.42499999999999999</v>
      </c>
    </row>
    <row r="50" spans="1:15" ht="15" x14ac:dyDescent="0.2">
      <c r="A50" s="259" t="s">
        <v>243</v>
      </c>
      <c r="B50" s="260">
        <v>3.544</v>
      </c>
      <c r="C50" s="260" t="s">
        <v>277</v>
      </c>
      <c r="D50" s="260" t="s">
        <v>277</v>
      </c>
      <c r="E50" s="260" t="s">
        <v>277</v>
      </c>
      <c r="F50" s="260" t="s">
        <v>277</v>
      </c>
      <c r="G50" s="260" t="s">
        <v>277</v>
      </c>
      <c r="H50" s="260" t="s">
        <v>277</v>
      </c>
      <c r="I50" s="260" t="s">
        <v>277</v>
      </c>
      <c r="J50" s="260" t="s">
        <v>277</v>
      </c>
      <c r="K50" s="260" t="s">
        <v>277</v>
      </c>
      <c r="L50" s="260">
        <v>3.552</v>
      </c>
    </row>
    <row r="51" spans="1:15" ht="15" x14ac:dyDescent="0.2">
      <c r="A51" s="259" t="s">
        <v>244</v>
      </c>
      <c r="B51" s="260" t="s">
        <v>277</v>
      </c>
      <c r="C51" s="260" t="s">
        <v>277</v>
      </c>
      <c r="D51" s="260" t="s">
        <v>277</v>
      </c>
      <c r="E51" s="260" t="s">
        <v>277</v>
      </c>
      <c r="F51" s="260" t="s">
        <v>277</v>
      </c>
      <c r="G51" s="260" t="s">
        <v>277</v>
      </c>
      <c r="H51" s="260">
        <v>0.82199999999999995</v>
      </c>
      <c r="I51" s="260" t="s">
        <v>277</v>
      </c>
      <c r="J51" s="260" t="s">
        <v>277</v>
      </c>
      <c r="K51" s="260" t="s">
        <v>277</v>
      </c>
      <c r="L51" s="260">
        <v>0.82899999999999996</v>
      </c>
    </row>
    <row r="52" spans="1:15" ht="15.75" x14ac:dyDescent="0.25">
      <c r="A52" s="267" t="s">
        <v>99</v>
      </c>
      <c r="B52" s="262">
        <v>1177.8240000000001</v>
      </c>
      <c r="C52" s="262">
        <v>0.16800000000000001</v>
      </c>
      <c r="D52" s="262">
        <v>3.8260000000000001</v>
      </c>
      <c r="E52" s="262">
        <v>0.129</v>
      </c>
      <c r="F52" s="262">
        <v>1.75</v>
      </c>
      <c r="G52" s="262">
        <v>7.4770000000000003</v>
      </c>
      <c r="H52" s="262">
        <v>1566.8969999999999</v>
      </c>
      <c r="I52" s="262">
        <v>1.018</v>
      </c>
      <c r="J52" s="262">
        <v>9.0999999999999998E-2</v>
      </c>
      <c r="K52" s="262" t="s">
        <v>277</v>
      </c>
      <c r="L52" s="262">
        <v>2759.2370000000001</v>
      </c>
    </row>
    <row r="53" spans="1:15" x14ac:dyDescent="0.2">
      <c r="A53" s="11" t="s">
        <v>377</v>
      </c>
    </row>
    <row r="54" spans="1:15" ht="14.25" x14ac:dyDescent="0.2">
      <c r="L54" s="246"/>
    </row>
    <row r="55" spans="1:15" hidden="1" x14ac:dyDescent="0.2"/>
    <row r="56" spans="1:15" ht="15.75" hidden="1" x14ac:dyDescent="0.25">
      <c r="A56" s="126" t="s">
        <v>154</v>
      </c>
    </row>
    <row r="57" spans="1:15" hidden="1" x14ac:dyDescent="0.2"/>
    <row r="58" spans="1:15" hidden="1" x14ac:dyDescent="0.2">
      <c r="A58" s="127" t="s">
        <v>140</v>
      </c>
      <c r="B58" s="127" t="s">
        <v>86</v>
      </c>
      <c r="C58" s="128"/>
      <c r="D58" s="128"/>
      <c r="E58" s="128"/>
      <c r="F58" s="128"/>
      <c r="G58" s="128"/>
      <c r="H58" s="128"/>
      <c r="I58" s="128"/>
      <c r="J58" s="128"/>
      <c r="K58" s="128"/>
      <c r="L58" s="128"/>
      <c r="M58" s="223"/>
      <c r="N58" s="223"/>
    </row>
    <row r="59" spans="1:15" ht="57" hidden="1" x14ac:dyDescent="0.2">
      <c r="A59" s="127" t="s">
        <v>141</v>
      </c>
      <c r="B59" s="129" t="s">
        <v>87</v>
      </c>
      <c r="C59" s="130" t="s">
        <v>88</v>
      </c>
      <c r="D59" s="130" t="s">
        <v>89</v>
      </c>
      <c r="E59" s="130" t="s">
        <v>90</v>
      </c>
      <c r="F59" s="130" t="s">
        <v>91</v>
      </c>
      <c r="G59" s="130" t="s">
        <v>92</v>
      </c>
      <c r="H59" s="130" t="s">
        <v>93</v>
      </c>
      <c r="I59" s="130" t="s">
        <v>94</v>
      </c>
      <c r="J59" s="130" t="s">
        <v>95</v>
      </c>
      <c r="K59" s="130" t="s">
        <v>96</v>
      </c>
      <c r="L59" s="130" t="s">
        <v>97</v>
      </c>
      <c r="M59" s="224" t="s">
        <v>98</v>
      </c>
      <c r="N59" s="225" t="s">
        <v>99</v>
      </c>
    </row>
    <row r="60" spans="1:15" hidden="1" x14ac:dyDescent="0.2">
      <c r="A60" s="127" t="s">
        <v>142</v>
      </c>
      <c r="B60" s="131">
        <v>44219</v>
      </c>
      <c r="C60" s="132">
        <v>0</v>
      </c>
      <c r="D60" s="132">
        <v>8</v>
      </c>
      <c r="E60" s="132">
        <v>0</v>
      </c>
      <c r="F60" s="132">
        <v>13</v>
      </c>
      <c r="G60" s="132">
        <v>0</v>
      </c>
      <c r="H60" s="132">
        <v>3</v>
      </c>
      <c r="I60" s="132">
        <v>0</v>
      </c>
      <c r="J60" s="132">
        <v>0</v>
      </c>
      <c r="K60" s="132">
        <v>3271</v>
      </c>
      <c r="L60" s="132">
        <v>21</v>
      </c>
      <c r="M60" s="226">
        <v>24</v>
      </c>
      <c r="N60" s="226">
        <v>47559</v>
      </c>
      <c r="O60" s="227"/>
    </row>
    <row r="61" spans="1:15" hidden="1" x14ac:dyDescent="0.2">
      <c r="A61" s="133" t="s">
        <v>143</v>
      </c>
      <c r="B61" s="134">
        <v>15281</v>
      </c>
      <c r="C61" s="135">
        <v>0</v>
      </c>
      <c r="D61" s="135">
        <v>4</v>
      </c>
      <c r="E61" s="135">
        <v>0</v>
      </c>
      <c r="F61" s="135">
        <v>0</v>
      </c>
      <c r="G61" s="135">
        <v>4</v>
      </c>
      <c r="H61" s="135">
        <v>1</v>
      </c>
      <c r="I61" s="135">
        <v>0</v>
      </c>
      <c r="J61" s="135">
        <v>0</v>
      </c>
      <c r="K61" s="135">
        <v>262</v>
      </c>
      <c r="L61" s="135">
        <v>15</v>
      </c>
      <c r="M61" s="226">
        <v>0</v>
      </c>
      <c r="N61" s="226">
        <v>15567</v>
      </c>
      <c r="O61" s="227"/>
    </row>
    <row r="62" spans="1:15" hidden="1" x14ac:dyDescent="0.2">
      <c r="A62" s="133" t="s">
        <v>144</v>
      </c>
      <c r="B62" s="134">
        <v>762595</v>
      </c>
      <c r="C62" s="135">
        <v>65</v>
      </c>
      <c r="D62" s="135">
        <v>250</v>
      </c>
      <c r="E62" s="135">
        <v>1</v>
      </c>
      <c r="F62" s="135">
        <v>24</v>
      </c>
      <c r="G62" s="135">
        <v>1439</v>
      </c>
      <c r="H62" s="135">
        <v>6</v>
      </c>
      <c r="I62" s="135">
        <v>6128</v>
      </c>
      <c r="J62" s="135">
        <v>30</v>
      </c>
      <c r="K62" s="135">
        <v>1513596</v>
      </c>
      <c r="L62" s="135">
        <v>992</v>
      </c>
      <c r="M62" s="226">
        <v>4</v>
      </c>
      <c r="N62" s="226">
        <v>2285130</v>
      </c>
      <c r="O62" s="227"/>
    </row>
    <row r="63" spans="1:15" hidden="1" x14ac:dyDescent="0.2">
      <c r="A63" s="133" t="s">
        <v>145</v>
      </c>
      <c r="B63" s="134">
        <v>35280</v>
      </c>
      <c r="C63" s="135">
        <v>0</v>
      </c>
      <c r="D63" s="135">
        <v>10</v>
      </c>
      <c r="E63" s="135">
        <v>0</v>
      </c>
      <c r="F63" s="135">
        <v>6</v>
      </c>
      <c r="G63" s="135">
        <v>0</v>
      </c>
      <c r="H63" s="135">
        <v>0</v>
      </c>
      <c r="I63" s="135">
        <v>0</v>
      </c>
      <c r="J63" s="135">
        <v>0</v>
      </c>
      <c r="K63" s="135">
        <v>135</v>
      </c>
      <c r="L63" s="135">
        <v>6</v>
      </c>
      <c r="M63" s="226">
        <v>4</v>
      </c>
      <c r="N63" s="226">
        <v>35441</v>
      </c>
      <c r="O63" s="227"/>
    </row>
    <row r="64" spans="1:15" hidden="1" x14ac:dyDescent="0.2">
      <c r="A64" s="133" t="s">
        <v>146</v>
      </c>
      <c r="B64" s="134">
        <v>234243</v>
      </c>
      <c r="C64" s="135">
        <v>0</v>
      </c>
      <c r="D64" s="135">
        <v>163</v>
      </c>
      <c r="E64" s="135">
        <v>0</v>
      </c>
      <c r="F64" s="135">
        <v>11</v>
      </c>
      <c r="G64" s="135">
        <v>387</v>
      </c>
      <c r="H64" s="135">
        <v>0</v>
      </c>
      <c r="I64" s="135">
        <v>1</v>
      </c>
      <c r="J64" s="135">
        <v>8</v>
      </c>
      <c r="K64" s="135">
        <v>6585</v>
      </c>
      <c r="L64" s="135">
        <v>59</v>
      </c>
      <c r="M64" s="226">
        <v>31</v>
      </c>
      <c r="N64" s="226">
        <v>241488</v>
      </c>
      <c r="O64" s="227"/>
    </row>
    <row r="65" spans="1:15" hidden="1" x14ac:dyDescent="0.2">
      <c r="A65" s="133" t="s">
        <v>147</v>
      </c>
      <c r="B65" s="134">
        <v>69</v>
      </c>
      <c r="C65" s="135">
        <v>0</v>
      </c>
      <c r="D65" s="135">
        <v>51</v>
      </c>
      <c r="E65" s="135">
        <v>0</v>
      </c>
      <c r="F65" s="135">
        <v>4</v>
      </c>
      <c r="G65" s="135">
        <v>0</v>
      </c>
      <c r="H65" s="135">
        <v>0</v>
      </c>
      <c r="I65" s="135">
        <v>0</v>
      </c>
      <c r="J65" s="135">
        <v>0</v>
      </c>
      <c r="K65" s="135">
        <v>65560</v>
      </c>
      <c r="L65" s="135">
        <v>0</v>
      </c>
      <c r="M65" s="226">
        <v>0</v>
      </c>
      <c r="N65" s="226">
        <v>65684</v>
      </c>
      <c r="O65" s="227"/>
    </row>
    <row r="66" spans="1:15" hidden="1" x14ac:dyDescent="0.2">
      <c r="A66" s="133" t="s">
        <v>153</v>
      </c>
      <c r="B66" s="134">
        <v>491</v>
      </c>
      <c r="C66" s="135">
        <v>0</v>
      </c>
      <c r="D66" s="135">
        <v>9</v>
      </c>
      <c r="E66" s="135">
        <v>0</v>
      </c>
      <c r="F66" s="135">
        <v>0</v>
      </c>
      <c r="G66" s="135">
        <v>0</v>
      </c>
      <c r="H66" s="135">
        <v>0</v>
      </c>
      <c r="I66" s="135">
        <v>0</v>
      </c>
      <c r="J66" s="135">
        <v>0</v>
      </c>
      <c r="K66" s="135">
        <v>87</v>
      </c>
      <c r="L66" s="135">
        <v>0</v>
      </c>
      <c r="M66" s="226">
        <v>1</v>
      </c>
      <c r="N66" s="226">
        <v>588</v>
      </c>
      <c r="O66" s="227"/>
    </row>
    <row r="67" spans="1:15" hidden="1" x14ac:dyDescent="0.2">
      <c r="A67" s="133" t="s">
        <v>148</v>
      </c>
      <c r="B67" s="134">
        <v>16838</v>
      </c>
      <c r="C67" s="135">
        <v>1</v>
      </c>
      <c r="D67" s="135">
        <v>2554</v>
      </c>
      <c r="E67" s="135">
        <v>0</v>
      </c>
      <c r="F67" s="135">
        <v>79</v>
      </c>
      <c r="G67" s="135">
        <v>30</v>
      </c>
      <c r="H67" s="135">
        <v>9</v>
      </c>
      <c r="I67" s="135">
        <v>2</v>
      </c>
      <c r="J67" s="135">
        <v>2</v>
      </c>
      <c r="K67" s="135">
        <v>1303</v>
      </c>
      <c r="L67" s="135">
        <v>22</v>
      </c>
      <c r="M67" s="226">
        <v>25</v>
      </c>
      <c r="N67" s="226">
        <v>20865</v>
      </c>
      <c r="O67" s="227"/>
    </row>
    <row r="68" spans="1:15" hidden="1" x14ac:dyDescent="0.2">
      <c r="A68" s="133" t="s">
        <v>149</v>
      </c>
      <c r="B68" s="134">
        <v>369</v>
      </c>
      <c r="C68" s="135">
        <v>0</v>
      </c>
      <c r="D68" s="135">
        <v>11</v>
      </c>
      <c r="E68" s="135">
        <v>0</v>
      </c>
      <c r="F68" s="135">
        <v>0</v>
      </c>
      <c r="G68" s="135">
        <v>0</v>
      </c>
      <c r="H68" s="135">
        <v>1</v>
      </c>
      <c r="I68" s="135">
        <v>0</v>
      </c>
      <c r="J68" s="135">
        <v>0</v>
      </c>
      <c r="K68" s="135">
        <v>55</v>
      </c>
      <c r="L68" s="135">
        <v>1</v>
      </c>
      <c r="M68" s="226">
        <v>2</v>
      </c>
      <c r="N68" s="226">
        <v>439</v>
      </c>
      <c r="O68" s="227"/>
    </row>
    <row r="69" spans="1:15" hidden="1" x14ac:dyDescent="0.2">
      <c r="A69" s="133" t="s">
        <v>150</v>
      </c>
      <c r="B69" s="134">
        <v>3573</v>
      </c>
      <c r="C69" s="135">
        <v>0</v>
      </c>
      <c r="D69" s="135">
        <v>0</v>
      </c>
      <c r="E69" s="135">
        <v>0</v>
      </c>
      <c r="F69" s="135">
        <v>0</v>
      </c>
      <c r="G69" s="135">
        <v>1</v>
      </c>
      <c r="H69" s="135">
        <v>0</v>
      </c>
      <c r="I69" s="135">
        <v>0</v>
      </c>
      <c r="J69" s="135">
        <v>0</v>
      </c>
      <c r="K69" s="135">
        <v>8</v>
      </c>
      <c r="L69" s="135">
        <v>1</v>
      </c>
      <c r="M69" s="226">
        <v>0</v>
      </c>
      <c r="N69" s="226">
        <v>3583</v>
      </c>
      <c r="O69" s="227"/>
    </row>
    <row r="70" spans="1:15" hidden="1" x14ac:dyDescent="0.2">
      <c r="A70" s="133" t="s">
        <v>151</v>
      </c>
      <c r="B70" s="134">
        <v>2</v>
      </c>
      <c r="C70" s="135">
        <v>0</v>
      </c>
      <c r="D70" s="135">
        <v>1</v>
      </c>
      <c r="E70" s="135">
        <v>0</v>
      </c>
      <c r="F70" s="135">
        <v>0</v>
      </c>
      <c r="G70" s="135">
        <v>0</v>
      </c>
      <c r="H70" s="135">
        <v>0</v>
      </c>
      <c r="I70" s="135">
        <v>0</v>
      </c>
      <c r="J70" s="135">
        <v>0</v>
      </c>
      <c r="K70" s="135">
        <v>765</v>
      </c>
      <c r="L70" s="135">
        <v>1</v>
      </c>
      <c r="M70" s="226">
        <v>0</v>
      </c>
      <c r="N70" s="226">
        <v>769</v>
      </c>
      <c r="O70" s="227"/>
    </row>
    <row r="71" spans="1:15" hidden="1" x14ac:dyDescent="0.2">
      <c r="A71" s="136" t="s">
        <v>99</v>
      </c>
      <c r="B71" s="137">
        <f>SUM(B60:B70)</f>
        <v>1112960</v>
      </c>
      <c r="C71" s="137">
        <f>SUM(C60:C70)</f>
        <v>66</v>
      </c>
      <c r="D71" s="137">
        <f t="shared" ref="D71:N71" si="1">SUM(D60:D70)</f>
        <v>3061</v>
      </c>
      <c r="E71" s="137">
        <f t="shared" si="1"/>
        <v>1</v>
      </c>
      <c r="F71" s="137">
        <f t="shared" si="1"/>
        <v>137</v>
      </c>
      <c r="G71" s="137">
        <f t="shared" si="1"/>
        <v>1861</v>
      </c>
      <c r="H71" s="137">
        <f t="shared" si="1"/>
        <v>20</v>
      </c>
      <c r="I71" s="137">
        <f t="shared" si="1"/>
        <v>6131</v>
      </c>
      <c r="J71" s="137">
        <f t="shared" si="1"/>
        <v>40</v>
      </c>
      <c r="K71" s="137">
        <f t="shared" si="1"/>
        <v>1591627</v>
      </c>
      <c r="L71" s="137">
        <f t="shared" si="1"/>
        <v>1118</v>
      </c>
      <c r="M71" s="226">
        <f t="shared" si="1"/>
        <v>91</v>
      </c>
      <c r="N71" s="226">
        <f t="shared" si="1"/>
        <v>2717113</v>
      </c>
      <c r="O71" s="227"/>
    </row>
    <row r="72" spans="1:15" hidden="1" x14ac:dyDescent="0.2"/>
  </sheetData>
  <mergeCells count="2">
    <mergeCell ref="B3:L3"/>
    <mergeCell ref="B38:L38"/>
  </mergeCells>
  <pageMargins left="0.70866141732283472" right="0.70866141732283472" top="0.74803149606299213" bottom="0.74803149606299213" header="0.31496062992125984" footer="0.31496062992125984"/>
  <pageSetup paperSize="9" scale="53" orientation="portrait" r:id="rId1"/>
  <headerFooter>
    <oddHeader>&amp;R&amp;"Arial,Bold"&amp;14ENVIRONMENT AND EMISSIONS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Table 13.1a</vt:lpstr>
      <vt:lpstr>Table 13.1b</vt:lpstr>
      <vt:lpstr>Data for chart</vt:lpstr>
      <vt:lpstr>Table 13.1c</vt:lpstr>
      <vt:lpstr>T13.2-13.4</vt:lpstr>
      <vt:lpstr>T13.5</vt:lpstr>
      <vt:lpstr>T13.6</vt:lpstr>
      <vt:lpstr>T13.7-13.8</vt:lpstr>
      <vt:lpstr>T13.9-13.10</vt:lpstr>
      <vt:lpstr>'T13.2-13.4'!Print_Area</vt:lpstr>
      <vt:lpstr>T13.5!Print_Area</vt:lpstr>
      <vt:lpstr>T13.6!Print_Area</vt:lpstr>
      <vt:lpstr>'T13.7-13.8'!Print_Area</vt:lpstr>
      <vt:lpstr>'T13.9-13.10'!Print_Area</vt:lpstr>
      <vt:lpstr>'Table 13.1b'!Print_Area</vt:lpstr>
      <vt:lpstr>'Table 13.1c'!Print_Area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2015-02-06T14:52:27Z</cp:lastPrinted>
  <dcterms:created xsi:type="dcterms:W3CDTF">2013-12-16T15:13:30Z</dcterms:created>
  <dcterms:modified xsi:type="dcterms:W3CDTF">2015-02-06T14:52:43Z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A9403898</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2014-10-03T10:42:07Z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2015-02-19T11:45:17Z</vt:filetime>
  </property>
  <property fmtid="{D5CDD505-2E9C-101B-9397-08002B2CF9AE}" pid="10" name="Objective-ModificationStamp">
    <vt:filetime>2015-02-19T11:45:22Z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industry:Transport:Roads and road transport - Road safety:Research and analysis: Roads and road transport - Road safety:Transport statistics: Scottish Transport Statistics: 2014: Research and analysis: Transport: 2014-2019:</vt:lpwstr>
  </property>
  <property fmtid="{D5CDD505-2E9C-101B-9397-08002B2CF9AE}" pid="13" name="Objective-Parent">
    <vt:lpwstr>Transport statistics: Scottish Transport Statistics: 2014: Research and analysis: Transport: 2014-2019</vt:lpwstr>
  </property>
  <property fmtid="{D5CDD505-2E9C-101B-9397-08002B2CF9AE}" pid="14" name="Objective-State">
    <vt:lpwstr>Published</vt:lpwstr>
  </property>
  <property fmtid="{D5CDD505-2E9C-101B-9397-08002B2CF9AE}" pid="15" name="Objective-Version">
    <vt:lpwstr>17.0</vt:lpwstr>
  </property>
  <property fmtid="{D5CDD505-2E9C-101B-9397-08002B2CF9AE}" pid="16" name="Objective-VersionNumber">
    <vt:i4>19</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Restricted]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