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80" yWindow="7365" windowWidth="12720" windowHeight="12345"/>
  </bookViews>
  <sheets>
    <sheet name="Contents" sheetId="17" r:id="rId1"/>
    <sheet name="Table 13.1a" sheetId="14" r:id="rId2"/>
    <sheet name="Table 13.1b" sheetId="15" r:id="rId3"/>
    <sheet name="Data for chart" sheetId="18" r:id="rId4"/>
    <sheet name="Table 13.1c" sheetId="19" r:id="rId5"/>
    <sheet name="T13.2-13.4" sheetId="3" r:id="rId6"/>
    <sheet name="T13.5" sheetId="4" r:id="rId7"/>
    <sheet name="T13.6" sheetId="5" r:id="rId8"/>
    <sheet name="T13.7-13.8" sheetId="6" r:id="rId9"/>
    <sheet name="T13.9-13.10" sheetId="7" r:id="rId10"/>
  </sheets>
  <definedNames>
    <definedName name="_xlnm.Print_Area" localSheetId="5">'T13.2-13.4'!$A$1:$R$96</definedName>
    <definedName name="_xlnm.Print_Area" localSheetId="6">T13.5!$A$1:$J$61</definedName>
    <definedName name="_xlnm.Print_Area" localSheetId="7">T13.6!$A$1:$O$207</definedName>
    <definedName name="_xlnm.Print_Area" localSheetId="8">'T13.7-13.8'!$A$1:$L$101</definedName>
    <definedName name="_xlnm.Print_Area" localSheetId="9">'T13.9-13.10'!$A$1:$O$72</definedName>
    <definedName name="_xlnm.Print_Area" localSheetId="1">'Table 13.1a'!$A$1:$V$47</definedName>
    <definedName name="_xlnm.Print_Area" localSheetId="2">'Table 13.1b'!$A$1:$N$63</definedName>
    <definedName name="_xlnm.Print_Area" localSheetId="4">'Table 13.1c'!$A$1:$H$61</definedName>
    <definedName name="STAT2_Crosstab1">#REF!</definedName>
  </definedNames>
  <calcPr calcId="145621"/>
</workbook>
</file>

<file path=xl/calcChain.xml><?xml version="1.0" encoding="utf-8"?>
<calcChain xmlns="http://schemas.openxmlformats.org/spreadsheetml/2006/main">
  <c r="M15" i="4" l="1"/>
  <c r="N15" i="4"/>
  <c r="O15" i="4"/>
  <c r="P15" i="4"/>
  <c r="Q15" i="4"/>
  <c r="G55" i="3" l="1"/>
  <c r="Q21" i="3"/>
  <c r="N21" i="3"/>
  <c r="M21" i="3"/>
  <c r="L21" i="3"/>
  <c r="K21" i="3"/>
  <c r="J21" i="3"/>
  <c r="I21" i="3"/>
  <c r="H21" i="3"/>
  <c r="D21" i="3"/>
  <c r="B21" i="3"/>
  <c r="R16" i="3"/>
  <c r="R21" i="3" s="1"/>
  <c r="Q16" i="3"/>
  <c r="P16" i="3"/>
  <c r="O16" i="3"/>
  <c r="N16" i="3"/>
  <c r="M16" i="3"/>
  <c r="L16" i="3"/>
  <c r="K16" i="3"/>
  <c r="J16" i="3"/>
  <c r="I16" i="3"/>
  <c r="H16" i="3"/>
  <c r="D16" i="3"/>
  <c r="B16" i="3"/>
  <c r="R6" i="3"/>
  <c r="Q6" i="3"/>
  <c r="P6" i="3"/>
  <c r="P21" i="3" s="1"/>
  <c r="O6" i="3"/>
  <c r="O21" i="3" s="1"/>
  <c r="N6" i="3"/>
  <c r="M6" i="3"/>
  <c r="L6" i="3"/>
  <c r="K6" i="3"/>
  <c r="J6" i="3"/>
  <c r="I6" i="3"/>
  <c r="H6" i="3"/>
  <c r="D6" i="3"/>
  <c r="B6" i="3"/>
  <c r="O24" i="5" l="1"/>
  <c r="O25" i="5"/>
  <c r="O26" i="5"/>
  <c r="O27" i="5"/>
  <c r="O28" i="5"/>
  <c r="O29" i="5"/>
  <c r="O30" i="5"/>
  <c r="O31" i="5"/>
  <c r="O32" i="5"/>
  <c r="O33" i="5"/>
  <c r="O34" i="5"/>
  <c r="O35" i="5"/>
  <c r="O36" i="5"/>
  <c r="O37" i="5"/>
  <c r="E19" i="19" l="1"/>
  <c r="D19" i="19"/>
  <c r="C19" i="19"/>
  <c r="B19" i="19"/>
  <c r="F19" i="19" s="1"/>
  <c r="F18" i="19"/>
  <c r="F17" i="19"/>
  <c r="F16" i="19"/>
  <c r="F15" i="19"/>
  <c r="F14" i="19"/>
  <c r="F13" i="19"/>
  <c r="F12" i="19"/>
  <c r="F11" i="19"/>
  <c r="F10" i="19"/>
  <c r="F9" i="19"/>
  <c r="F8" i="19"/>
  <c r="F7" i="19"/>
  <c r="F6" i="19"/>
  <c r="F5" i="19"/>
  <c r="V36" i="14"/>
  <c r="U36" i="14"/>
  <c r="T36" i="14"/>
  <c r="S36" i="14"/>
  <c r="R36" i="14"/>
  <c r="Q36" i="14"/>
  <c r="P36" i="14"/>
  <c r="O36" i="14"/>
  <c r="N36" i="14"/>
  <c r="M36" i="14"/>
  <c r="L36" i="14"/>
  <c r="K36" i="14"/>
  <c r="J36" i="14"/>
  <c r="I36" i="14"/>
  <c r="H36" i="14"/>
  <c r="G36" i="14"/>
  <c r="F36" i="14"/>
  <c r="E36" i="14"/>
  <c r="V19" i="14"/>
  <c r="U19" i="14"/>
  <c r="T19" i="14"/>
  <c r="S19" i="14"/>
  <c r="R19" i="14"/>
  <c r="Q19" i="14"/>
  <c r="P19" i="14"/>
  <c r="O19" i="14"/>
  <c r="N19" i="14"/>
  <c r="M19" i="14"/>
  <c r="L19" i="14"/>
  <c r="K19" i="14"/>
  <c r="J19" i="14"/>
  <c r="I19" i="14"/>
  <c r="H19" i="14"/>
  <c r="G19" i="14"/>
  <c r="F19" i="14"/>
  <c r="E19" i="14"/>
  <c r="O38" i="5" l="1"/>
  <c r="R26" i="3"/>
  <c r="N37" i="5" l="1"/>
  <c r="AC190" i="5" s="1"/>
  <c r="N36" i="5"/>
  <c r="N35" i="5"/>
  <c r="N34" i="5"/>
  <c r="N33" i="5"/>
  <c r="N32" i="5"/>
  <c r="N31" i="5"/>
  <c r="N30" i="5"/>
  <c r="N29" i="5"/>
  <c r="N28" i="5"/>
  <c r="N27" i="5"/>
  <c r="N26" i="5"/>
  <c r="N25" i="5"/>
  <c r="N24" i="5"/>
  <c r="AC186" i="5" s="1"/>
  <c r="Q26" i="3"/>
  <c r="AC187" i="5" l="1"/>
  <c r="AC188" i="5"/>
  <c r="AC189" i="5"/>
  <c r="N38" i="5"/>
  <c r="R186" i="5" l="1"/>
  <c r="S186" i="5"/>
  <c r="R187" i="5"/>
  <c r="S187" i="5"/>
  <c r="R188" i="5"/>
  <c r="S188" i="5"/>
  <c r="R189" i="5"/>
  <c r="S189" i="5"/>
  <c r="R190" i="5"/>
  <c r="S190" i="5"/>
  <c r="Q190" i="5"/>
  <c r="Q189" i="5"/>
  <c r="Q188" i="5"/>
  <c r="Q187" i="5"/>
  <c r="Q186" i="5"/>
  <c r="P26" i="3"/>
  <c r="K37" i="5" l="1"/>
  <c r="Z190" i="5" s="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C37" i="5"/>
  <c r="D37" i="5"/>
  <c r="E37" i="5"/>
  <c r="T190" i="5" s="1"/>
  <c r="F37" i="5"/>
  <c r="U190" i="5" s="1"/>
  <c r="G37" i="5"/>
  <c r="V190" i="5" s="1"/>
  <c r="H37" i="5"/>
  <c r="W190" i="5" s="1"/>
  <c r="I37" i="5"/>
  <c r="X190" i="5" s="1"/>
  <c r="J37" i="5"/>
  <c r="Y190" i="5" s="1"/>
  <c r="L37" i="5"/>
  <c r="AA190" i="5" s="1"/>
  <c r="M37" i="5"/>
  <c r="AB190" i="5" s="1"/>
  <c r="B38" i="5"/>
  <c r="C38" i="5"/>
  <c r="D38" i="5"/>
  <c r="E38" i="5"/>
  <c r="F38" i="5"/>
  <c r="G38" i="5"/>
  <c r="H38" i="5"/>
  <c r="I38" i="5"/>
  <c r="J38" i="5"/>
  <c r="K38" i="5"/>
  <c r="L38" i="5"/>
  <c r="M38" i="5"/>
  <c r="C24" i="5"/>
  <c r="D24" i="5"/>
  <c r="E24" i="5"/>
  <c r="T186" i="5" s="1"/>
  <c r="F24" i="5"/>
  <c r="G24" i="5"/>
  <c r="H24" i="5"/>
  <c r="W186" i="5" s="1"/>
  <c r="I24" i="5"/>
  <c r="X186" i="5" s="1"/>
  <c r="J24" i="5"/>
  <c r="K24" i="5"/>
  <c r="L24" i="5"/>
  <c r="AA186" i="5" s="1"/>
  <c r="M24" i="5"/>
  <c r="AB186" i="5" s="1"/>
  <c r="B24" i="5"/>
  <c r="Z186" i="5" l="1"/>
  <c r="V186" i="5"/>
  <c r="Y189" i="5"/>
  <c r="Y188" i="5"/>
  <c r="AB189" i="5"/>
  <c r="T189" i="5"/>
  <c r="AB188" i="5"/>
  <c r="X188" i="5"/>
  <c r="T188" i="5"/>
  <c r="AB187" i="5"/>
  <c r="X187" i="5"/>
  <c r="T187" i="5"/>
  <c r="Y186" i="5"/>
  <c r="U186" i="5"/>
  <c r="AA189" i="5"/>
  <c r="W189" i="5"/>
  <c r="AA188" i="5"/>
  <c r="W188" i="5"/>
  <c r="AA187" i="5"/>
  <c r="W187" i="5"/>
  <c r="Z189" i="5"/>
  <c r="V189" i="5"/>
  <c r="Z188" i="5"/>
  <c r="V188" i="5"/>
  <c r="Z187" i="5"/>
  <c r="V187" i="5"/>
  <c r="U189" i="5"/>
  <c r="U188" i="5"/>
  <c r="Y187" i="5"/>
  <c r="U187" i="5"/>
  <c r="X189" i="5"/>
  <c r="N71" i="7"/>
  <c r="M71" i="7"/>
  <c r="L71" i="7"/>
  <c r="K71" i="7"/>
  <c r="J71" i="7"/>
  <c r="I71" i="7"/>
  <c r="H71" i="7"/>
  <c r="G71" i="7"/>
  <c r="F71" i="7"/>
  <c r="E71" i="7"/>
  <c r="D71" i="7"/>
  <c r="C71" i="7"/>
  <c r="B71" i="7"/>
  <c r="N34" i="7"/>
  <c r="M34" i="7"/>
  <c r="L34" i="7"/>
  <c r="K34" i="7"/>
  <c r="J34" i="7"/>
  <c r="I34" i="7"/>
  <c r="H34" i="7"/>
  <c r="G34" i="7"/>
  <c r="F34" i="7"/>
  <c r="E34" i="7"/>
  <c r="D34" i="7"/>
  <c r="C34" i="7"/>
  <c r="B34" i="7"/>
  <c r="B26" i="3" l="1"/>
  <c r="D26" i="3"/>
  <c r="F26" i="3"/>
  <c r="G26" i="3"/>
  <c r="H26" i="3"/>
  <c r="I26" i="3"/>
  <c r="J26" i="3"/>
  <c r="K26" i="3"/>
  <c r="L26" i="3"/>
  <c r="M26" i="3"/>
  <c r="N26" i="3"/>
  <c r="O26" i="3"/>
</calcChain>
</file>

<file path=xl/sharedStrings.xml><?xml version="1.0" encoding="utf-8"?>
<sst xmlns="http://schemas.openxmlformats.org/spreadsheetml/2006/main" count="988" uniqueCount="420">
  <si>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</si>
  <si>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</si>
  <si>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</si>
  <si>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</si>
  <si>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</si>
  <si>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</si>
  <si>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</si>
  <si>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</si>
  <si>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</si>
  <si>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</si>
  <si>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</si>
  <si>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</si>
  <si>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</si>
  <si>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</si>
  <si>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 xml:space="preserve">     from tonnes of carbon dioxide equivalent to tonnes of other gases multiply by the following factors: </t>
  </si>
  <si>
    <t>2.  The figures for greenhouse gas emissions are expressed in terms of their Global Warming Potential in tonnes of carbon dioxide equivalent. To convert</t>
  </si>
  <si>
    <t xml:space="preserve">     There are no emissions of other greenhouse gases by Transport in the Inventory.</t>
  </si>
  <si>
    <t xml:space="preserve">     road transport are estimated using vehicle kilometre data in both of the calculation methods, and the total emissions of these GHGs from the two methods are identical.</t>
  </si>
  <si>
    <t xml:space="preserve">1.  The footnotes to Table 5.12 also apply to this table, including revision of the figures; though note that emisions of methane and nitrous oxide from </t>
  </si>
  <si>
    <t>All transport greenhouse gases</t>
  </si>
  <si>
    <t>All greenhouse gases - international aviation and shipping</t>
  </si>
  <si>
    <t xml:space="preserve">  Nitrous Oxide</t>
  </si>
  <si>
    <t xml:space="preserve">  Methane</t>
  </si>
  <si>
    <t xml:space="preserve">  Carbon dioxide</t>
  </si>
  <si>
    <t xml:space="preserve">   </t>
  </si>
  <si>
    <t>Greenhouse gases - international aviation and shipping</t>
  </si>
  <si>
    <t>All greenhouse gases - excluding international aviation and shipping</t>
  </si>
  <si>
    <t>Greenhouse gases - excluding international aviation and shipping</t>
  </si>
  <si>
    <t xml:space="preserve">guidelines of the Intergovernmental Panel on Climate Change. Further detail can be found in Section 3.3 of the report and in Annex 2. </t>
  </si>
  <si>
    <t xml:space="preserve">2.   The method used to estimate carbon dioxide (CO2) emissions from road transport is based on vehicle kilometre travelled data constrained so that the sum of emissions </t>
  </si>
  <si>
    <t xml:space="preserve">Transport % of </t>
  </si>
  <si>
    <r>
      <t>Non-transport net emissions</t>
    </r>
    <r>
      <rPr>
        <b/>
        <vertAlign val="superscript"/>
        <sz val="12"/>
        <rFont val="Arial"/>
        <family val="2"/>
      </rPr>
      <t xml:space="preserve"> </t>
    </r>
  </si>
  <si>
    <t>Total transport</t>
  </si>
  <si>
    <t xml:space="preserve">Domestic Aviation  </t>
  </si>
  <si>
    <t xml:space="preserve">International Aviation &amp; international shipping </t>
  </si>
  <si>
    <t>Railways</t>
  </si>
  <si>
    <t xml:space="preserve">     Mopeds &amp; motorcycles</t>
  </si>
  <si>
    <t xml:space="preserve">     Passenger cars</t>
  </si>
  <si>
    <t xml:space="preserve">     Buses &amp; coaches</t>
  </si>
  <si>
    <r>
      <t xml:space="preserve">Road transportation </t>
    </r>
    <r>
      <rPr>
        <vertAlign val="superscript"/>
        <sz val="12"/>
        <rFont val="Arial"/>
        <family val="2"/>
      </rPr>
      <t>2</t>
    </r>
  </si>
  <si>
    <t xml:space="preserve">Transport </t>
  </si>
  <si>
    <t>3. The long haul estimate is based on a flight length from the Guidelines of of 6482 km, short haul 1108km and domestic 463km.</t>
  </si>
  <si>
    <t xml:space="preserve">All figures are estimated using data for GB/UK as a whole so do not specifically relate to Scotland. </t>
  </si>
  <si>
    <t xml:space="preserve">1. Source: http://www.ukconversionfactorscarbonsmart.co.uk/ </t>
  </si>
  <si>
    <t>Source: DEFRA - Not National Statistics</t>
  </si>
  <si>
    <r>
      <t xml:space="preserve">Long haul international </t>
    </r>
    <r>
      <rPr>
        <vertAlign val="superscript"/>
        <sz val="12"/>
        <rFont val="Arial"/>
        <family val="2"/>
      </rPr>
      <t>3</t>
    </r>
  </si>
  <si>
    <r>
      <t xml:space="preserve">Short haul international </t>
    </r>
    <r>
      <rPr>
        <vertAlign val="superscript"/>
        <sz val="12"/>
        <rFont val="Arial"/>
        <family val="2"/>
      </rPr>
      <t>3</t>
    </r>
  </si>
  <si>
    <r>
      <t xml:space="preserve">Domestic flights </t>
    </r>
    <r>
      <rPr>
        <vertAlign val="superscript"/>
        <sz val="12"/>
        <rFont val="Arial"/>
        <family val="2"/>
      </rPr>
      <t>3</t>
    </r>
  </si>
  <si>
    <t>Ferry</t>
  </si>
  <si>
    <t>Light rail and tram</t>
  </si>
  <si>
    <t>National rail</t>
  </si>
  <si>
    <t>Coach</t>
  </si>
  <si>
    <t xml:space="preserve">Bus </t>
  </si>
  <si>
    <t>Petrol motorbike</t>
  </si>
  <si>
    <t>All Cars (average)</t>
  </si>
  <si>
    <t>Average petrol hybrid</t>
  </si>
  <si>
    <t>Diesel cars</t>
  </si>
  <si>
    <t>Petrol cars</t>
  </si>
  <si>
    <r>
      <t>grams of CO</t>
    </r>
    <r>
      <rPr>
        <b/>
        <i/>
        <vertAlign val="subscript"/>
        <sz val="10"/>
        <rFont val="Arial"/>
        <family val="2"/>
      </rPr>
      <t>2</t>
    </r>
    <r>
      <rPr>
        <b/>
        <i/>
        <sz val="10"/>
        <rFont val="Arial"/>
        <family val="2"/>
      </rPr>
      <t xml:space="preserve"> per pass-km</t>
    </r>
  </si>
  <si>
    <t>All Transport</t>
  </si>
  <si>
    <t>Cars</t>
  </si>
  <si>
    <t>HGVs</t>
  </si>
  <si>
    <t>Motorcycles</t>
  </si>
  <si>
    <t>Rural</t>
  </si>
  <si>
    <t>Urban</t>
  </si>
  <si>
    <t>Motorway</t>
  </si>
  <si>
    <t>Rail</t>
  </si>
  <si>
    <t>Aviation</t>
  </si>
  <si>
    <t>of which:</t>
  </si>
  <si>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</si>
  <si>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</si>
  <si>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</si>
  <si>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</si>
  <si>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</si>
  <si>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</si>
  <si>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</si>
  <si>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</si>
  <si>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</si>
  <si>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</si>
  <si>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</si>
  <si>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</si>
  <si>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</si>
  <si>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</si>
  <si>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</si>
  <si>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</si>
  <si>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</si>
  <si>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</si>
  <si>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Plug-in-Grant Eligible Cars</t>
  </si>
  <si>
    <t>Non Plug-in-Grant Eligible Cars</t>
  </si>
  <si>
    <t>Quadricycles</t>
  </si>
  <si>
    <t>All Cars (inc. quadricycles)</t>
  </si>
  <si>
    <t>Motor cycles &amp; tricycles</t>
  </si>
  <si>
    <t>Plug-in Grant Eligible Vans</t>
  </si>
  <si>
    <t>Non Plug-in Grant Eligible Vans</t>
  </si>
  <si>
    <t>All Vans</t>
  </si>
  <si>
    <r>
      <t>Other vehicles</t>
    </r>
    <r>
      <rPr>
        <b/>
        <vertAlign val="superscript"/>
        <sz val="12"/>
        <rFont val="Arial"/>
        <family val="2"/>
      </rPr>
      <t xml:space="preserve"> </t>
    </r>
  </si>
  <si>
    <t>Jan-Mar</t>
  </si>
  <si>
    <t>Apr-Jun</t>
  </si>
  <si>
    <t>Jul-Sep</t>
  </si>
  <si>
    <t>Oct-Dec</t>
  </si>
  <si>
    <t>Whole year</t>
  </si>
  <si>
    <t>1.  The Department for Transport uses the term 'ultra-low emission vehicles'  to refer to vehicles with</t>
  </si>
  <si>
    <t xml:space="preserve">     significantly lower levels of tailpipe emissions than conventional vehicles.  In practice, the term </t>
  </si>
  <si>
    <t xml:space="preserve">     currently refers to electric, plug-in hybrid and hydrogen fuel-cell vehicles.  For the purposes of this </t>
  </si>
  <si>
    <t xml:space="preserve">     indicator, vehicles with fully electric powertrains, and cars with tail-pipe emissions below 75 g/km</t>
  </si>
  <si>
    <t xml:space="preserve">     g/km of CO2 have been included at this stage. </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</si>
  <si>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</si>
  <si>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</si>
  <si>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</si>
  <si>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</si>
  <si>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</si>
  <si>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</si>
  <si>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</si>
  <si>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</si>
  <si>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</si>
  <si>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</si>
  <si>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</si>
  <si>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</si>
  <si>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</si>
  <si>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</si>
  <si>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</si>
  <si>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</si>
  <si>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Source: DVLA//DVADfT - Published as DfT table  VEH0170</t>
  </si>
  <si>
    <t>Source: DVLA//DVADfT - Published as DfT table  VEH0130</t>
  </si>
  <si>
    <t>Sum of number licensed</t>
  </si>
  <si>
    <t>Body type</t>
  </si>
  <si>
    <t>AGRICULTURAL</t>
  </si>
  <si>
    <t>BUSES &amp; COACHES</t>
  </si>
  <si>
    <t>CARS</t>
  </si>
  <si>
    <t>GOODS - HEAVY</t>
  </si>
  <si>
    <t>GOODS - LIGHT</t>
  </si>
  <si>
    <t>MOTORCYCLES, MOPEDS &amp; SCOOTERS</t>
  </si>
  <si>
    <t>OTHERS</t>
  </si>
  <si>
    <t>SPECIAL PURPOSE</t>
  </si>
  <si>
    <t>TAXIS</t>
  </si>
  <si>
    <t>TRICYCLES</t>
  </si>
  <si>
    <t>Table to show the number of new registrations by body type and propulsion type in Scotland during 2012 (RAW DATA)</t>
  </si>
  <si>
    <t>NOT RECORDED</t>
  </si>
  <si>
    <t>Table to show the number of licensed vehicles by body type and propulsion type in Scotland as at 31 December 2012 (RAW DATA)</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</si>
  <si>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</si>
  <si>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</si>
  <si>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</si>
  <si>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</si>
  <si>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</si>
  <si>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</si>
  <si>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</si>
  <si>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</si>
  <si>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</si>
  <si>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</si>
  <si>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</si>
  <si>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</si>
  <si>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</si>
  <si>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</si>
  <si>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</si>
  <si>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</si>
  <si>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</si>
  <si>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</si>
  <si>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</si>
  <si>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</si>
  <si>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</si>
  <si>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</si>
  <si>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</si>
  <si>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</si>
  <si>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</si>
  <si>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</si>
  <si>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</si>
  <si>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</si>
  <si>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</si>
  <si>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</si>
  <si>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</si>
  <si>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</si>
  <si>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</si>
  <si>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</si>
  <si>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</si>
  <si>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</si>
  <si>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</si>
  <si>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</si>
  <si>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</si>
  <si>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</si>
  <si>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</si>
  <si>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</si>
  <si>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</si>
  <si>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</si>
  <si>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</si>
  <si>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</si>
  <si>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</si>
  <si>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</si>
  <si>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</si>
  <si>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</si>
  <si>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</si>
  <si>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</si>
  <si>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</si>
  <si>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</si>
  <si>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</si>
  <si>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</si>
  <si>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</si>
  <si>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 xml:space="preserve">All Transport  (excl. International Aviation and Shipping) </t>
  </si>
  <si>
    <t>thousand tonnes of carbon dioxide equivalent</t>
  </si>
  <si>
    <t>thousand</t>
  </si>
  <si>
    <t>Table 13.6:  Cars registered for the first time by CO2 emission band, Scotland</t>
  </si>
  <si>
    <t>Source: DVLA//DVADfT - GB figures published as DfT table  VEH0256</t>
  </si>
  <si>
    <t>Domestic Shipping</t>
  </si>
  <si>
    <t>Buses &amp; coaches</t>
  </si>
  <si>
    <t>Passenger cars</t>
  </si>
  <si>
    <t>Mopeds &amp; motorcycles</t>
  </si>
  <si>
    <t>Domestic aviation and shipping</t>
  </si>
  <si>
    <r>
      <t>Other</t>
    </r>
    <r>
      <rPr>
        <vertAlign val="subscript"/>
        <sz val="12"/>
        <color rgb="FF00B0F0"/>
        <rFont val="Arial"/>
        <family val="2"/>
      </rPr>
      <t xml:space="preserve"> </t>
    </r>
    <r>
      <rPr>
        <vertAlign val="superscript"/>
        <sz val="12"/>
        <color rgb="FF00B0F0"/>
        <rFont val="Arial"/>
        <family val="2"/>
      </rPr>
      <t>5</t>
    </r>
  </si>
  <si>
    <r>
      <t>Other transport</t>
    </r>
    <r>
      <rPr>
        <vertAlign val="superscript"/>
        <sz val="12"/>
        <color rgb="FF00B0F0"/>
        <rFont val="Arial"/>
        <family val="2"/>
      </rPr>
      <t xml:space="preserve"> 3</t>
    </r>
  </si>
  <si>
    <t>Data for chart</t>
  </si>
  <si>
    <t>Up to 120 g/km</t>
  </si>
  <si>
    <t>121 - 150 g/km</t>
  </si>
  <si>
    <t>151 - 185 g/km</t>
  </si>
  <si>
    <t>Over 186 g/km</t>
  </si>
  <si>
    <t>Data for chart 13.4</t>
  </si>
  <si>
    <t>Source: Carbon Account for Transport (see sources section for more details) - Not National Statistics</t>
  </si>
  <si>
    <t>Agricultural</t>
  </si>
  <si>
    <t>Goods - heavy</t>
  </si>
  <si>
    <t>Goods - light</t>
  </si>
  <si>
    <t>Motorcycles, mopeds &amp; scooters</t>
  </si>
  <si>
    <t>Not recorded</t>
  </si>
  <si>
    <t>Others</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</si>
  <si>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</si>
  <si>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</si>
  <si>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</si>
  <si>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</si>
  <si>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</si>
  <si>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</si>
  <si>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</si>
  <si>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</si>
  <si>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</si>
  <si>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</si>
  <si>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</si>
  <si>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</si>
  <si>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</si>
  <si>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</si>
  <si>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Benzene </t>
    </r>
    <r>
      <rPr>
        <b/>
        <vertAlign val="superscript"/>
        <sz val="12"/>
        <rFont val="Arial"/>
        <family val="2"/>
      </rPr>
      <t xml:space="preserve">7 </t>
    </r>
  </si>
  <si>
    <t xml:space="preserve">      thousands</t>
  </si>
  <si>
    <t xml:space="preserve">    Column Percentages</t>
  </si>
  <si>
    <t>2013 Q4</t>
  </si>
  <si>
    <t>2014 Q1</t>
  </si>
  <si>
    <t>2014 Q2</t>
  </si>
  <si>
    <t>2014 Q3</t>
  </si>
  <si>
    <r>
      <t>Table 13.7:  Ultra-low emission vehicles (ULEV)</t>
    </r>
    <r>
      <rPr>
        <b/>
        <vertAlign val="superscript"/>
        <sz val="12"/>
        <rFont val="Arial"/>
        <family val="2"/>
      </rPr>
      <t xml:space="preserve">1 </t>
    </r>
    <r>
      <rPr>
        <b/>
        <sz val="12"/>
        <rFont val="Arial"/>
        <family val="2"/>
      </rPr>
      <t>registered for the first time, Scotland, quarterly: January 2011 to September 2014</t>
    </r>
  </si>
  <si>
    <t>~</t>
  </si>
  <si>
    <t xml:space="preserve">     Heavy Goods Vehicles</t>
  </si>
  <si>
    <t xml:space="preserve">     Light Goods Vehicles</t>
  </si>
  <si>
    <t>Heavy Goods Vehicles</t>
  </si>
  <si>
    <t>Light Goods Vehicles</t>
  </si>
  <si>
    <t>NMVOC</t>
  </si>
  <si>
    <t>NOx</t>
  </si>
  <si>
    <t>PM10</t>
  </si>
  <si>
    <t>Pb</t>
  </si>
  <si>
    <t>thousand tonnes of pollutant</t>
  </si>
  <si>
    <t>Oxides of nitrogen (NOx)</t>
  </si>
  <si>
    <t>Road transport</t>
  </si>
  <si>
    <t>Buses and coaches</t>
  </si>
  <si>
    <t>Light goods vehicles</t>
  </si>
  <si>
    <t>Mopeds and motorcycles</t>
  </si>
  <si>
    <t>Shipping</t>
  </si>
  <si>
    <t>Other transport</t>
  </si>
  <si>
    <t>Total Transport</t>
  </si>
  <si>
    <t>Non-transport emissions</t>
  </si>
  <si>
    <t>Emissions from all sources</t>
  </si>
  <si>
    <t>Transport % of all NOx emissions</t>
  </si>
  <si>
    <r>
      <t>Road transport</t>
    </r>
    <r>
      <rPr>
        <vertAlign val="superscript"/>
        <sz val="11"/>
        <color theme="1"/>
        <rFont val="Calibri"/>
        <family val="2"/>
        <scheme val="minor"/>
      </rPr>
      <t>2</t>
    </r>
  </si>
  <si>
    <r>
      <t>Aviation</t>
    </r>
    <r>
      <rPr>
        <vertAlign val="superscript"/>
        <sz val="11"/>
        <color theme="1"/>
        <rFont val="Calibri"/>
        <family val="2"/>
        <scheme val="minor"/>
      </rPr>
      <t>3</t>
    </r>
  </si>
  <si>
    <r>
      <t>Shipping</t>
    </r>
    <r>
      <rPr>
        <vertAlign val="superscript"/>
        <sz val="11"/>
        <color theme="1"/>
        <rFont val="Calibri"/>
        <family val="2"/>
        <scheme val="minor"/>
      </rPr>
      <t>4</t>
    </r>
  </si>
  <si>
    <r>
      <t>Other transport</t>
    </r>
    <r>
      <rPr>
        <vertAlign val="superscript"/>
        <sz val="11"/>
        <color theme="1"/>
        <rFont val="Calibri"/>
        <family val="2"/>
        <scheme val="minor"/>
      </rPr>
      <t>5</t>
    </r>
  </si>
  <si>
    <t>Source: National Atmoshpheric Emissions Inventory - Not National Statistics</t>
  </si>
  <si>
    <t>1.</t>
  </si>
  <si>
    <t xml:space="preserve"> Emissions are available annually only with effect from 1998. All the figures in this table are updated annually to reflect changes to the methodology used. </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</si>
  <si>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</si>
  <si>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</si>
  <si>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</si>
  <si>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</si>
  <si>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</si>
  <si>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</si>
  <si>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</si>
  <si>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</si>
  <si>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</si>
  <si>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</si>
  <si>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</si>
  <si>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</si>
  <si>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</si>
  <si>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</si>
  <si>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</si>
  <si>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</si>
  <si>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</si>
  <si>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</si>
  <si>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</si>
  <si>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</si>
  <si>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</si>
  <si>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</si>
  <si>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</si>
  <si>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</si>
  <si>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</si>
  <si>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</si>
  <si>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</si>
  <si>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</si>
  <si>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</si>
  <si>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</si>
  <si>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</si>
  <si>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</si>
  <si>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</si>
  <si>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</si>
  <si>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</si>
  <si>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</si>
  <si>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</si>
  <si>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</si>
  <si>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</si>
  <si>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r>
      <t>4.  Annual mean atmospheric PM</t>
    </r>
    <r>
      <rPr>
        <vertAlign val="subscript"/>
        <sz val="10"/>
        <rFont val="Arial"/>
        <family val="2"/>
      </rPr>
      <t>10</t>
    </r>
    <r>
      <rPr>
        <sz val="10"/>
        <rFont val="Arial"/>
        <family val="2"/>
      </rPr>
      <t xml:space="preserve"> concentration.</t>
    </r>
  </si>
  <si>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</si>
  <si>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</si>
  <si>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</si>
  <si>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</si>
  <si>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</si>
  <si>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</si>
  <si>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</si>
  <si>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</si>
  <si>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</si>
  <si>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</si>
  <si>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</si>
  <si>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</si>
  <si>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</si>
  <si>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</si>
  <si>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</si>
  <si>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</si>
  <si>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</si>
  <si>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</si>
  <si>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</si>
  <si>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</si>
  <si>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</si>
  <si>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Table 13.8:  Ultra-low emission vehicles (ULEV)</t>
    </r>
    <r>
      <rPr>
        <b/>
        <vertAlign val="superscript"/>
        <sz val="12"/>
        <rFont val="Arial"/>
        <family val="2"/>
      </rPr>
      <t xml:space="preserve">1 </t>
    </r>
    <r>
      <rPr>
        <b/>
        <sz val="12"/>
        <rFont val="Arial"/>
        <family val="2"/>
      </rPr>
      <t>licensed at the end of year, Scotland, quarterly: 2011 q1 to 2014 q3</t>
    </r>
  </si>
  <si>
    <r>
      <t xml:space="preserve">Ozone </t>
    </r>
    <r>
      <rPr>
        <b/>
        <vertAlign val="superscript"/>
        <sz val="12"/>
        <rFont val="Arial"/>
        <family val="2"/>
      </rPr>
      <t>3</t>
    </r>
  </si>
  <si>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</si>
  <si>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</si>
  <si>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</si>
  <si>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</si>
  <si>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 denotes fewer than 50.</t>
  </si>
  <si>
    <r>
      <t xml:space="preserve">From the </t>
    </r>
    <r>
      <rPr>
        <i/>
        <sz val="8"/>
        <color theme="1"/>
        <rFont val="Arial"/>
        <family val="2"/>
      </rPr>
      <t>Air Quality Pollutant Inventories for England, Scotland, Wales and Northern Ireland: 1990 - 2012</t>
    </r>
    <r>
      <rPr>
        <sz val="8"/>
        <color theme="1"/>
        <rFont val="Arial"/>
        <family val="2"/>
      </rPr>
      <t>.</t>
    </r>
  </si>
  <si>
    <r>
      <t>Particulate matter (PM</t>
    </r>
    <r>
      <rPr>
        <b/>
        <vertAlign val="subscript"/>
        <sz val="10"/>
        <color theme="1"/>
        <rFont val="Arial"/>
        <family val="2"/>
      </rPr>
      <t>10</t>
    </r>
    <r>
      <rPr>
        <b/>
        <sz val="10"/>
        <color theme="1"/>
        <rFont val="Arial"/>
        <family val="2"/>
      </rPr>
      <t>)</t>
    </r>
  </si>
  <si>
    <r>
      <t>Table 13.1a  Emissions of air pollutants by type of transport allocated to Scotland</t>
    </r>
    <r>
      <rPr>
        <b/>
        <vertAlign val="superscript"/>
        <sz val="10"/>
        <color theme="1"/>
        <rFont val="Arial"/>
        <family val="2"/>
      </rPr>
      <t>1</t>
    </r>
  </si>
  <si>
    <r>
      <t>Transport % of all PM</t>
    </r>
    <r>
      <rPr>
        <b/>
        <vertAlign val="subscript"/>
        <sz val="10"/>
        <color theme="1"/>
        <rFont val="Arial"/>
        <family val="2"/>
      </rPr>
      <t>10</t>
    </r>
    <r>
      <rPr>
        <b/>
        <sz val="10"/>
        <color theme="1"/>
        <rFont val="Arial"/>
        <family val="2"/>
      </rPr>
      <t xml:space="preserve"> emissions</t>
    </r>
  </si>
  <si>
    <t>Scottish emissions 2013</t>
  </si>
  <si>
    <t>Scottish emissions as a % of UK emissions 2013</t>
  </si>
  <si>
    <t>Change in Scottish emissions (2012-2013)</t>
  </si>
  <si>
    <t>Change in UK emissions (2012-2013)</t>
  </si>
  <si>
    <t>Change in Scottish emissions (1990-2013)</t>
  </si>
  <si>
    <t>Change in UK emissions (1990-2013)</t>
  </si>
  <si>
    <r>
      <t xml:space="preserve">Table 13.5   UK Carbon Dioxide emissions: grams per passenger-kilometre, 2015 </t>
    </r>
    <r>
      <rPr>
        <b/>
        <vertAlign val="superscript"/>
        <sz val="12"/>
        <rFont val="Arial"/>
        <family val="2"/>
      </rPr>
      <t>1</t>
    </r>
  </si>
  <si>
    <t>2015 Q2</t>
  </si>
  <si>
    <t>2014 Q4</t>
  </si>
  <si>
    <t>2015 Q1</t>
  </si>
  <si>
    <t>2015 Q3</t>
  </si>
  <si>
    <t>Table 13.9:  Number of new registrations by body type and propulsion type in Scotland during 2014 (Thousands)</t>
  </si>
  <si>
    <t>Table 13.10:  Number of licensed vehicles by body type and propulsion type in Scotland as at 31 December 2014 (Thousands)</t>
  </si>
  <si>
    <t>Contents</t>
  </si>
  <si>
    <t>Table 13.2</t>
  </si>
  <si>
    <t>Table 13.3</t>
  </si>
  <si>
    <t>Table 13.4</t>
  </si>
  <si>
    <t>Table 13.5</t>
  </si>
  <si>
    <t>Table 13.6</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</si>
  <si>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</si>
  <si>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</si>
  <si>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</si>
  <si>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</si>
  <si>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</si>
  <si>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</si>
  <si>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</si>
  <si>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</si>
  <si>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</si>
  <si>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</si>
  <si>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</si>
  <si>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</si>
  <si>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</si>
  <si>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 xml:space="preserve"> UK Carbon Dioxide emissions: grams per passenger-kilometre, 2015</t>
  </si>
  <si>
    <t>Cars registered for the first time by CO2 emission band, Scotland</t>
  </si>
  <si>
    <t>Ultra-low emission vehicles (ULEV) registered for the first time, Scotland, quarterly: January 2011 to September 2014</t>
  </si>
  <si>
    <t>Ultra-low emission vehicles (ULEV) licensed at the end of year, Scotland, quarterly: 2011 q1 to 2014 q3</t>
  </si>
  <si>
    <t>Number of new registrations by body type and propulsion type in Scotland during 2014 (Thousands)</t>
  </si>
  <si>
    <t>Number of licensed vehicles by body type and propulsion type in Scotland as at 31 December 2014 (Thousands)</t>
  </si>
  <si>
    <t>(..) Site not in operation for given year</t>
  </si>
  <si>
    <r>
      <t>Table 13.1c Number of active Air Quality Management Areas by pollutant and local authorit</t>
    </r>
    <r>
      <rPr>
        <b/>
        <sz val="11"/>
        <rFont val="Calibri"/>
        <family val="2"/>
        <scheme val="minor"/>
      </rPr>
      <t>y, as at 15 October 2015</t>
    </r>
  </si>
  <si>
    <r>
      <t xml:space="preserve">1.   From the </t>
    </r>
    <r>
      <rPr>
        <i/>
        <sz val="10"/>
        <rFont val="Arial"/>
        <family val="2"/>
      </rPr>
      <t>Greenhouse Gas Inventories for England, Scotland, Wales and Northern Ireland: 1990 - 2013.  Some headings below are own aggregations</t>
    </r>
  </si>
  <si>
    <t>Source: Greenhouse Gas Inventories for England, Scotland, Wales and Northern Ireland (see sources section for more details) - Not National Statistics</t>
  </si>
  <si>
    <r>
      <t xml:space="preserve">Total net emissions </t>
    </r>
    <r>
      <rPr>
        <b/>
        <vertAlign val="superscript"/>
        <sz val="12"/>
        <rFont val="Arial"/>
        <family val="2"/>
      </rPr>
      <t>3</t>
    </r>
  </si>
  <si>
    <t xml:space="preserve">    GWP methane - 25, GWP nitrous oxide - 298.</t>
  </si>
  <si>
    <t xml:space="preserve">Aviation (Domestic)  </t>
  </si>
  <si>
    <t>Aviation (Including International)</t>
  </si>
  <si>
    <t xml:space="preserve">Maritime (Domestic)  </t>
  </si>
  <si>
    <t>Maritime (Including International)</t>
  </si>
  <si>
    <t>2. All Car figures assume an average car occupancy rate of 1.51 passengers based on the latest Scottish Household Survey Travel Diary: 2011</t>
  </si>
  <si>
    <t>4.  All the factors include the distance uplift of 8% to compensate for planes not flying using the most direct route i.e. flying around international airspace, stacking etc.</t>
  </si>
  <si>
    <t>Fuel cells</t>
  </si>
  <si>
    <t>Gas-diesel</t>
  </si>
  <si>
    <t>New fuel tech-nology</t>
  </si>
  <si>
    <t xml:space="preserve"> ~ </t>
  </si>
  <si>
    <r>
      <t xml:space="preserve">       Other road</t>
    </r>
    <r>
      <rPr>
        <vertAlign val="superscript"/>
        <sz val="12"/>
        <rFont val="Arial"/>
        <family val="2"/>
      </rPr>
      <t>3</t>
    </r>
  </si>
  <si>
    <t>Aviation and Maritime</t>
  </si>
  <si>
    <r>
      <t xml:space="preserve">    International Aviation &amp; international shipping</t>
    </r>
    <r>
      <rPr>
        <vertAlign val="superscript"/>
        <sz val="12"/>
        <rFont val="Arial"/>
        <family val="2"/>
      </rPr>
      <t xml:space="preserve"> 4</t>
    </r>
    <r>
      <rPr>
        <sz val="12"/>
        <rFont val="Arial"/>
        <family val="2"/>
      </rPr>
      <t xml:space="preserve"> </t>
    </r>
  </si>
  <si>
    <t xml:space="preserve">    Domestic Aviation  </t>
  </si>
  <si>
    <t xml:space="preserve">    Domestic Shipping and Maritime</t>
  </si>
  <si>
    <r>
      <t xml:space="preserve">    Other aviation and maritime</t>
    </r>
    <r>
      <rPr>
        <vertAlign val="superscript"/>
        <sz val="12"/>
        <rFont val="Arial"/>
        <family val="2"/>
      </rPr>
      <t>5</t>
    </r>
  </si>
  <si>
    <r>
      <t>Net emissions all sources</t>
    </r>
    <r>
      <rPr>
        <b/>
        <vertAlign val="superscript"/>
        <sz val="12"/>
        <rFont val="Arial"/>
        <family val="2"/>
      </rPr>
      <t xml:space="preserve"> 6</t>
    </r>
  </si>
  <si>
    <t xml:space="preserve">      Emissions estimates are available for 1990, 1995 and then annually from 1998.  All the figures in this table reflect the current methodology used in the calculation of emissions within the </t>
  </si>
  <si>
    <t xml:space="preserve">      National Atmospheric Emissions Inventory. </t>
  </si>
  <si>
    <t xml:space="preserve">across all parts of the UK equates to the total for the UK inventory, where that total is derived from fuel sales data of petrol and DERV within the UK as specified in the reporting </t>
  </si>
  <si>
    <t xml:space="preserve">3.   Other road includes urea used as part of an addative for certain categories of diesel engine, LPG use and road vehicle engines.  </t>
  </si>
  <si>
    <t>4. A split between International aviation and international shipping can be found in the Carbon Accout for Transport</t>
  </si>
  <si>
    <t>5.  Aviation support vehicles at airports</t>
  </si>
  <si>
    <t>6.   Net emissions take account of removals of carbon dioxide due to carbon sinks.</t>
  </si>
  <si>
    <t>Sum of CO2 Equiv</t>
  </si>
  <si>
    <t>Column Labels</t>
  </si>
  <si>
    <t>Table 13.4 Comparison of transport greenhouse gas emissions Scotland and UK as a whole</t>
  </si>
  <si>
    <r>
      <t>Road Transport</t>
    </r>
    <r>
      <rPr>
        <vertAlign val="superscript"/>
        <sz val="12"/>
        <rFont val="Arial"/>
        <family val="2"/>
      </rPr>
      <t>1,2</t>
    </r>
  </si>
  <si>
    <t xml:space="preserve">Cars </t>
  </si>
  <si>
    <t>1. Road transport excludes the 'other' category shown in Table 13.2</t>
  </si>
  <si>
    <t>2. The comparisions shown by category of road excludes emissions from the 'other' category of road transport and emissions generated from cold starts</t>
  </si>
  <si>
    <r>
      <t xml:space="preserve">Table 13.2    Emissions of greenhouse gases by type of transport allocated to Scotland </t>
    </r>
    <r>
      <rPr>
        <b/>
        <vertAlign val="superscript"/>
        <sz val="14"/>
        <rFont val="Arial"/>
        <family val="2"/>
      </rPr>
      <t>1</t>
    </r>
  </si>
  <si>
    <r>
      <t>Table 13.3   Emissions of greenhouse gases</t>
    </r>
    <r>
      <rPr>
        <b/>
        <vertAlign val="superscript"/>
        <sz val="14"/>
        <rFont val="Arial"/>
        <family val="2"/>
      </rPr>
      <t>1</t>
    </r>
    <r>
      <rPr>
        <b/>
        <sz val="14"/>
        <rFont val="Arial"/>
        <family val="2"/>
      </rPr>
      <t xml:space="preserve"> by Transport </t>
    </r>
    <r>
      <rPr>
        <b/>
        <vertAlign val="superscript"/>
        <sz val="14"/>
        <rFont val="Arial"/>
        <family val="2"/>
      </rPr>
      <t xml:space="preserve">2 </t>
    </r>
    <r>
      <rPr>
        <b/>
        <sz val="14"/>
        <rFont val="Arial"/>
        <family val="2"/>
      </rPr>
      <t>allocated to Scotland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</si>
</sst>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 numFmtId="171" formatCode="0.00000000000000"/>
    <numFmt numFmtId="172" formatCode="_-* #,##0.0_-;\-* #,##0.0_-;_-* &quot;-&quot;?_-;_-@_-"/>
  </numFmts>
  <fonts count="92" x14ac:knownFonts="1">
    <font>
      <sz val="10"/>
      <name val="Arial"/>
      <family val="2"/>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vertAlign val="superscript"/>
      <sz val="12"/>
      <name val="Arial"/>
      <family val="2"/>
    </font>
    <font>
      <b/>
      <sz val="10"/>
      <name val="Arial"/>
      <family val="2"/>
    </font>
    <font>
      <sz val="9"/>
      <name val="Arial"/>
      <family val="2"/>
    </font>
    <font>
      <i/>
      <sz val="12"/>
      <name val="Arial"/>
      <family val="2"/>
    </font>
    <font>
      <b/>
      <i/>
      <sz val="10"/>
      <name val="Arial"/>
      <family val="2"/>
    </font>
    <font>
      <b/>
      <i/>
      <vertAlign val="subscript"/>
      <sz val="10"/>
      <name val="Arial"/>
      <family val="2"/>
    </font>
    <font>
      <b/>
      <sz val="12"/>
      <color indexed="21"/>
      <name val="Arial"/>
      <family val="2"/>
    </font>
    <font>
      <sz val="12"/>
      <name val="Helv"/>
    </font>
    <font>
      <u/>
      <sz val="7.5"/>
      <color indexed="12"/>
      <name val="Arial"/>
      <family val="2"/>
    </font>
    <font>
      <u/>
      <sz val="10"/>
      <color indexed="12"/>
      <name val="Arial"/>
      <family val="2"/>
    </font>
    <font>
      <b/>
      <u/>
      <sz val="12"/>
      <color indexed="12"/>
      <name val="Arial"/>
      <family val="2"/>
    </font>
    <font>
      <u/>
      <sz val="11"/>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0"/>
      <color rgb="FF00B0F0"/>
      <name val="Arial"/>
      <family val="2"/>
    </font>
    <font>
      <b/>
      <sz val="12"/>
      <color rgb="FF00B0F0"/>
      <name val="Arial"/>
      <family val="2"/>
    </font>
    <font>
      <sz val="12"/>
      <color rgb="FF00B0F0"/>
      <name val="Arial"/>
      <family val="2"/>
    </font>
    <font>
      <vertAlign val="subscript"/>
      <sz val="12"/>
      <color rgb="FF00B0F0"/>
      <name val="Arial"/>
      <family val="2"/>
    </font>
    <font>
      <vertAlign val="superscript"/>
      <sz val="12"/>
      <color rgb="FF00B0F0"/>
      <name val="Arial"/>
      <family val="2"/>
    </font>
    <font>
      <sz val="10.5"/>
      <color rgb="FF00B0F0"/>
      <name val="Arial"/>
      <family val="2"/>
    </font>
    <font>
      <b/>
      <sz val="11"/>
      <color indexed="23"/>
      <name val="Arial"/>
      <family val="2"/>
    </font>
    <font>
      <sz val="11"/>
      <color indexed="23"/>
      <name val="Arial"/>
      <family val="2"/>
    </font>
    <font>
      <i/>
      <sz val="12"/>
      <color rgb="FF00B0F0"/>
      <name val="Arial"/>
      <family val="2"/>
    </font>
    <font>
      <sz val="12"/>
      <color rgb="FF0000FF"/>
      <name val="Arial"/>
      <family val="2"/>
    </font>
    <font>
      <sz val="10"/>
      <color rgb="FFFF0000"/>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sz val="14"/>
      <color rgb="FFFF0000"/>
      <name val="Arial"/>
      <family val="2"/>
    </font>
    <font>
      <b/>
      <sz val="10"/>
      <color theme="1"/>
      <name val="Arial"/>
      <family val="2"/>
    </font>
    <font>
      <sz val="8"/>
      <color theme="1"/>
      <name val="Arial"/>
      <family val="2"/>
    </font>
    <font>
      <i/>
      <sz val="8"/>
      <color theme="1"/>
      <name val="Arial"/>
      <family val="2"/>
    </font>
    <font>
      <b/>
      <vertAlign val="subscript"/>
      <sz val="10"/>
      <color theme="1"/>
      <name val="Arial"/>
      <family val="2"/>
    </font>
    <font>
      <b/>
      <vertAlign val="superscript"/>
      <sz val="10"/>
      <color theme="1"/>
      <name val="Arial"/>
      <family val="2"/>
    </font>
    <font>
      <i/>
      <sz val="10"/>
      <color theme="1"/>
      <name val="Arial"/>
      <family val="2"/>
    </font>
    <font>
      <b/>
      <sz val="16"/>
      <name val="Arial"/>
      <family val="2"/>
    </font>
    <font>
      <u/>
      <sz val="12"/>
      <color indexed="12"/>
      <name val="Arial"/>
      <family val="2"/>
    </font>
    <font>
      <b/>
      <i/>
      <sz val="10"/>
      <color rgb="FF0000FF"/>
      <name val="Arial"/>
      <family val="2"/>
    </font>
    <font>
      <b/>
      <sz val="11"/>
      <name val="Calibri"/>
      <family val="2"/>
      <scheme val="minor"/>
    </font>
    <font>
      <sz val="10"/>
      <name val="Calibri"/>
      <family val="2"/>
      <scheme val="minor"/>
    </font>
    <font>
      <b/>
      <sz val="14"/>
      <name val="Arial"/>
      <family val="2"/>
    </font>
    <font>
      <b/>
      <vertAlign val="superscript"/>
      <sz val="14"/>
      <name val="Arial"/>
      <family val="2"/>
    </font>
  </fonts>
  <fills count="41">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style="thin">
        <color theme="0" tint="-0.14999847407452621"/>
      </bottom>
      <diagonal/>
    </border>
  </borders>
  <cellStyleXfs count="7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3" fillId="0" borderId="0"/>
    <xf numFmtId="0" fontId="3" fillId="0" borderId="0"/>
    <xf numFmtId="0" fontId="9" fillId="0" borderId="0"/>
    <xf numFmtId="0" fontId="3" fillId="2" borderId="1"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166" fontId="24" fillId="0" borderId="0"/>
    <xf numFmtId="0" fontId="25" fillId="0" borderId="0" applyNumberFormat="0" applyFill="0" applyBorder="0" applyAlignment="0" applyProtection="0">
      <alignment vertical="top"/>
      <protection locked="0"/>
    </xf>
    <xf numFmtId="0" fontId="32" fillId="0" borderId="0"/>
    <xf numFmtId="43" fontId="32" fillId="0" borderId="0" applyFont="0" applyFill="0" applyBorder="0" applyAlignment="0" applyProtection="0"/>
    <xf numFmtId="0" fontId="33" fillId="0" borderId="0" applyNumberFormat="0" applyFill="0" applyBorder="0" applyAlignment="0" applyProtection="0">
      <alignment vertical="top"/>
      <protection locked="0"/>
    </xf>
    <xf numFmtId="0" fontId="4" fillId="0" borderId="0"/>
    <xf numFmtId="0" fontId="34" fillId="0" borderId="0"/>
    <xf numFmtId="166" fontId="24" fillId="0" borderId="0"/>
    <xf numFmtId="0" fontId="32" fillId="0" borderId="0"/>
    <xf numFmtId="9" fontId="32" fillId="0" borderId="0" applyFont="0" applyFill="0" applyBorder="0" applyAlignment="0" applyProtection="0"/>
    <xf numFmtId="9" fontId="4" fillId="0" borderId="0" applyFont="0" applyFill="0" applyBorder="0" applyAlignment="0" applyProtection="0"/>
    <xf numFmtId="0" fontId="36"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36" fillId="11" borderId="0" applyNumberFormat="0" applyBorder="0" applyAlignment="0" applyProtection="0"/>
    <xf numFmtId="0" fontId="36" fillId="34" borderId="0" applyNumberFormat="0" applyBorder="0" applyAlignment="0" applyProtection="0"/>
    <xf numFmtId="0" fontId="36" fillId="15" borderId="0" applyNumberFormat="0" applyBorder="0" applyAlignment="0" applyProtection="0"/>
    <xf numFmtId="0" fontId="36" fillId="35" borderId="0" applyNumberFormat="0" applyBorder="0" applyAlignment="0" applyProtection="0"/>
    <xf numFmtId="0" fontId="36" fillId="19" borderId="0" applyNumberFormat="0" applyBorder="0" applyAlignment="0" applyProtection="0"/>
    <xf numFmtId="0" fontId="36" fillId="36" borderId="0" applyNumberFormat="0" applyBorder="0" applyAlignment="0" applyProtection="0"/>
    <xf numFmtId="0" fontId="36" fillId="23" borderId="0" applyNumberFormat="0" applyBorder="0" applyAlignment="0" applyProtection="0"/>
    <xf numFmtId="0" fontId="36" fillId="37"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38"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57" fillId="13" borderId="0" applyNumberFormat="0" applyBorder="0" applyAlignment="0" applyProtection="0"/>
    <xf numFmtId="0" fontId="57" fillId="17" borderId="0" applyNumberFormat="0" applyBorder="0" applyAlignment="0" applyProtection="0"/>
    <xf numFmtId="0" fontId="57" fillId="21" borderId="0" applyNumberFormat="0" applyBorder="0" applyAlignment="0" applyProtection="0"/>
    <xf numFmtId="0" fontId="57" fillId="38" borderId="0" applyNumberFormat="0" applyBorder="0" applyAlignment="0" applyProtection="0"/>
    <xf numFmtId="0" fontId="57" fillId="25" borderId="0" applyNumberFormat="0" applyBorder="0" applyAlignment="0" applyProtection="0"/>
    <xf numFmtId="0" fontId="57" fillId="39" borderId="0" applyNumberFormat="0" applyBorder="0" applyAlignment="0" applyProtection="0"/>
    <xf numFmtId="0" fontId="57" fillId="29" borderId="0" applyNumberFormat="0" applyBorder="0" applyAlignment="0" applyProtection="0"/>
    <xf numFmtId="0" fontId="57" fillId="33" borderId="0" applyNumberFormat="0" applyBorder="0" applyAlignment="0" applyProtection="0"/>
    <xf numFmtId="0" fontId="57" fillId="40" borderId="0" applyNumberFormat="0" applyBorder="0" applyAlignment="0" applyProtection="0"/>
    <xf numFmtId="0" fontId="57" fillId="10" borderId="0" applyNumberFormat="0" applyBorder="0" applyAlignment="0" applyProtection="0"/>
    <xf numFmtId="0" fontId="57" fillId="14" borderId="0" applyNumberFormat="0" applyBorder="0" applyAlignment="0" applyProtection="0"/>
    <xf numFmtId="0" fontId="57" fillId="18" borderId="0" applyNumberFormat="0" applyBorder="0" applyAlignment="0" applyProtection="0"/>
    <xf numFmtId="0" fontId="57" fillId="22" borderId="0" applyNumberFormat="0" applyBorder="0" applyAlignment="0" applyProtection="0"/>
    <xf numFmtId="0" fontId="57" fillId="26" borderId="0" applyNumberFormat="0" applyBorder="0" applyAlignment="0" applyProtection="0"/>
    <xf numFmtId="0" fontId="57" fillId="30" borderId="0" applyNumberFormat="0" applyBorder="0" applyAlignment="0" applyProtection="0"/>
    <xf numFmtId="0" fontId="58" fillId="5" borderId="0" applyNumberFormat="0" applyBorder="0" applyAlignment="0" applyProtection="0"/>
    <xf numFmtId="0" fontId="59" fillId="8" borderId="19" applyNumberFormat="0" applyAlignment="0" applyProtection="0"/>
    <xf numFmtId="0" fontId="60" fillId="9" borderId="22" applyNumberFormat="0" applyAlignment="0" applyProtection="0"/>
    <xf numFmtId="0" fontId="61" fillId="0" borderId="0" applyNumberFormat="0" applyFill="0" applyBorder="0" applyAlignment="0" applyProtection="0"/>
    <xf numFmtId="0" fontId="62" fillId="4" borderId="0" applyNumberFormat="0" applyBorder="0" applyAlignment="0" applyProtection="0"/>
    <xf numFmtId="0" fontId="63" fillId="0" borderId="16" applyNumberFormat="0" applyFill="0" applyAlignment="0" applyProtection="0"/>
    <xf numFmtId="0" fontId="64" fillId="0" borderId="17" applyNumberFormat="0" applyFill="0" applyAlignment="0" applyProtection="0"/>
    <xf numFmtId="0" fontId="65" fillId="0" borderId="18" applyNumberFormat="0" applyFill="0" applyAlignment="0" applyProtection="0"/>
    <xf numFmtId="0" fontId="65" fillId="0" borderId="0" applyNumberFormat="0" applyFill="0" applyBorder="0" applyAlignment="0" applyProtection="0"/>
    <xf numFmtId="0" fontId="66" fillId="7" borderId="19" applyNumberFormat="0" applyAlignment="0" applyProtection="0"/>
    <xf numFmtId="0" fontId="67" fillId="0" borderId="21" applyNumberFormat="0" applyFill="0" applyAlignment="0" applyProtection="0"/>
    <xf numFmtId="0" fontId="68" fillId="6" borderId="0" applyNumberFormat="0" applyBorder="0" applyAlignment="0" applyProtection="0"/>
    <xf numFmtId="0" fontId="36" fillId="0" borderId="0"/>
    <xf numFmtId="0" fontId="69" fillId="0" borderId="0"/>
    <xf numFmtId="0" fontId="4" fillId="0" borderId="0"/>
    <xf numFmtId="0" fontId="69" fillId="2" borderId="1" applyNumberFormat="0" applyFont="0" applyAlignment="0" applyProtection="0"/>
    <xf numFmtId="0" fontId="36" fillId="2" borderId="1" applyNumberFormat="0" applyFont="0" applyAlignment="0" applyProtection="0"/>
    <xf numFmtId="0" fontId="70" fillId="8" borderId="20" applyNumberFormat="0" applyAlignment="0" applyProtection="0"/>
    <xf numFmtId="0" fontId="71" fillId="0" borderId="23" applyNumberFormat="0" applyFill="0" applyAlignment="0" applyProtection="0"/>
    <xf numFmtId="0" fontId="72" fillId="0" borderId="0" applyNumberFormat="0" applyFill="0" applyBorder="0" applyAlignment="0" applyProtection="0"/>
  </cellStyleXfs>
  <cellXfs count="369">
    <xf numFmtId="0" fontId="0" fillId="0" borderId="0" xfId="0"/>
    <xf numFmtId="0" fontId="5" fillId="0" borderId="0" xfId="0" applyFont="1"/>
    <xf numFmtId="0" fontId="6" fillId="0" borderId="0" xfId="0" applyFont="1"/>
    <xf numFmtId="0" fontId="0" fillId="0" borderId="0" xfId="0" applyFill="1"/>
    <xf numFmtId="0" fontId="0" fillId="0" borderId="0" xfId="0" applyFill="1" applyAlignment="1">
      <alignment horizontal="right"/>
    </xf>
    <xf numFmtId="0" fontId="4" fillId="0" borderId="0" xfId="0" applyFont="1" applyFill="1" applyBorder="1" applyAlignment="1">
      <alignment vertical="center"/>
    </xf>
    <xf numFmtId="0" fontId="0" fillId="0" borderId="0" xfId="0" applyFill="1" applyAlignment="1">
      <alignment horizontal="left"/>
    </xf>
    <xf numFmtId="0" fontId="4" fillId="0" borderId="0" xfId="5" applyFont="1" applyFill="1" applyBorder="1" applyAlignment="1">
      <alignment horizontal="center" vertical="top"/>
    </xf>
    <xf numFmtId="0" fontId="4" fillId="0" borderId="0" xfId="0" applyFont="1" applyFill="1" applyBorder="1" applyAlignment="1">
      <alignment horizontal="center"/>
    </xf>
    <xf numFmtId="0" fontId="4" fillId="0" borderId="0" xfId="0" applyFont="1" applyFill="1" applyBorder="1"/>
    <xf numFmtId="0" fontId="4" fillId="0" borderId="0" xfId="0" applyFont="1" applyFill="1"/>
    <xf numFmtId="0" fontId="0" fillId="0" borderId="0" xfId="0" applyFill="1" applyBorder="1"/>
    <xf numFmtId="0" fontId="4" fillId="0" borderId="0" xfId="0" applyFont="1" applyBorder="1"/>
    <xf numFmtId="0" fontId="5" fillId="0" borderId="2" xfId="0" applyFont="1" applyFill="1" applyBorder="1" applyAlignment="1">
      <alignment horizontal="right"/>
    </xf>
    <xf numFmtId="0" fontId="5" fillId="0" borderId="2" xfId="0" applyFont="1" applyFill="1" applyBorder="1"/>
    <xf numFmtId="164" fontId="11" fillId="0" borderId="2" xfId="0" applyNumberFormat="1" applyFont="1" applyFill="1" applyBorder="1" applyAlignment="1">
      <alignment horizontal="right" vertical="center"/>
    </xf>
    <xf numFmtId="0" fontId="5" fillId="0" borderId="2" xfId="0" applyFont="1" applyFill="1" applyBorder="1" applyAlignment="1">
      <alignment horizontal="left" vertical="center"/>
    </xf>
    <xf numFmtId="0" fontId="5" fillId="0" borderId="0" xfId="0" applyFont="1" applyFill="1" applyAlignment="1">
      <alignment horizontal="right"/>
    </xf>
    <xf numFmtId="0" fontId="5" fillId="0" borderId="0" xfId="0" applyFont="1" applyFill="1"/>
    <xf numFmtId="164" fontId="11"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NumberFormat="1" applyFont="1" applyFill="1" applyAlignment="1">
      <alignment horizontal="right"/>
    </xf>
    <xf numFmtId="0" fontId="5" fillId="0" borderId="0" xfId="0" applyFont="1" applyFill="1" applyBorder="1"/>
    <xf numFmtId="0" fontId="5" fillId="0" borderId="0" xfId="0" applyFont="1" applyFill="1" applyBorder="1" applyAlignment="1">
      <alignment horizontal="right"/>
    </xf>
    <xf numFmtId="0" fontId="12" fillId="0" borderId="0" xfId="0" applyFont="1" applyFill="1" applyAlignment="1">
      <alignment horizontal="right"/>
    </xf>
    <xf numFmtId="0" fontId="6" fillId="0" borderId="0" xfId="0" applyFont="1" applyFill="1" applyBorder="1" applyAlignment="1">
      <alignment horizontal="left" vertical="center"/>
    </xf>
    <xf numFmtId="0" fontId="5" fillId="0" borderId="0" xfId="0" applyFont="1" applyFill="1" applyBorder="1" applyAlignment="1">
      <alignment horizontal="center" vertical="center"/>
    </xf>
    <xf numFmtId="3" fontId="5" fillId="0" borderId="0" xfId="5" applyNumberFormat="1" applyFont="1" applyFill="1" applyBorder="1" applyAlignment="1">
      <alignment horizontal="right" vertical="top"/>
    </xf>
    <xf numFmtId="0" fontId="5" fillId="0" borderId="0" xfId="0" applyFont="1" applyFill="1" applyBorder="1" applyAlignment="1">
      <alignment horizontal="right" vertical="center"/>
    </xf>
    <xf numFmtId="1" fontId="11" fillId="0" borderId="0" xfId="0" applyNumberFormat="1" applyFont="1" applyFill="1" applyBorder="1" applyAlignment="1">
      <alignment horizontal="right" vertical="center"/>
    </xf>
    <xf numFmtId="164" fontId="15" fillId="0" borderId="0" xfId="0" applyNumberFormat="1" applyFont="1" applyFill="1" applyBorder="1" applyAlignment="1">
      <alignment horizontal="right" vertical="center"/>
    </xf>
    <xf numFmtId="0" fontId="6" fillId="0" borderId="0" xfId="0" applyFont="1" applyFill="1" applyBorder="1" applyAlignment="1">
      <alignment vertical="center"/>
    </xf>
    <xf numFmtId="164" fontId="5" fillId="0" borderId="0" xfId="0" applyNumberFormat="1" applyFont="1" applyFill="1" applyBorder="1" applyAlignment="1">
      <alignment horizontal="right" vertical="center"/>
    </xf>
    <xf numFmtId="1" fontId="5" fillId="0" borderId="0" xfId="0" applyNumberFormat="1" applyFont="1" applyFill="1" applyBorder="1" applyAlignment="1">
      <alignment horizontal="right" vertical="center"/>
    </xf>
    <xf numFmtId="0" fontId="6" fillId="0" borderId="0" xfId="5" applyFont="1" applyFill="1" applyBorder="1" applyAlignment="1">
      <alignment horizontal="left" vertical="center" wrapText="1"/>
    </xf>
    <xf numFmtId="0" fontId="5" fillId="0" borderId="0" xfId="0" applyFont="1" applyFill="1" applyBorder="1" applyAlignment="1">
      <alignment vertical="center"/>
    </xf>
    <xf numFmtId="0" fontId="6" fillId="0" borderId="0" xfId="0" applyFont="1" applyFill="1"/>
    <xf numFmtId="0" fontId="6" fillId="0" borderId="0" xfId="0" applyFont="1" applyFill="1" applyBorder="1"/>
    <xf numFmtId="0" fontId="4" fillId="0" borderId="0" xfId="0" applyFont="1" applyFill="1" applyAlignment="1">
      <alignment horizontal="right"/>
    </xf>
    <xf numFmtId="0" fontId="6" fillId="0" borderId="0" xfId="0" applyFont="1" applyFill="1" applyAlignment="1">
      <alignment horizontal="right"/>
    </xf>
    <xf numFmtId="0" fontId="6" fillId="0" borderId="0" xfId="0" applyFont="1" applyFill="1" applyBorder="1" applyAlignment="1">
      <alignment horizontal="center"/>
    </xf>
    <xf numFmtId="0" fontId="6" fillId="0" borderId="3" xfId="0" applyFont="1" applyFill="1" applyBorder="1" applyAlignment="1">
      <alignment horizontal="right"/>
    </xf>
    <xf numFmtId="0" fontId="6" fillId="0" borderId="3"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right"/>
    </xf>
    <xf numFmtId="0" fontId="6"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16" fillId="0" borderId="0" xfId="0" applyFont="1" applyFill="1" applyBorder="1" applyAlignment="1">
      <alignment horizontal="left" indent="7"/>
    </xf>
    <xf numFmtId="0" fontId="6" fillId="0" borderId="0" xfId="0" applyFont="1" applyFill="1" applyBorder="1" applyAlignment="1"/>
    <xf numFmtId="0" fontId="6" fillId="0" borderId="2" xfId="0" applyFont="1" applyFill="1" applyBorder="1" applyAlignment="1">
      <alignment vertical="center"/>
    </xf>
    <xf numFmtId="3" fontId="6" fillId="0" borderId="0" xfId="0" applyNumberFormat="1" applyFont="1" applyFill="1" applyBorder="1" applyAlignment="1">
      <alignment vertical="center" wrapText="1"/>
    </xf>
    <xf numFmtId="0" fontId="6" fillId="0" borderId="0" xfId="0" applyFont="1" applyFill="1" applyBorder="1" applyAlignment="1">
      <alignment vertical="center" wrapText="1"/>
    </xf>
    <xf numFmtId="3" fontId="5" fillId="0" borderId="0" xfId="0" applyNumberFormat="1" applyFont="1" applyFill="1" applyBorder="1" applyAlignment="1">
      <alignment vertical="center"/>
    </xf>
    <xf numFmtId="3" fontId="6" fillId="0" borderId="0" xfId="0" applyNumberFormat="1" applyFont="1" applyBorder="1"/>
    <xf numFmtId="0" fontId="6" fillId="0" borderId="2" xfId="0" applyFont="1" applyFill="1" applyBorder="1" applyAlignment="1">
      <alignment horizontal="center"/>
    </xf>
    <xf numFmtId="0" fontId="5" fillId="0" borderId="0" xfId="0" applyFont="1" applyFill="1" applyBorder="1" applyAlignment="1"/>
    <xf numFmtId="0" fontId="0" fillId="0" borderId="0" xfId="0" applyFont="1" applyFill="1" applyBorder="1" applyAlignment="1">
      <alignment vertical="center"/>
    </xf>
    <xf numFmtId="0" fontId="6" fillId="0" borderId="0" xfId="5" applyFont="1" applyFill="1" applyBorder="1" applyAlignment="1">
      <alignment horizontal="left" vertical="top"/>
    </xf>
    <xf numFmtId="3"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indent="1"/>
    </xf>
    <xf numFmtId="0" fontId="6" fillId="0" borderId="0" xfId="5" applyFont="1" applyFill="1" applyBorder="1" applyAlignment="1">
      <alignment horizontal="left" vertical="top" wrapText="1"/>
    </xf>
    <xf numFmtId="0" fontId="6" fillId="0" borderId="0" xfId="0" applyFont="1" applyFill="1" applyBorder="1" applyAlignment="1">
      <alignment horizontal="left" indent="1"/>
    </xf>
    <xf numFmtId="3" fontId="5" fillId="0" borderId="0" xfId="0" applyNumberFormat="1" applyFont="1" applyBorder="1"/>
    <xf numFmtId="0" fontId="5" fillId="0" borderId="0" xfId="0" applyFont="1" applyFill="1" applyBorder="1" applyAlignment="1">
      <alignment horizontal="left" indent="1"/>
    </xf>
    <xf numFmtId="3" fontId="6" fillId="0" borderId="0" xfId="0" applyNumberFormat="1" applyFont="1" applyFill="1" applyBorder="1"/>
    <xf numFmtId="0" fontId="6" fillId="0" borderId="0" xfId="5" applyFont="1" applyFill="1" applyAlignment="1">
      <alignment vertical="top"/>
    </xf>
    <xf numFmtId="0" fontId="18" fillId="0" borderId="0" xfId="0" applyFont="1" applyFill="1" applyBorder="1" applyAlignment="1">
      <alignment horizontal="left"/>
    </xf>
    <xf numFmtId="0" fontId="19" fillId="3" borderId="0" xfId="0" applyFont="1" applyFill="1"/>
    <xf numFmtId="0" fontId="4" fillId="0" borderId="3" xfId="0" applyFont="1" applyFill="1" applyBorder="1"/>
    <xf numFmtId="0" fontId="17" fillId="0" borderId="0" xfId="0" applyFont="1" applyFill="1" applyBorder="1" applyAlignment="1">
      <alignment horizontal="left" vertical="center"/>
    </xf>
    <xf numFmtId="0" fontId="5" fillId="0" borderId="0" xfId="0" applyFont="1" applyFill="1" applyBorder="1" applyAlignment="1">
      <alignment horizontal="left"/>
    </xf>
    <xf numFmtId="0" fontId="20" fillId="0" borderId="0" xfId="0" applyFont="1" applyFill="1" applyAlignment="1">
      <alignment horizontal="right"/>
    </xf>
    <xf numFmtId="0" fontId="20" fillId="0" borderId="0" xfId="0" applyFont="1" applyFill="1" applyAlignment="1">
      <alignment horizontal="left" indent="1"/>
    </xf>
    <xf numFmtId="0" fontId="5" fillId="0" borderId="0" xfId="0" applyFont="1" applyFill="1" applyAlignment="1">
      <alignment horizontal="left" indent="1"/>
    </xf>
    <xf numFmtId="0" fontId="12" fillId="0" borderId="3" xfId="0" applyFont="1" applyFill="1" applyBorder="1" applyAlignment="1">
      <alignment horizontal="center" vertical="center" wrapText="1"/>
    </xf>
    <xf numFmtId="0" fontId="5" fillId="0" borderId="3" xfId="0" applyFont="1" applyFill="1" applyBorder="1" applyAlignment="1"/>
    <xf numFmtId="0" fontId="21" fillId="0" borderId="0" xfId="0" applyFont="1" applyFill="1" applyBorder="1" applyAlignment="1">
      <alignment horizontal="center" vertical="center" wrapText="1"/>
    </xf>
    <xf numFmtId="0" fontId="5" fillId="0" borderId="4" xfId="0" applyFont="1" applyFill="1" applyBorder="1" applyAlignment="1">
      <alignment horizontal="right" vertical="center"/>
    </xf>
    <xf numFmtId="0" fontId="5" fillId="0" borderId="4" xfId="0" applyFont="1" applyFill="1" applyBorder="1" applyAlignment="1"/>
    <xf numFmtId="0" fontId="18" fillId="0" borderId="2" xfId="0" applyFont="1" applyFill="1" applyBorder="1" applyAlignment="1">
      <alignment vertical="center"/>
    </xf>
    <xf numFmtId="0" fontId="5" fillId="0" borderId="0" xfId="0" applyFont="1" applyFill="1" applyBorder="1" applyAlignment="1">
      <alignment horizontal="left" vertical="top" wrapText="1"/>
    </xf>
    <xf numFmtId="0" fontId="5" fillId="3" borderId="0" xfId="0" applyFont="1" applyFill="1"/>
    <xf numFmtId="0" fontId="23" fillId="3" borderId="0" xfId="9" applyFont="1" applyFill="1" applyAlignment="1">
      <alignment vertical="top"/>
    </xf>
    <xf numFmtId="166" fontId="6" fillId="0" borderId="2" xfId="10" applyFont="1" applyBorder="1"/>
    <xf numFmtId="166" fontId="6" fillId="0" borderId="2" xfId="10" applyFont="1" applyBorder="1" applyAlignment="1">
      <alignment horizontal="right"/>
    </xf>
    <xf numFmtId="166" fontId="6" fillId="0" borderId="3" xfId="10" applyFont="1" applyBorder="1" applyAlignment="1" applyProtection="1">
      <alignment horizontal="left"/>
    </xf>
    <xf numFmtId="166" fontId="6" fillId="0" borderId="3" xfId="10" applyFont="1" applyBorder="1" applyAlignment="1" applyProtection="1">
      <alignment horizontal="center" wrapText="1"/>
    </xf>
    <xf numFmtId="166" fontId="6" fillId="0" borderId="3" xfId="10" applyFont="1" applyBorder="1" applyAlignment="1" applyProtection="1">
      <alignment horizontal="right" wrapText="1"/>
    </xf>
    <xf numFmtId="166" fontId="6" fillId="0" borderId="3" xfId="10" applyFont="1" applyBorder="1" applyAlignment="1">
      <alignment horizontal="right" wrapText="1"/>
    </xf>
    <xf numFmtId="166" fontId="6" fillId="0" borderId="3" xfId="10" applyFont="1" applyBorder="1" applyAlignment="1">
      <alignment horizontal="center" wrapText="1"/>
    </xf>
    <xf numFmtId="166" fontId="5" fillId="0" borderId="0" xfId="10" applyFont="1" applyBorder="1" applyAlignment="1" applyProtection="1">
      <alignment horizontal="left"/>
    </xf>
    <xf numFmtId="3" fontId="5" fillId="0" borderId="0" xfId="10" applyNumberFormat="1" applyFont="1" applyAlignment="1">
      <alignment horizontal="right"/>
    </xf>
    <xf numFmtId="166" fontId="5" fillId="0" borderId="2" xfId="10" applyFont="1" applyBorder="1" applyAlignment="1" applyProtection="1">
      <alignment horizontal="left" vertical="center"/>
    </xf>
    <xf numFmtId="166" fontId="5" fillId="0" borderId="0" xfId="10" applyFont="1"/>
    <xf numFmtId="166" fontId="19" fillId="0" borderId="0" xfId="10" applyFont="1"/>
    <xf numFmtId="166" fontId="5" fillId="0" borderId="0" xfId="10" applyFont="1" applyAlignment="1" applyProtection="1">
      <alignment horizontal="left"/>
    </xf>
    <xf numFmtId="165" fontId="19" fillId="0" borderId="0" xfId="8" applyNumberFormat="1" applyFont="1"/>
    <xf numFmtId="0" fontId="0" fillId="3" borderId="0" xfId="0" applyFill="1"/>
    <xf numFmtId="0" fontId="0" fillId="3" borderId="0" xfId="0" applyFill="1" applyBorder="1"/>
    <xf numFmtId="0" fontId="4" fillId="3" borderId="0" xfId="0" applyFont="1" applyFill="1" applyBorder="1"/>
    <xf numFmtId="0" fontId="26" fillId="3" borderId="0" xfId="11" applyFont="1" applyFill="1" applyBorder="1" applyAlignment="1" applyProtection="1"/>
    <xf numFmtId="0" fontId="4" fillId="3" borderId="0" xfId="0" applyFont="1" applyFill="1" applyAlignment="1">
      <alignment horizontal="right"/>
    </xf>
    <xf numFmtId="0" fontId="4" fillId="3" borderId="0" xfId="11" applyFont="1" applyFill="1" applyBorder="1" applyAlignment="1" applyProtection="1"/>
    <xf numFmtId="0" fontId="26" fillId="3" borderId="0" xfId="11" applyFont="1" applyFill="1" applyBorder="1" applyAlignment="1" applyProtection="1">
      <alignment horizontal="left"/>
    </xf>
    <xf numFmtId="3" fontId="5" fillId="0" borderId="0" xfId="10" applyNumberFormat="1" applyFont="1" applyBorder="1" applyAlignment="1" applyProtection="1">
      <alignment horizontal="right"/>
    </xf>
    <xf numFmtId="3" fontId="5" fillId="0" borderId="0" xfId="7" applyNumberFormat="1" applyFont="1"/>
    <xf numFmtId="166" fontId="5" fillId="0" borderId="0" xfId="10" applyFont="1" applyBorder="1" applyAlignment="1" applyProtection="1">
      <alignment horizontal="left" vertical="center"/>
    </xf>
    <xf numFmtId="3" fontId="5" fillId="0" borderId="0" xfId="10" applyNumberFormat="1" applyFont="1" applyBorder="1" applyAlignment="1" applyProtection="1">
      <alignment horizontal="right" vertical="center"/>
    </xf>
    <xf numFmtId="3" fontId="5" fillId="0" borderId="0" xfId="7" applyNumberFormat="1" applyFont="1" applyBorder="1" applyAlignment="1">
      <alignment vertical="center"/>
    </xf>
    <xf numFmtId="3" fontId="5" fillId="0" borderId="0" xfId="7" applyNumberFormat="1" applyFont="1" applyBorder="1" applyAlignment="1"/>
    <xf numFmtId="0" fontId="28" fillId="3" borderId="0" xfId="11" applyFont="1" applyFill="1" applyBorder="1" applyAlignment="1" applyProtection="1"/>
    <xf numFmtId="0" fontId="29" fillId="3" borderId="0" xfId="0" applyFont="1" applyFill="1" applyAlignment="1">
      <alignment horizontal="right"/>
    </xf>
    <xf numFmtId="0" fontId="5" fillId="3" borderId="0" xfId="0" applyFont="1" applyFill="1" applyAlignment="1">
      <alignment horizontal="left"/>
    </xf>
    <xf numFmtId="0" fontId="6" fillId="3" borderId="0" xfId="9" applyFont="1" applyFill="1" applyAlignment="1">
      <alignment vertical="top"/>
    </xf>
    <xf numFmtId="0" fontId="30" fillId="0" borderId="0" xfId="0" applyFont="1"/>
    <xf numFmtId="0" fontId="31" fillId="0" borderId="8" xfId="0" applyFont="1" applyBorder="1"/>
    <xf numFmtId="0" fontId="31" fillId="0" borderId="9" xfId="0" applyFont="1" applyBorder="1"/>
    <xf numFmtId="0" fontId="31" fillId="0" borderId="8" xfId="0" applyFont="1" applyBorder="1" applyAlignment="1">
      <alignment textRotation="90" wrapText="1"/>
    </xf>
    <xf numFmtId="0" fontId="31" fillId="0" borderId="10" xfId="0" applyFont="1" applyBorder="1" applyAlignment="1">
      <alignment textRotation="90" wrapText="1"/>
    </xf>
    <xf numFmtId="167" fontId="31" fillId="0" borderId="8" xfId="7" applyNumberFormat="1" applyFont="1" applyBorder="1"/>
    <xf numFmtId="167" fontId="31" fillId="0" borderId="10" xfId="7" applyNumberFormat="1" applyFont="1" applyBorder="1"/>
    <xf numFmtId="0" fontId="31" fillId="0" borderId="12" xfId="0" applyFont="1" applyBorder="1"/>
    <xf numFmtId="167" fontId="31" fillId="0" borderId="12" xfId="7" applyNumberFormat="1" applyFont="1" applyBorder="1"/>
    <xf numFmtId="167" fontId="31" fillId="0" borderId="0" xfId="7" applyNumberFormat="1" applyFont="1"/>
    <xf numFmtId="0" fontId="31" fillId="0" borderId="11" xfId="0" applyFont="1" applyBorder="1"/>
    <xf numFmtId="167" fontId="31" fillId="0" borderId="11" xfId="7" applyNumberFormat="1" applyFont="1" applyBorder="1"/>
    <xf numFmtId="0" fontId="32" fillId="0" borderId="0" xfId="12"/>
    <xf numFmtId="0" fontId="35" fillId="3" borderId="0" xfId="12" applyFont="1" applyFill="1"/>
    <xf numFmtId="0" fontId="6" fillId="3" borderId="0" xfId="12" applyFont="1" applyFill="1" applyBorder="1" applyAlignment="1">
      <alignment horizontal="right"/>
    </xf>
    <xf numFmtId="169" fontId="5" fillId="3" borderId="0" xfId="12" applyNumberFormat="1" applyFont="1" applyFill="1" applyBorder="1" applyAlignment="1">
      <alignment horizontal="right"/>
    </xf>
    <xf numFmtId="168" fontId="35" fillId="3" borderId="0" xfId="12" applyNumberFormat="1" applyFont="1" applyFill="1"/>
    <xf numFmtId="4" fontId="35" fillId="3" borderId="0" xfId="12" applyNumberFormat="1" applyFont="1" applyFill="1"/>
    <xf numFmtId="0" fontId="35" fillId="3" borderId="0" xfId="12" applyFont="1" applyFill="1" applyAlignment="1">
      <alignment horizontal="right"/>
    </xf>
    <xf numFmtId="168" fontId="35" fillId="3" borderId="0" xfId="12" applyNumberFormat="1" applyFont="1" applyFill="1" applyAlignment="1">
      <alignment horizontal="right"/>
    </xf>
    <xf numFmtId="0" fontId="0" fillId="0" borderId="0" xfId="0" applyBorder="1"/>
    <xf numFmtId="0" fontId="6" fillId="3" borderId="3" xfId="12" applyFont="1" applyFill="1" applyBorder="1" applyAlignment="1">
      <alignment horizontal="right"/>
    </xf>
    <xf numFmtId="0" fontId="6" fillId="3" borderId="3" xfId="12" applyFont="1" applyFill="1" applyBorder="1"/>
    <xf numFmtId="0" fontId="0" fillId="0" borderId="3" xfId="0" applyBorder="1"/>
    <xf numFmtId="0" fontId="37" fillId="0" borderId="0" xfId="0" applyFont="1"/>
    <xf numFmtId="0" fontId="39" fillId="3" borderId="0" xfId="12" applyFont="1" applyFill="1"/>
    <xf numFmtId="0" fontId="37" fillId="3" borderId="0" xfId="12" applyFont="1" applyFill="1" applyAlignment="1">
      <alignment horizontal="right"/>
    </xf>
    <xf numFmtId="0" fontId="40" fillId="3" borderId="0" xfId="14" applyFont="1" applyFill="1" applyAlignment="1" applyProtection="1">
      <alignment vertical="top"/>
    </xf>
    <xf numFmtId="0" fontId="40" fillId="3" borderId="0" xfId="14" applyFont="1" applyFill="1" applyAlignment="1" applyProtection="1"/>
    <xf numFmtId="0" fontId="37" fillId="3" borderId="0" xfId="12" applyFont="1" applyFill="1"/>
    <xf numFmtId="0" fontId="39" fillId="3" borderId="0" xfId="16" applyFont="1" applyFill="1" applyBorder="1"/>
    <xf numFmtId="0" fontId="37" fillId="0" borderId="0" xfId="12" applyFont="1"/>
    <xf numFmtId="0" fontId="38" fillId="3" borderId="0" xfId="16" quotePrefix="1" applyFont="1" applyFill="1" applyAlignment="1" applyProtection="1">
      <alignment horizontal="left"/>
      <protection locked="0"/>
    </xf>
    <xf numFmtId="0" fontId="38" fillId="3" borderId="0" xfId="18" applyFont="1" applyFill="1" applyAlignment="1">
      <alignment vertical="top"/>
    </xf>
    <xf numFmtId="0" fontId="38" fillId="3" borderId="2" xfId="12" applyFont="1" applyFill="1" applyBorder="1"/>
    <xf numFmtId="0" fontId="38" fillId="3" borderId="2" xfId="12" applyFont="1" applyFill="1" applyBorder="1" applyAlignment="1">
      <alignment horizontal="right"/>
    </xf>
    <xf numFmtId="0" fontId="38" fillId="3" borderId="13" xfId="12" applyFont="1" applyFill="1" applyBorder="1" applyAlignment="1">
      <alignment horizontal="right"/>
    </xf>
    <xf numFmtId="0" fontId="38" fillId="3" borderId="13" xfId="12" applyFont="1" applyFill="1" applyBorder="1" applyAlignment="1">
      <alignment horizontal="right" wrapText="1"/>
    </xf>
    <xf numFmtId="0" fontId="38" fillId="3" borderId="0" xfId="12" applyFont="1" applyFill="1" applyBorder="1" applyAlignment="1">
      <alignment horizontal="left"/>
    </xf>
    <xf numFmtId="0" fontId="38" fillId="3" borderId="0" xfId="12" applyFont="1" applyFill="1" applyBorder="1" applyAlignment="1">
      <alignment horizontal="center" wrapText="1"/>
    </xf>
    <xf numFmtId="0" fontId="38" fillId="3" borderId="0" xfId="12" applyFont="1" applyFill="1" applyBorder="1" applyAlignment="1">
      <alignment horizontal="right" wrapText="1"/>
    </xf>
    <xf numFmtId="0" fontId="38" fillId="3" borderId="0" xfId="12" applyFont="1" applyFill="1" applyBorder="1" applyAlignment="1">
      <alignment horizontal="right"/>
    </xf>
    <xf numFmtId="169" fontId="39" fillId="3" borderId="0" xfId="17" applyNumberFormat="1" applyFont="1" applyFill="1" applyBorder="1" applyAlignment="1" applyProtection="1">
      <alignment horizontal="right"/>
    </xf>
    <xf numFmtId="169" fontId="39" fillId="3" borderId="0" xfId="12" applyNumberFormat="1" applyFont="1" applyFill="1" applyBorder="1" applyAlignment="1">
      <alignment horizontal="right"/>
    </xf>
    <xf numFmtId="164" fontId="39" fillId="3" borderId="0" xfId="12" applyNumberFormat="1" applyFont="1" applyFill="1" applyBorder="1" applyAlignment="1">
      <alignment horizontal="right" wrapText="1"/>
    </xf>
    <xf numFmtId="0" fontId="38" fillId="3" borderId="0" xfId="12" applyFont="1" applyFill="1"/>
    <xf numFmtId="0" fontId="38" fillId="3" borderId="0" xfId="12" applyFont="1" applyFill="1" applyBorder="1"/>
    <xf numFmtId="169" fontId="39" fillId="3" borderId="0" xfId="12" applyNumberFormat="1" applyFont="1" applyFill="1"/>
    <xf numFmtId="169" fontId="39" fillId="3" borderId="0" xfId="12" applyNumberFormat="1" applyFont="1" applyFill="1" applyBorder="1"/>
    <xf numFmtId="0" fontId="37" fillId="3" borderId="0" xfId="12" applyFont="1" applyFill="1" applyBorder="1" applyAlignment="1">
      <alignment horizontal="right"/>
    </xf>
    <xf numFmtId="170" fontId="39" fillId="3" borderId="0" xfId="12" applyNumberFormat="1" applyFont="1" applyFill="1" applyBorder="1"/>
    <xf numFmtId="170" fontId="39" fillId="3" borderId="0" xfId="17" applyNumberFormat="1" applyFont="1" applyFill="1" applyBorder="1" applyAlignment="1" applyProtection="1">
      <alignment horizontal="right"/>
    </xf>
    <xf numFmtId="0" fontId="38" fillId="3" borderId="0" xfId="12" applyFont="1" applyFill="1" applyBorder="1" applyAlignment="1">
      <alignment horizontal="right" vertical="center"/>
    </xf>
    <xf numFmtId="169" fontId="39" fillId="3" borderId="0" xfId="17" applyNumberFormat="1" applyFont="1" applyFill="1" applyBorder="1" applyAlignment="1" applyProtection="1">
      <alignment horizontal="right" vertical="center"/>
    </xf>
    <xf numFmtId="0" fontId="38" fillId="3" borderId="0" xfId="12" applyFont="1" applyFill="1" applyBorder="1" applyAlignment="1">
      <alignment horizontal="right" vertical="top"/>
    </xf>
    <xf numFmtId="169" fontId="39" fillId="3" borderId="0" xfId="17" applyNumberFormat="1" applyFont="1" applyFill="1" applyBorder="1" applyAlignment="1" applyProtection="1">
      <alignment horizontal="right" vertical="top"/>
    </xf>
    <xf numFmtId="170" fontId="39" fillId="3" borderId="0" xfId="17" applyNumberFormat="1" applyFont="1" applyFill="1" applyBorder="1" applyAlignment="1" applyProtection="1">
      <alignment horizontal="right" vertical="top"/>
    </xf>
    <xf numFmtId="0" fontId="37" fillId="3" borderId="0" xfId="12" applyFont="1" applyFill="1" applyAlignment="1">
      <alignment horizontal="right" vertical="top"/>
    </xf>
    <xf numFmtId="170" fontId="39" fillId="3" borderId="0" xfId="17" applyNumberFormat="1" applyFont="1" applyFill="1" applyBorder="1" applyAlignment="1" applyProtection="1">
      <alignment horizontal="right" vertical="center"/>
    </xf>
    <xf numFmtId="0" fontId="38" fillId="3" borderId="2" xfId="12" applyFont="1" applyFill="1" applyBorder="1" applyAlignment="1">
      <alignment horizontal="right" vertical="center"/>
    </xf>
    <xf numFmtId="169" fontId="39" fillId="3" borderId="2" xfId="17" applyNumberFormat="1" applyFont="1" applyFill="1" applyBorder="1" applyAlignment="1" applyProtection="1">
      <alignment horizontal="right" vertical="center"/>
    </xf>
    <xf numFmtId="170" fontId="39" fillId="3" borderId="2" xfId="17" applyNumberFormat="1" applyFont="1" applyFill="1" applyBorder="1" applyAlignment="1" applyProtection="1">
      <alignment horizontal="right" vertical="center"/>
    </xf>
    <xf numFmtId="0" fontId="39" fillId="3" borderId="0" xfId="12" applyFont="1" applyFill="1" applyBorder="1"/>
    <xf numFmtId="0" fontId="37" fillId="3" borderId="0" xfId="12" applyFont="1" applyFill="1" applyBorder="1"/>
    <xf numFmtId="0" fontId="37" fillId="3" borderId="0" xfId="14" applyFont="1" applyFill="1" applyBorder="1" applyAlignment="1" applyProtection="1"/>
    <xf numFmtId="0" fontId="44" fillId="3" borderId="0" xfId="14" applyFont="1" applyFill="1" applyBorder="1" applyAlignment="1" applyProtection="1">
      <alignment horizontal="left"/>
    </xf>
    <xf numFmtId="0" fontId="43" fillId="3" borderId="0" xfId="14" applyFont="1" applyFill="1" applyBorder="1" applyAlignment="1" applyProtection="1"/>
    <xf numFmtId="0" fontId="44" fillId="3" borderId="0" xfId="14" applyFont="1" applyFill="1" applyAlignment="1" applyProtection="1"/>
    <xf numFmtId="0" fontId="6" fillId="0" borderId="2" xfId="0" applyFont="1" applyFill="1" applyBorder="1" applyAlignment="1"/>
    <xf numFmtId="0" fontId="6" fillId="0" borderId="6" xfId="0" applyFont="1" applyFill="1" applyBorder="1" applyAlignment="1">
      <alignment horizontal="center"/>
    </xf>
    <xf numFmtId="0" fontId="6" fillId="0" borderId="2" xfId="5" applyFont="1" applyFill="1" applyBorder="1" applyAlignment="1">
      <alignment horizontal="left" vertical="top"/>
    </xf>
    <xf numFmtId="9" fontId="0" fillId="0" borderId="0" xfId="8" applyFont="1"/>
    <xf numFmtId="165" fontId="0" fillId="0" borderId="0" xfId="8" applyNumberFormat="1" applyFont="1"/>
    <xf numFmtId="0" fontId="45" fillId="3" borderId="3" xfId="18" applyFont="1" applyFill="1" applyBorder="1" applyAlignment="1">
      <alignment vertical="top"/>
    </xf>
    <xf numFmtId="9" fontId="5" fillId="0" borderId="0" xfId="8" applyFont="1" applyFill="1" applyBorder="1" applyAlignment="1">
      <alignment horizontal="right"/>
    </xf>
    <xf numFmtId="3" fontId="5" fillId="0" borderId="0" xfId="10" applyNumberFormat="1" applyFont="1" applyAlignment="1">
      <alignment horizontal="right"/>
    </xf>
    <xf numFmtId="0" fontId="0" fillId="0" borderId="0" xfId="0"/>
    <xf numFmtId="164" fontId="5" fillId="3" borderId="0" xfId="0" applyNumberFormat="1" applyFont="1" applyFill="1" applyBorder="1" applyAlignment="1">
      <alignment horizontal="right" wrapText="1"/>
    </xf>
    <xf numFmtId="0" fontId="0" fillId="0" borderId="0" xfId="0" applyFont="1" applyFill="1" applyBorder="1"/>
    <xf numFmtId="169" fontId="5" fillId="0" borderId="0" xfId="17" applyNumberFormat="1" applyFont="1" applyFill="1" applyBorder="1" applyAlignment="1" applyProtection="1">
      <alignment horizontal="right"/>
    </xf>
    <xf numFmtId="169" fontId="5" fillId="0" borderId="0" xfId="12" applyNumberFormat="1" applyFont="1" applyFill="1" applyBorder="1" applyAlignment="1">
      <alignment horizontal="right"/>
    </xf>
    <xf numFmtId="169" fontId="5" fillId="0" borderId="0" xfId="12" applyNumberFormat="1" applyFont="1" applyFill="1" applyBorder="1"/>
    <xf numFmtId="169" fontId="5" fillId="0" borderId="3" xfId="12" applyNumberFormat="1" applyFont="1" applyFill="1" applyBorder="1"/>
    <xf numFmtId="0" fontId="20" fillId="0" borderId="0" xfId="5" applyFont="1" applyFill="1" applyBorder="1" applyAlignment="1">
      <alignment horizontal="left" vertical="top"/>
    </xf>
    <xf numFmtId="0" fontId="46" fillId="0" borderId="0" xfId="0" applyFont="1"/>
    <xf numFmtId="0" fontId="47" fillId="0" borderId="6" xfId="0" applyFont="1" applyFill="1" applyBorder="1" applyAlignment="1">
      <alignment horizontal="center"/>
    </xf>
    <xf numFmtId="0" fontId="48" fillId="0" borderId="0" xfId="0" applyFont="1" applyFill="1" applyBorder="1" applyAlignment="1">
      <alignment horizontal="left" indent="1"/>
    </xf>
    <xf numFmtId="3" fontId="48" fillId="0" borderId="0" xfId="0" applyNumberFormat="1" applyFont="1" applyBorder="1"/>
    <xf numFmtId="0" fontId="51" fillId="0" borderId="0" xfId="0" applyFont="1" applyFill="1" applyBorder="1" applyAlignment="1">
      <alignment horizontal="left" indent="1"/>
    </xf>
    <xf numFmtId="0" fontId="35" fillId="0" borderId="0" xfId="0" applyFont="1"/>
    <xf numFmtId="0" fontId="35" fillId="3" borderId="3" xfId="12" applyFont="1" applyFill="1" applyBorder="1" applyAlignment="1">
      <alignment horizontal="right"/>
    </xf>
    <xf numFmtId="0" fontId="35" fillId="3" borderId="3" xfId="12" applyFont="1" applyFill="1" applyBorder="1"/>
    <xf numFmtId="0" fontId="35" fillId="3" borderId="0" xfId="12" applyFont="1" applyFill="1" applyBorder="1" applyAlignment="1">
      <alignment horizontal="right" wrapText="1"/>
    </xf>
    <xf numFmtId="169" fontId="35" fillId="0" borderId="0" xfId="0" applyNumberFormat="1" applyFont="1"/>
    <xf numFmtId="0" fontId="31" fillId="0" borderId="0" xfId="0" applyFont="1" applyBorder="1"/>
    <xf numFmtId="0" fontId="31" fillId="0" borderId="0" xfId="0" applyFont="1" applyBorder="1" applyAlignment="1">
      <alignment textRotation="90" wrapText="1"/>
    </xf>
    <xf numFmtId="0" fontId="31" fillId="0" borderId="0" xfId="0" applyFont="1" applyBorder="1" applyAlignment="1">
      <alignment textRotation="90"/>
    </xf>
    <xf numFmtId="167" fontId="31" fillId="0" borderId="0" xfId="7" applyNumberFormat="1" applyFont="1" applyBorder="1"/>
    <xf numFmtId="167" fontId="0" fillId="0" borderId="0" xfId="0" applyNumberFormat="1" applyBorder="1"/>
    <xf numFmtId="0" fontId="18" fillId="0" borderId="0" xfId="0" applyFont="1" applyFill="1" applyBorder="1" applyAlignment="1">
      <alignment horizontal="center"/>
    </xf>
    <xf numFmtId="0" fontId="29" fillId="0" borderId="0" xfId="0" applyFont="1"/>
    <xf numFmtId="0" fontId="29" fillId="0" borderId="10" xfId="0" applyFont="1" applyFill="1" applyBorder="1"/>
    <xf numFmtId="0" fontId="29" fillId="0" borderId="0" xfId="0" applyFont="1" applyFill="1" applyBorder="1"/>
    <xf numFmtId="0" fontId="52" fillId="0" borderId="0" xfId="0" applyFont="1"/>
    <xf numFmtId="0" fontId="53" fillId="0" borderId="8" xfId="0" applyFont="1" applyBorder="1"/>
    <xf numFmtId="0" fontId="53" fillId="0" borderId="9" xfId="0" applyFont="1" applyBorder="1"/>
    <xf numFmtId="0" fontId="53" fillId="0" borderId="8" xfId="0" applyFont="1" applyBorder="1" applyAlignment="1">
      <alignment textRotation="90" wrapText="1"/>
    </xf>
    <xf numFmtId="0" fontId="53" fillId="0" borderId="10" xfId="0" applyFont="1" applyBorder="1" applyAlignment="1">
      <alignment textRotation="90" wrapText="1"/>
    </xf>
    <xf numFmtId="167" fontId="53" fillId="0" borderId="8" xfId="7" applyNumberFormat="1" applyFont="1" applyBorder="1"/>
    <xf numFmtId="167" fontId="53" fillId="0" borderId="10" xfId="7" applyNumberFormat="1" applyFont="1" applyBorder="1"/>
    <xf numFmtId="0" fontId="53" fillId="0" borderId="12" xfId="0" applyFont="1" applyBorder="1"/>
    <xf numFmtId="167" fontId="53" fillId="0" borderId="12" xfId="7" applyNumberFormat="1" applyFont="1" applyBorder="1"/>
    <xf numFmtId="167" fontId="53" fillId="0" borderId="0" xfId="7" applyNumberFormat="1" applyFont="1"/>
    <xf numFmtId="0" fontId="53" fillId="0" borderId="11" xfId="0" applyFont="1" applyBorder="1"/>
    <xf numFmtId="167" fontId="53" fillId="0" borderId="11" xfId="7" applyNumberFormat="1" applyFont="1" applyBorder="1"/>
    <xf numFmtId="0" fontId="29" fillId="0" borderId="3" xfId="0" applyFont="1" applyBorder="1"/>
    <xf numFmtId="0" fontId="29" fillId="0" borderId="3" xfId="0" applyFont="1" applyFill="1" applyBorder="1"/>
    <xf numFmtId="43" fontId="29" fillId="0" borderId="0" xfId="7" applyNumberFormat="1" applyFont="1" applyFill="1" applyBorder="1" applyAlignment="1">
      <alignment horizontal="right"/>
    </xf>
    <xf numFmtId="0" fontId="6" fillId="0" borderId="6" xfId="0" applyFont="1" applyFill="1" applyBorder="1" applyAlignment="1">
      <alignment horizontal="right" wrapText="1"/>
    </xf>
    <xf numFmtId="0" fontId="5" fillId="0" borderId="0" xfId="0" applyFont="1" applyFill="1" applyBorder="1" applyAlignment="1">
      <alignment horizontal="justify" vertical="top" wrapText="1"/>
    </xf>
    <xf numFmtId="3" fontId="5" fillId="0" borderId="0" xfId="0" applyNumberFormat="1" applyFont="1" applyFill="1" applyBorder="1"/>
    <xf numFmtId="3" fontId="5" fillId="0" borderId="0" xfId="0" applyNumberFormat="1" applyFont="1" applyFill="1" applyBorder="1" applyAlignment="1">
      <alignment horizontal="right"/>
    </xf>
    <xf numFmtId="0" fontId="20" fillId="0" borderId="0" xfId="0" applyFont="1" applyFill="1" applyBorder="1" applyAlignment="1">
      <alignment horizontal="left" wrapText="1" indent="1"/>
    </xf>
    <xf numFmtId="0" fontId="5" fillId="0" borderId="0" xfId="0" applyFont="1" applyFill="1" applyBorder="1" applyAlignment="1">
      <alignment horizontal="left" vertical="top" wrapText="1" indent="1"/>
    </xf>
    <xf numFmtId="3" fontId="5" fillId="0" borderId="2" xfId="0" applyNumberFormat="1" applyFont="1" applyFill="1" applyBorder="1"/>
    <xf numFmtId="3" fontId="5" fillId="0" borderId="2" xfId="0" applyNumberFormat="1" applyFont="1" applyFill="1" applyBorder="1" applyAlignment="1">
      <alignment horizontal="right"/>
    </xf>
    <xf numFmtId="0" fontId="6" fillId="0" borderId="14" xfId="0" applyFont="1" applyFill="1" applyBorder="1"/>
    <xf numFmtId="0" fontId="5" fillId="0" borderId="0" xfId="0" applyFont="1" applyBorder="1"/>
    <xf numFmtId="0" fontId="6" fillId="0" borderId="5" xfId="0" applyFont="1" applyFill="1" applyBorder="1"/>
    <xf numFmtId="0" fontId="6" fillId="0" borderId="15" xfId="0" applyFont="1" applyBorder="1"/>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5" fillId="0" borderId="0" xfId="0" applyFont="1" applyFill="1" applyBorder="1" applyAlignment="1">
      <alignment horizontal="left" vertical="top"/>
    </xf>
    <xf numFmtId="0" fontId="20" fillId="0" borderId="0" xfId="0" applyFont="1"/>
    <xf numFmtId="0" fontId="6" fillId="0" borderId="0" xfId="0" applyFont="1" applyAlignment="1">
      <alignment horizontal="right"/>
    </xf>
    <xf numFmtId="0" fontId="6" fillId="0" borderId="3" xfId="0" applyFont="1" applyBorder="1" applyAlignment="1">
      <alignment horizontal="right"/>
    </xf>
    <xf numFmtId="3" fontId="5" fillId="0" borderId="0" xfId="10" applyNumberFormat="1" applyFont="1" applyBorder="1" applyAlignment="1">
      <alignment horizontal="right"/>
    </xf>
    <xf numFmtId="3" fontId="6" fillId="0" borderId="2" xfId="0" applyNumberFormat="1" applyFont="1" applyFill="1" applyBorder="1"/>
    <xf numFmtId="3" fontId="54" fillId="0" borderId="0" xfId="0" applyNumberFormat="1" applyFont="1" applyBorder="1"/>
    <xf numFmtId="169" fontId="55" fillId="0" borderId="3" xfId="12" applyNumberFormat="1" applyFont="1" applyFill="1" applyBorder="1"/>
    <xf numFmtId="3" fontId="5" fillId="0" borderId="0" xfId="10" applyNumberFormat="1" applyFont="1" applyFill="1" applyAlignment="1">
      <alignment horizontal="right"/>
    </xf>
    <xf numFmtId="3" fontId="5" fillId="0" borderId="0" xfId="10" applyNumberFormat="1" applyFont="1" applyFill="1" applyBorder="1" applyAlignment="1" applyProtection="1">
      <alignment horizontal="right" vertical="center"/>
    </xf>
    <xf numFmtId="3" fontId="5" fillId="0" borderId="0" xfId="7" applyNumberFormat="1" applyFont="1" applyFill="1" applyBorder="1" applyAlignment="1">
      <alignment vertical="center"/>
    </xf>
    <xf numFmtId="164" fontId="5" fillId="0" borderId="0" xfId="0" applyNumberFormat="1" applyFont="1"/>
    <xf numFmtId="166" fontId="5" fillId="0" borderId="2" xfId="10" applyFont="1" applyBorder="1" applyAlignment="1" applyProtection="1">
      <alignment horizontal="left"/>
    </xf>
    <xf numFmtId="3" fontId="5" fillId="0" borderId="2" xfId="10" applyNumberFormat="1" applyFont="1" applyBorder="1" applyAlignment="1">
      <alignment horizontal="right"/>
    </xf>
    <xf numFmtId="0" fontId="71" fillId="0" borderId="0" xfId="0" applyFont="1"/>
    <xf numFmtId="0" fontId="71" fillId="0" borderId="0" xfId="0" applyFont="1" applyBorder="1"/>
    <xf numFmtId="9" fontId="73" fillId="0" borderId="0" xfId="8" applyFont="1" applyBorder="1" applyAlignment="1"/>
    <xf numFmtId="0" fontId="0" fillId="0" borderId="5" xfId="0" applyBorder="1"/>
    <xf numFmtId="0" fontId="71" fillId="0" borderId="5" xfId="0" applyFont="1" applyBorder="1"/>
    <xf numFmtId="1" fontId="71" fillId="0" borderId="0" xfId="0" applyNumberFormat="1" applyFont="1" applyBorder="1"/>
    <xf numFmtId="1" fontId="73" fillId="0" borderId="0" xfId="0" applyNumberFormat="1" applyFont="1" applyBorder="1"/>
    <xf numFmtId="1" fontId="74" fillId="0" borderId="0" xfId="0" applyNumberFormat="1" applyFont="1" applyBorder="1" applyAlignment="1">
      <alignment horizontal="right"/>
    </xf>
    <xf numFmtId="0" fontId="0" fillId="0" borderId="0" xfId="0" applyFont="1" applyBorder="1"/>
    <xf numFmtId="164" fontId="0" fillId="0" borderId="0" xfId="0" applyNumberFormat="1" applyBorder="1" applyAlignment="1">
      <alignment horizontal="right"/>
    </xf>
    <xf numFmtId="164" fontId="71" fillId="0" borderId="0" xfId="0" applyNumberFormat="1" applyFont="1" applyBorder="1" applyAlignment="1">
      <alignment horizontal="right" indent="2"/>
    </xf>
    <xf numFmtId="0" fontId="71" fillId="0" borderId="3" xfId="0" applyFont="1" applyBorder="1"/>
    <xf numFmtId="2" fontId="0" fillId="0" borderId="0" xfId="0" applyNumberFormat="1" applyBorder="1" applyAlignment="1">
      <alignment horizontal="right"/>
    </xf>
    <xf numFmtId="2" fontId="71" fillId="0" borderId="0" xfId="0" applyNumberFormat="1" applyFont="1" applyBorder="1" applyAlignment="1">
      <alignment horizontal="right"/>
    </xf>
    <xf numFmtId="9" fontId="74" fillId="0" borderId="0" xfId="8" applyNumberFormat="1" applyFont="1" applyBorder="1" applyAlignment="1">
      <alignment horizontal="right"/>
    </xf>
    <xf numFmtId="0" fontId="56" fillId="0" borderId="0" xfId="0" applyFont="1" applyFill="1"/>
    <xf numFmtId="0" fontId="78" fillId="0" borderId="0" xfId="0" applyFont="1" applyFill="1"/>
    <xf numFmtId="0" fontId="0" fillId="0" borderId="0" xfId="0" applyNumberFormat="1" applyBorder="1"/>
    <xf numFmtId="0" fontId="71" fillId="0" borderId="4" xfId="0" applyFont="1" applyBorder="1"/>
    <xf numFmtId="0" fontId="71" fillId="0" borderId="3" xfId="0" applyFont="1" applyBorder="1" applyAlignment="1">
      <alignment horizontal="right" wrapText="1"/>
    </xf>
    <xf numFmtId="0" fontId="12" fillId="0" borderId="0" xfId="0" applyFont="1" applyBorder="1"/>
    <xf numFmtId="0" fontId="77" fillId="0" borderId="0" xfId="0" applyFont="1" applyFill="1" applyBorder="1"/>
    <xf numFmtId="0" fontId="71" fillId="0" borderId="26" xfId="0" applyFont="1" applyBorder="1"/>
    <xf numFmtId="0" fontId="71" fillId="0" borderId="27" xfId="0" applyFont="1" applyBorder="1"/>
    <xf numFmtId="0" fontId="19" fillId="0" borderId="0" xfId="0" applyFont="1" applyFill="1" applyBorder="1" applyAlignment="1">
      <alignment horizontal="left"/>
    </xf>
    <xf numFmtId="0" fontId="80" fillId="0" borderId="0" xfId="0" quotePrefix="1" applyFont="1" applyAlignment="1">
      <alignment horizontal="right"/>
    </xf>
    <xf numFmtId="0" fontId="80" fillId="0" borderId="0" xfId="0" applyFont="1" applyBorder="1"/>
    <xf numFmtId="0" fontId="0" fillId="0" borderId="0" xfId="0" applyFont="1" applyAlignment="1">
      <alignment horizontal="right"/>
    </xf>
    <xf numFmtId="0" fontId="0" fillId="0" borderId="0" xfId="0" applyFont="1"/>
    <xf numFmtId="0" fontId="80" fillId="0" borderId="0" xfId="0" applyFont="1" applyFill="1" applyBorder="1"/>
    <xf numFmtId="0" fontId="79" fillId="0" borderId="0" xfId="0" applyFont="1" applyBorder="1"/>
    <xf numFmtId="0" fontId="79" fillId="0" borderId="3" xfId="0" applyFont="1" applyBorder="1"/>
    <xf numFmtId="0" fontId="79" fillId="0" borderId="0" xfId="0" applyFont="1"/>
    <xf numFmtId="0" fontId="84" fillId="0" borderId="0" xfId="0" applyFont="1"/>
    <xf numFmtId="1" fontId="79" fillId="0" borderId="5" xfId="0" applyNumberFormat="1" applyFont="1" applyBorder="1"/>
    <xf numFmtId="0" fontId="79" fillId="0" borderId="5" xfId="0" applyFont="1" applyBorder="1"/>
    <xf numFmtId="164" fontId="79" fillId="0" borderId="0" xfId="0" applyNumberFormat="1" applyFont="1" applyBorder="1" applyAlignment="1">
      <alignment horizontal="right"/>
    </xf>
    <xf numFmtId="2" fontId="79" fillId="0" borderId="0" xfId="0" applyNumberFormat="1" applyFont="1" applyBorder="1" applyAlignment="1">
      <alignment horizontal="right"/>
    </xf>
    <xf numFmtId="0" fontId="85" fillId="0" borderId="0" xfId="0" applyFont="1" applyAlignment="1"/>
    <xf numFmtId="0" fontId="0" fillId="0" borderId="0" xfId="0" applyAlignment="1"/>
    <xf numFmtId="0" fontId="86" fillId="0" borderId="0" xfId="11" applyFont="1" applyBorder="1" applyAlignment="1" applyProtection="1"/>
    <xf numFmtId="0" fontId="5" fillId="0" borderId="0" xfId="0" applyFont="1" applyAlignment="1"/>
    <xf numFmtId="164" fontId="0" fillId="0" borderId="0" xfId="0" applyNumberFormat="1" applyFill="1"/>
    <xf numFmtId="164" fontId="18" fillId="0" borderId="0" xfId="0" applyNumberFormat="1" applyFont="1" applyFill="1"/>
    <xf numFmtId="164" fontId="71" fillId="0" borderId="0" xfId="0" applyNumberFormat="1" applyFont="1" applyFill="1" applyBorder="1" applyAlignment="1">
      <alignment horizontal="right" indent="2"/>
    </xf>
    <xf numFmtId="9" fontId="87" fillId="0" borderId="3" xfId="8" applyFont="1" applyBorder="1" applyAlignment="1"/>
    <xf numFmtId="9" fontId="87" fillId="0" borderId="3" xfId="8" applyFont="1" applyFill="1" applyBorder="1" applyAlignment="1"/>
    <xf numFmtId="2" fontId="0" fillId="0" borderId="0" xfId="0" applyNumberFormat="1" applyFont="1" applyFill="1"/>
    <xf numFmtId="2" fontId="18" fillId="0" borderId="0" xfId="0" applyNumberFormat="1" applyFont="1" applyFill="1"/>
    <xf numFmtId="0" fontId="18" fillId="0" borderId="0" xfId="0" applyFont="1"/>
    <xf numFmtId="0" fontId="0" fillId="0" borderId="0" xfId="0" applyFont="1" applyFill="1" applyAlignment="1">
      <alignment horizontal="left"/>
    </xf>
    <xf numFmtId="171" fontId="0" fillId="0" borderId="0" xfId="0" applyNumberFormat="1"/>
    <xf numFmtId="41" fontId="0" fillId="0" borderId="0" xfId="0" applyNumberFormat="1" applyFill="1"/>
    <xf numFmtId="41" fontId="0" fillId="0" borderId="25" xfId="0" applyNumberFormat="1" applyFill="1" applyBorder="1"/>
    <xf numFmtId="0" fontId="71" fillId="0" borderId="0" xfId="0" applyFont="1" applyFill="1"/>
    <xf numFmtId="41" fontId="0" fillId="0" borderId="5" xfId="0" applyNumberFormat="1" applyFill="1" applyBorder="1"/>
    <xf numFmtId="41" fontId="0" fillId="0" borderId="24" xfId="0" applyNumberFormat="1" applyFill="1" applyBorder="1"/>
    <xf numFmtId="3" fontId="6" fillId="0" borderId="2" xfId="0" applyNumberFormat="1" applyFont="1" applyBorder="1"/>
    <xf numFmtId="165" fontId="5" fillId="0" borderId="2" xfId="0" applyNumberFormat="1" applyFont="1" applyFill="1" applyBorder="1"/>
    <xf numFmtId="167" fontId="46" fillId="0" borderId="0" xfId="7" applyNumberFormat="1" applyFont="1" applyFill="1"/>
    <xf numFmtId="167" fontId="48" fillId="0" borderId="0" xfId="7" applyNumberFormat="1" applyFont="1" applyFill="1" applyBorder="1"/>
    <xf numFmtId="1" fontId="5" fillId="0" borderId="0" xfId="0" applyNumberFormat="1" applyFont="1" applyFill="1" applyBorder="1" applyAlignment="1">
      <alignment horizontal="right"/>
    </xf>
    <xf numFmtId="1" fontId="5" fillId="0" borderId="0" xfId="0" applyNumberFormat="1" applyFont="1" applyFill="1" applyAlignment="1">
      <alignment horizontal="right"/>
    </xf>
    <xf numFmtId="169" fontId="55" fillId="0" borderId="0" xfId="12" applyNumberFormat="1" applyFont="1" applyFill="1" applyBorder="1"/>
    <xf numFmtId="0" fontId="6" fillId="0" borderId="5" xfId="0" applyFont="1" applyFill="1" applyBorder="1" applyAlignment="1">
      <alignment wrapText="1"/>
    </xf>
    <xf numFmtId="2" fontId="5" fillId="0" borderId="0" xfId="0" applyNumberFormat="1" applyFont="1" applyBorder="1" applyAlignment="1">
      <alignment horizontal="right"/>
    </xf>
    <xf numFmtId="2" fontId="6" fillId="0" borderId="15" xfId="0" applyNumberFormat="1" applyFont="1" applyBorder="1" applyAlignment="1">
      <alignment horizontal="right"/>
    </xf>
    <xf numFmtId="0" fontId="18" fillId="0" borderId="5" xfId="0" applyFont="1" applyFill="1" applyBorder="1" applyAlignment="1">
      <alignment horizontal="center"/>
    </xf>
    <xf numFmtId="0" fontId="6" fillId="0" borderId="5" xfId="0" applyFont="1" applyFill="1" applyBorder="1" applyAlignment="1"/>
    <xf numFmtId="0" fontId="6" fillId="0" borderId="0" xfId="0" applyFont="1" applyBorder="1"/>
    <xf numFmtId="2" fontId="6" fillId="0" borderId="0" xfId="0" applyNumberFormat="1" applyFont="1" applyBorder="1" applyAlignment="1">
      <alignment horizontal="right"/>
    </xf>
    <xf numFmtId="0" fontId="19" fillId="3" borderId="0" xfId="0" applyFont="1" applyFill="1" applyAlignment="1"/>
    <xf numFmtId="1" fontId="5" fillId="0" borderId="0" xfId="7" applyNumberFormat="1" applyFont="1" applyFill="1"/>
    <xf numFmtId="167" fontId="5" fillId="0" borderId="0" xfId="7" applyNumberFormat="1" applyFont="1" applyFill="1"/>
    <xf numFmtId="0" fontId="0"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172" fontId="5" fillId="0" borderId="0" xfId="17" applyNumberFormat="1" applyFont="1" applyFill="1" applyBorder="1" applyAlignment="1" applyProtection="1">
      <alignment horizontal="right"/>
    </xf>
    <xf numFmtId="0" fontId="0" fillId="0" borderId="28" xfId="0" applyFont="1" applyFill="1" applyBorder="1"/>
    <xf numFmtId="0" fontId="89" fillId="0" borderId="0" xfId="0" applyFont="1"/>
    <xf numFmtId="0" fontId="0" fillId="0" borderId="2" xfId="0" applyFont="1" applyFill="1" applyBorder="1"/>
    <xf numFmtId="3" fontId="5" fillId="0" borderId="0" xfId="24" applyNumberFormat="1" applyFont="1" applyFill="1" applyBorder="1" applyAlignment="1">
      <alignment horizontal="right" vertical="center"/>
    </xf>
    <xf numFmtId="165" fontId="5" fillId="0" borderId="0" xfId="24" applyNumberFormat="1" applyFont="1" applyFill="1" applyBorder="1" applyAlignment="1">
      <alignment horizontal="right" vertical="center"/>
    </xf>
    <xf numFmtId="165" fontId="5" fillId="0" borderId="0" xfId="25" applyNumberFormat="1" applyFont="1" applyFill="1" applyBorder="1" applyAlignment="1">
      <alignment horizontal="right" vertical="center"/>
    </xf>
    <xf numFmtId="0" fontId="5" fillId="0" borderId="0" xfId="24" applyFont="1" applyFill="1" applyBorder="1" applyAlignment="1">
      <alignment horizontal="right" vertical="center"/>
    </xf>
    <xf numFmtId="3" fontId="5" fillId="0" borderId="2" xfId="24" applyNumberFormat="1" applyFont="1" applyFill="1" applyBorder="1" applyAlignment="1">
      <alignment horizontal="right" vertical="center"/>
    </xf>
    <xf numFmtId="165" fontId="5" fillId="0" borderId="2" xfId="25" applyNumberFormat="1" applyFont="1" applyFill="1" applyBorder="1" applyAlignment="1">
      <alignment horizontal="right" vertical="center"/>
    </xf>
    <xf numFmtId="165" fontId="5" fillId="0" borderId="2" xfId="24" applyNumberFormat="1" applyFont="1" applyFill="1" applyBorder="1" applyAlignment="1">
      <alignment horizontal="right" vertical="center"/>
    </xf>
    <xf numFmtId="164" fontId="55" fillId="0" borderId="2" xfId="0" applyNumberFormat="1" applyFont="1" applyFill="1" applyBorder="1" applyAlignment="1">
      <alignment horizontal="right" vertical="center"/>
    </xf>
    <xf numFmtId="0" fontId="71" fillId="0" borderId="4" xfId="0" applyFont="1" applyBorder="1" applyAlignment="1">
      <alignment horizontal="center"/>
    </xf>
    <xf numFmtId="0" fontId="0" fillId="0" borderId="4" xfId="0" applyBorder="1" applyAlignment="1">
      <alignment horizontal="center"/>
    </xf>
    <xf numFmtId="0" fontId="20" fillId="0" borderId="7" xfId="0" applyFont="1" applyFill="1" applyBorder="1" applyAlignment="1">
      <alignment horizontal="left" vertical="top" wrapText="1"/>
    </xf>
    <xf numFmtId="0" fontId="0" fillId="0" borderId="0" xfId="0" applyNumberFormat="1" applyFont="1" applyFill="1" applyBorder="1" applyAlignment="1">
      <alignment horizontal="left" vertical="top" wrapText="1" indent="2"/>
    </xf>
    <xf numFmtId="0" fontId="0" fillId="0" borderId="0" xfId="0" applyFont="1" applyFill="1" applyBorder="1" applyAlignment="1">
      <alignment horizontal="left" vertical="top" wrapText="1"/>
    </xf>
    <xf numFmtId="0" fontId="0" fillId="0" borderId="0" xfId="0" applyNumberFormat="1" applyFont="1" applyFill="1" applyBorder="1" applyAlignment="1">
      <alignment horizontal="left" wrapText="1" indent="2"/>
    </xf>
    <xf numFmtId="0" fontId="6" fillId="0" borderId="2" xfId="0" applyFont="1" applyFill="1" applyBorder="1" applyAlignment="1">
      <alignment horizontal="center" wrapText="1"/>
    </xf>
    <xf numFmtId="0" fontId="6" fillId="0" borderId="6" xfId="0" applyFont="1" applyFill="1" applyBorder="1" applyAlignment="1">
      <alignment horizontal="center" wrapText="1"/>
    </xf>
    <xf numFmtId="0" fontId="19" fillId="3" borderId="0" xfId="0" applyFont="1" applyFill="1" applyAlignment="1"/>
    <xf numFmtId="0" fontId="19" fillId="3" borderId="0" xfId="0" applyFont="1" applyFill="1" applyBorder="1" applyAlignment="1">
      <alignment vertical="top" wrapText="1"/>
    </xf>
    <xf numFmtId="0" fontId="27" fillId="3" borderId="0" xfId="11" applyFont="1" applyFill="1" applyBorder="1" applyAlignment="1" applyProtection="1">
      <alignment horizontal="left"/>
    </xf>
    <xf numFmtId="0" fontId="6" fillId="0" borderId="14" xfId="0" applyFont="1" applyFill="1" applyBorder="1" applyAlignment="1">
      <alignment horizontal="center"/>
    </xf>
    <xf numFmtId="0" fontId="6" fillId="0" borderId="5" xfId="0" applyFont="1" applyFill="1" applyBorder="1" applyAlignment="1">
      <alignment horizontal="center"/>
    </xf>
    <xf numFmtId="0" fontId="90" fillId="0" borderId="0" xfId="0" applyFont="1" applyFill="1" applyBorder="1" applyAlignment="1"/>
    <xf numFmtId="0" fontId="90" fillId="0" borderId="0" xfId="0" applyFont="1" applyFill="1" applyBorder="1" applyAlignment="1">
      <alignment vertical="center"/>
    </xf>
    <xf numFmtId="0" fontId="0" fillId="0" borderId="2" xfId="0" applyFont="1" applyFill="1" applyBorder="1" applyAlignment="1">
      <alignment vertical="center"/>
    </xf>
    <xf numFmtId="164" fontId="5" fillId="0" borderId="2" xfId="0" applyNumberFormat="1" applyFont="1" applyFill="1" applyBorder="1" applyAlignment="1">
      <alignment horizontal="right" vertical="center"/>
    </xf>
    <xf numFmtId="1" fontId="5" fillId="0" borderId="2" xfId="0" applyNumberFormat="1" applyFont="1" applyFill="1" applyBorder="1" applyAlignment="1">
      <alignment horizontal="right" vertical="center"/>
    </xf>
    <xf numFmtId="0" fontId="20" fillId="0" borderId="29" xfId="0" applyFont="1" applyFill="1" applyBorder="1" applyAlignment="1">
      <alignment horizontal="right"/>
    </xf>
  </cellXfs>
  <cellStyles count="78">
    <cellStyle name="20% - Accent1 2" xfId="26"/>
    <cellStyle name="20% - Accent1 3" xfId="27"/>
    <cellStyle name="20% - Accent2 2" xfId="28"/>
    <cellStyle name="20% - Accent2 3" xfId="29"/>
    <cellStyle name="20% - Accent3 2" xfId="30"/>
    <cellStyle name="20% - Accent3 3" xfId="31"/>
    <cellStyle name="20% - Accent4 2" xfId="32"/>
    <cellStyle name="20% - Accent4 3" xfId="33"/>
    <cellStyle name="20% - Accent5 2" xfId="34"/>
    <cellStyle name="20% - Accent6 2" xfId="35"/>
    <cellStyle name="40% - Accent1 2" xfId="36"/>
    <cellStyle name="40% - Accent2 2" xfId="37"/>
    <cellStyle name="40% - Accent3 2" xfId="38"/>
    <cellStyle name="40% - Accent3 3" xfId="39"/>
    <cellStyle name="40% - Accent4 2" xfId="40"/>
    <cellStyle name="40% - Accent5 2" xfId="41"/>
    <cellStyle name="40% - Accent6 2" xfId="42"/>
    <cellStyle name="60% - Accent1 2" xfId="43"/>
    <cellStyle name="60% - Accent2 2" xfId="44"/>
    <cellStyle name="60% - Accent3 2" xfId="45"/>
    <cellStyle name="60% - Accent3 3" xfId="46"/>
    <cellStyle name="60% - Accent4 2" xfId="47"/>
    <cellStyle name="60% - Accent4 3" xfId="48"/>
    <cellStyle name="60% - Accent5 2" xfId="49"/>
    <cellStyle name="60% - Accent6 2" xfId="50"/>
    <cellStyle name="60% - Accent6 3" xfId="51"/>
    <cellStyle name="Accent1 2" xfId="52"/>
    <cellStyle name="Accent2 2" xfId="53"/>
    <cellStyle name="Accent3 2" xfId="54"/>
    <cellStyle name="Accent4 2" xfId="55"/>
    <cellStyle name="Accent5 2" xfId="56"/>
    <cellStyle name="Accent6 2" xfId="57"/>
    <cellStyle name="Bad 2" xfId="58"/>
    <cellStyle name="Calculation 2" xfId="59"/>
    <cellStyle name="Check Cell 2" xfId="60"/>
    <cellStyle name="Comma" xfId="7" builtinId="3"/>
    <cellStyle name="Comma 2" xfId="13"/>
    <cellStyle name="Explanatory Text 2" xfId="61"/>
    <cellStyle name="Followed Hyperlink 2" xfId="1"/>
    <cellStyle name="Good 2" xfId="62"/>
    <cellStyle name="Heading 1 2" xfId="63"/>
    <cellStyle name="Heading 2 2" xfId="64"/>
    <cellStyle name="Heading 3 2" xfId="65"/>
    <cellStyle name="Heading 4 2" xfId="66"/>
    <cellStyle name="Hyperlink" xfId="11" builtinId="8"/>
    <cellStyle name="Hyperlink 2" xfId="2"/>
    <cellStyle name="Hyperlink 3" xfId="14"/>
    <cellStyle name="Input 2" xfId="67"/>
    <cellStyle name="Linked Cell 2" xfId="68"/>
    <cellStyle name="Neutral 2" xfId="69"/>
    <cellStyle name="Normal" xfId="0" builtinId="0"/>
    <cellStyle name="Normal 17" xfId="24"/>
    <cellStyle name="Normal 2" xfId="3"/>
    <cellStyle name="Normal 2 2" xfId="15"/>
    <cellStyle name="Normal 2 3" xfId="70"/>
    <cellStyle name="Normal 2_AQconcPM10_15-04-11_v2" xfId="71"/>
    <cellStyle name="Normal 3" xfId="21"/>
    <cellStyle name="Normal 4" xfId="4"/>
    <cellStyle name="Normal 5" xfId="12"/>
    <cellStyle name="Normal 6" xfId="22"/>
    <cellStyle name="Normal 7" xfId="7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Note 2 2" xfId="73"/>
    <cellStyle name="Note 3" xfId="74"/>
    <cellStyle name="Output 2" xfId="75"/>
    <cellStyle name="Percent" xfId="8" builtinId="5"/>
    <cellStyle name="Percent 11" xfId="25"/>
    <cellStyle name="Percent 2" xfId="20"/>
    <cellStyle name="Percent 3" xfId="19"/>
    <cellStyle name="Percent 4" xfId="23"/>
    <cellStyle name="Total 2" xfId="76"/>
    <cellStyle name="Warning Text 2" xfId="7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chart'!$D$3</c:f>
              <c:strCache>
                <c:ptCount val="1"/>
                <c:pt idx="0">
                  <c:v>NMVOC</c:v>
                </c:pt>
              </c:strCache>
            </c:strRef>
          </c:tx>
          <c:cat>
            <c:numRef>
              <c:f>'Data for chart'!$C$4:$C$27</c:f>
              <c:numCache>
                <c:formatCode>General</c:formatCode>
                <c:ptCount val="24"/>
                <c:pt idx="0">
                  <c:v>1990</c:v>
                </c:pt>
                <c:pt idx="5">
                  <c:v>1995</c:v>
                </c:pt>
                <c:pt idx="8">
                  <c:v>1998</c:v>
                </c:pt>
                <c:pt idx="10">
                  <c:v>2000</c:v>
                </c:pt>
                <c:pt idx="12">
                  <c:v>2002</c:v>
                </c:pt>
                <c:pt idx="14">
                  <c:v>2004</c:v>
                </c:pt>
                <c:pt idx="16">
                  <c:v>2006</c:v>
                </c:pt>
                <c:pt idx="18">
                  <c:v>2008</c:v>
                </c:pt>
                <c:pt idx="20">
                  <c:v>2010</c:v>
                </c:pt>
                <c:pt idx="22">
                  <c:v>2012</c:v>
                </c:pt>
              </c:numCache>
            </c:numRef>
          </c:cat>
          <c:val>
            <c:numRef>
              <c:f>'Data for chart'!$D$4:$D$27</c:f>
              <c:numCache>
                <c:formatCode>General</c:formatCode>
                <c:ptCount val="24"/>
                <c:pt idx="0">
                  <c:v>100</c:v>
                </c:pt>
                <c:pt idx="5">
                  <c:v>73.708882397902855</c:v>
                </c:pt>
                <c:pt idx="8">
                  <c:v>53.530538418899596</c:v>
                </c:pt>
                <c:pt idx="9">
                  <c:v>46.21815372760571</c:v>
                </c:pt>
                <c:pt idx="10">
                  <c:v>38.690687117623902</c:v>
                </c:pt>
                <c:pt idx="11">
                  <c:v>34.438721936479112</c:v>
                </c:pt>
                <c:pt idx="12">
                  <c:v>29.431057563275299</c:v>
                </c:pt>
                <c:pt idx="13">
                  <c:v>24.839974252917248</c:v>
                </c:pt>
                <c:pt idx="14">
                  <c:v>21.290665061397064</c:v>
                </c:pt>
                <c:pt idx="15">
                  <c:v>18.323102870457063</c:v>
                </c:pt>
                <c:pt idx="16">
                  <c:v>16.315933712765418</c:v>
                </c:pt>
                <c:pt idx="17">
                  <c:v>14.079207842117935</c:v>
                </c:pt>
                <c:pt idx="18">
                  <c:v>12.438172522086004</c:v>
                </c:pt>
                <c:pt idx="19">
                  <c:v>7.8363714888175533</c:v>
                </c:pt>
                <c:pt idx="20">
                  <c:v>6.752201247129717</c:v>
                </c:pt>
                <c:pt idx="21">
                  <c:v>5.7795203366501067</c:v>
                </c:pt>
                <c:pt idx="22">
                  <c:v>5.1543217102416605</c:v>
                </c:pt>
                <c:pt idx="23">
                  <c:v>4.5605457631984683</c:v>
                </c:pt>
              </c:numCache>
            </c:numRef>
          </c:val>
          <c:smooth val="0"/>
        </c:ser>
        <c:ser>
          <c:idx val="1"/>
          <c:order val="1"/>
          <c:tx>
            <c:strRef>
              <c:f>'Data for chart'!$E$3</c:f>
              <c:strCache>
                <c:ptCount val="1"/>
                <c:pt idx="0">
                  <c:v>NOx</c:v>
                </c:pt>
              </c:strCache>
            </c:strRef>
          </c:tx>
          <c:cat>
            <c:numRef>
              <c:f>'Data for chart'!$C$4:$C$27</c:f>
              <c:numCache>
                <c:formatCode>General</c:formatCode>
                <c:ptCount val="24"/>
                <c:pt idx="0">
                  <c:v>1990</c:v>
                </c:pt>
                <c:pt idx="5">
                  <c:v>1995</c:v>
                </c:pt>
                <c:pt idx="8">
                  <c:v>1998</c:v>
                </c:pt>
                <c:pt idx="10">
                  <c:v>2000</c:v>
                </c:pt>
                <c:pt idx="12">
                  <c:v>2002</c:v>
                </c:pt>
                <c:pt idx="14">
                  <c:v>2004</c:v>
                </c:pt>
                <c:pt idx="16">
                  <c:v>2006</c:v>
                </c:pt>
                <c:pt idx="18">
                  <c:v>2008</c:v>
                </c:pt>
                <c:pt idx="20">
                  <c:v>2010</c:v>
                </c:pt>
                <c:pt idx="22">
                  <c:v>2012</c:v>
                </c:pt>
              </c:numCache>
            </c:numRef>
          </c:cat>
          <c:val>
            <c:numRef>
              <c:f>'Data for chart'!$E$4:$E$27</c:f>
              <c:numCache>
                <c:formatCode>General</c:formatCode>
                <c:ptCount val="24"/>
                <c:pt idx="0">
                  <c:v>100</c:v>
                </c:pt>
                <c:pt idx="5">
                  <c:v>81.754613454092109</c:v>
                </c:pt>
                <c:pt idx="8">
                  <c:v>69.344361615393098</c:v>
                </c:pt>
                <c:pt idx="9">
                  <c:v>65.583865864986223</c:v>
                </c:pt>
                <c:pt idx="10">
                  <c:v>60.114107147378071</c:v>
                </c:pt>
                <c:pt idx="11">
                  <c:v>57.019372669534171</c:v>
                </c:pt>
                <c:pt idx="12">
                  <c:v>54.899668961734186</c:v>
                </c:pt>
                <c:pt idx="13">
                  <c:v>52.366279567976271</c:v>
                </c:pt>
                <c:pt idx="14">
                  <c:v>50.802087622066551</c:v>
                </c:pt>
                <c:pt idx="15">
                  <c:v>49.398226525317504</c:v>
                </c:pt>
                <c:pt idx="16">
                  <c:v>48.314486449247354</c:v>
                </c:pt>
                <c:pt idx="17">
                  <c:v>47.358324581733804</c:v>
                </c:pt>
                <c:pt idx="18">
                  <c:v>45.059164259421173</c:v>
                </c:pt>
                <c:pt idx="19">
                  <c:v>38.092890190746154</c:v>
                </c:pt>
                <c:pt idx="20">
                  <c:v>36.47506253006118</c:v>
                </c:pt>
                <c:pt idx="21">
                  <c:v>34.369688435224447</c:v>
                </c:pt>
                <c:pt idx="22">
                  <c:v>32.79931814215827</c:v>
                </c:pt>
                <c:pt idx="23">
                  <c:v>31.070091767276203</c:v>
                </c:pt>
              </c:numCache>
            </c:numRef>
          </c:val>
          <c:smooth val="0"/>
        </c:ser>
        <c:ser>
          <c:idx val="2"/>
          <c:order val="2"/>
          <c:tx>
            <c:strRef>
              <c:f>'Data for chart'!$F$3</c:f>
              <c:strCache>
                <c:ptCount val="1"/>
                <c:pt idx="0">
                  <c:v>PM10</c:v>
                </c:pt>
              </c:strCache>
            </c:strRef>
          </c:tx>
          <c:cat>
            <c:numRef>
              <c:f>'Data for chart'!$C$4:$C$27</c:f>
              <c:numCache>
                <c:formatCode>General</c:formatCode>
                <c:ptCount val="24"/>
                <c:pt idx="0">
                  <c:v>1990</c:v>
                </c:pt>
                <c:pt idx="5">
                  <c:v>1995</c:v>
                </c:pt>
                <c:pt idx="8">
                  <c:v>1998</c:v>
                </c:pt>
                <c:pt idx="10">
                  <c:v>2000</c:v>
                </c:pt>
                <c:pt idx="12">
                  <c:v>2002</c:v>
                </c:pt>
                <c:pt idx="14">
                  <c:v>2004</c:v>
                </c:pt>
                <c:pt idx="16">
                  <c:v>2006</c:v>
                </c:pt>
                <c:pt idx="18">
                  <c:v>2008</c:v>
                </c:pt>
                <c:pt idx="20">
                  <c:v>2010</c:v>
                </c:pt>
                <c:pt idx="22">
                  <c:v>2012</c:v>
                </c:pt>
              </c:numCache>
            </c:numRef>
          </c:cat>
          <c:val>
            <c:numRef>
              <c:f>'Data for chart'!$F$4:$F$27</c:f>
              <c:numCache>
                <c:formatCode>General</c:formatCode>
                <c:ptCount val="24"/>
                <c:pt idx="0">
                  <c:v>100</c:v>
                </c:pt>
                <c:pt idx="5">
                  <c:v>109.68048279289431</c:v>
                </c:pt>
                <c:pt idx="8">
                  <c:v>105.86890780029847</c:v>
                </c:pt>
                <c:pt idx="9">
                  <c:v>104.65240640382956</c:v>
                </c:pt>
                <c:pt idx="10">
                  <c:v>93.609284740302286</c:v>
                </c:pt>
                <c:pt idx="11">
                  <c:v>90.52819159961328</c:v>
                </c:pt>
                <c:pt idx="12">
                  <c:v>88.875670514837708</c:v>
                </c:pt>
                <c:pt idx="13">
                  <c:v>86.000160514533519</c:v>
                </c:pt>
                <c:pt idx="14">
                  <c:v>84.377019898820961</c:v>
                </c:pt>
                <c:pt idx="15">
                  <c:v>82.803159226122034</c:v>
                </c:pt>
                <c:pt idx="16">
                  <c:v>80.864537606857994</c:v>
                </c:pt>
                <c:pt idx="17">
                  <c:v>76.093619559412943</c:v>
                </c:pt>
                <c:pt idx="18">
                  <c:v>73.040129254320803</c:v>
                </c:pt>
                <c:pt idx="19">
                  <c:v>69.575157846183117</c:v>
                </c:pt>
                <c:pt idx="20">
                  <c:v>67.346762565884816</c:v>
                </c:pt>
                <c:pt idx="21">
                  <c:v>62.660321378577713</c:v>
                </c:pt>
                <c:pt idx="22">
                  <c:v>59.953766409617138</c:v>
                </c:pt>
                <c:pt idx="23">
                  <c:v>56.571312732302793</c:v>
                </c:pt>
              </c:numCache>
            </c:numRef>
          </c:val>
          <c:smooth val="0"/>
        </c:ser>
        <c:ser>
          <c:idx val="3"/>
          <c:order val="3"/>
          <c:tx>
            <c:strRef>
              <c:f>'Data for chart'!$G$3</c:f>
              <c:strCache>
                <c:ptCount val="1"/>
                <c:pt idx="0">
                  <c:v>Pb</c:v>
                </c:pt>
              </c:strCache>
            </c:strRef>
          </c:tx>
          <c:cat>
            <c:numRef>
              <c:f>'Data for chart'!$C$4:$C$27</c:f>
              <c:numCache>
                <c:formatCode>General</c:formatCode>
                <c:ptCount val="24"/>
                <c:pt idx="0">
                  <c:v>1990</c:v>
                </c:pt>
                <c:pt idx="5">
                  <c:v>1995</c:v>
                </c:pt>
                <c:pt idx="8">
                  <c:v>1998</c:v>
                </c:pt>
                <c:pt idx="10">
                  <c:v>2000</c:v>
                </c:pt>
                <c:pt idx="12">
                  <c:v>2002</c:v>
                </c:pt>
                <c:pt idx="14">
                  <c:v>2004</c:v>
                </c:pt>
                <c:pt idx="16">
                  <c:v>2006</c:v>
                </c:pt>
                <c:pt idx="18">
                  <c:v>2008</c:v>
                </c:pt>
                <c:pt idx="20">
                  <c:v>2010</c:v>
                </c:pt>
                <c:pt idx="22">
                  <c:v>2012</c:v>
                </c:pt>
              </c:numCache>
            </c:numRef>
          </c:cat>
          <c:val>
            <c:numRef>
              <c:f>'Data for chart'!$G$4:$G$27</c:f>
              <c:numCache>
                <c:formatCode>General</c:formatCode>
                <c:ptCount val="24"/>
                <c:pt idx="0">
                  <c:v>100</c:v>
                </c:pt>
                <c:pt idx="5">
                  <c:v>47.825684755936422</c:v>
                </c:pt>
                <c:pt idx="8">
                  <c:v>25.886123932509509</c:v>
                </c:pt>
                <c:pt idx="9">
                  <c:v>13.564859198967383</c:v>
                </c:pt>
                <c:pt idx="10">
                  <c:v>0.15702589611794884</c:v>
                </c:pt>
                <c:pt idx="11">
                  <c:v>0.14613494050202955</c:v>
                </c:pt>
                <c:pt idx="12">
                  <c:v>0.14625510469353137</c:v>
                </c:pt>
                <c:pt idx="13">
                  <c:v>0.14457697958182386</c:v>
                </c:pt>
                <c:pt idx="14">
                  <c:v>0.14598251242789642</c:v>
                </c:pt>
                <c:pt idx="15">
                  <c:v>0.14993525925264703</c:v>
                </c:pt>
                <c:pt idx="16">
                  <c:v>0.14999431472102751</c:v>
                </c:pt>
                <c:pt idx="17">
                  <c:v>0.13103170652144655</c:v>
                </c:pt>
                <c:pt idx="18">
                  <c:v>0.12700854803782111</c:v>
                </c:pt>
                <c:pt idx="19">
                  <c:v>0.12227693875008243</c:v>
                </c:pt>
                <c:pt idx="20">
                  <c:v>0.12029226430576576</c:v>
                </c:pt>
                <c:pt idx="21">
                  <c:v>0.11661035795751938</c:v>
                </c:pt>
                <c:pt idx="22">
                  <c:v>0.11684563614851129</c:v>
                </c:pt>
                <c:pt idx="23">
                  <c:v>0.11415087694614069</c:v>
                </c:pt>
              </c:numCache>
            </c:numRef>
          </c:val>
          <c:smooth val="0"/>
        </c:ser>
        <c:dLbls>
          <c:showLegendKey val="0"/>
          <c:showVal val="0"/>
          <c:showCatName val="0"/>
          <c:showSerName val="0"/>
          <c:showPercent val="0"/>
          <c:showBubbleSize val="0"/>
        </c:dLbls>
        <c:marker val="1"/>
        <c:smooth val="0"/>
        <c:axId val="46756224"/>
        <c:axId val="46757760"/>
      </c:lineChart>
      <c:catAx>
        <c:axId val="46756224"/>
        <c:scaling>
          <c:orientation val="minMax"/>
        </c:scaling>
        <c:delete val="0"/>
        <c:axPos val="b"/>
        <c:numFmt formatCode="General" sourceLinked="1"/>
        <c:majorTickMark val="out"/>
        <c:minorTickMark val="none"/>
        <c:tickLblPos val="nextTo"/>
        <c:crossAx val="46757760"/>
        <c:crosses val="autoZero"/>
        <c:auto val="1"/>
        <c:lblAlgn val="ctr"/>
        <c:lblOffset val="100"/>
        <c:noMultiLvlLbl val="0"/>
      </c:catAx>
      <c:valAx>
        <c:axId val="46757760"/>
        <c:scaling>
          <c:orientation val="minMax"/>
        </c:scaling>
        <c:delete val="0"/>
        <c:axPos val="l"/>
        <c:majorGridlines/>
        <c:numFmt formatCode="General" sourceLinked="1"/>
        <c:majorTickMark val="out"/>
        <c:minorTickMark val="none"/>
        <c:tickLblPos val="nextTo"/>
        <c:crossAx val="46756224"/>
        <c:crosses val="autoZero"/>
        <c:crossBetween val="between"/>
      </c:valAx>
    </c:plotArea>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Figure 13.2: Greenhouse gas emissions attributed to Scotland by mode of transport</a:t>
            </a:r>
          </a:p>
        </c:rich>
      </c:tx>
      <c:layout>
        <c:manualLayout>
          <c:xMode val="edge"/>
          <c:yMode val="edge"/>
          <c:x val="1.52828330096601E-2"/>
          <c:y val="1.7517386350783593E-2"/>
        </c:manualLayout>
      </c:layout>
      <c:overlay val="0"/>
    </c:title>
    <c:autoTitleDeleted val="0"/>
    <c:plotArea>
      <c:layout>
        <c:manualLayout>
          <c:layoutTarget val="inner"/>
          <c:xMode val="edge"/>
          <c:yMode val="edge"/>
          <c:x val="0.10003726952739146"/>
          <c:y val="0.15496750560402353"/>
          <c:w val="0.55061819100584874"/>
          <c:h val="0.77006374525954069"/>
        </c:manualLayout>
      </c:layout>
      <c:lineChart>
        <c:grouping val="standard"/>
        <c:varyColors val="0"/>
        <c:ser>
          <c:idx val="1"/>
          <c:order val="0"/>
          <c:tx>
            <c:strRef>
              <c:f>'T13.5'!$L$8</c:f>
              <c:strCache>
                <c:ptCount val="1"/>
                <c:pt idx="0">
                  <c:v>Passenger cars</c:v>
                </c:pt>
              </c:strCache>
            </c:strRef>
          </c:tx>
          <c:dPt>
            <c:idx val="1"/>
            <c:bubble3D val="0"/>
            <c:spPr>
              <a:ln>
                <a:prstDash val="solid"/>
              </a:ln>
            </c:spPr>
          </c:dPt>
          <c:dPt>
            <c:idx val="2"/>
            <c:bubble3D val="0"/>
            <c:spPr>
              <a:ln>
                <a:prstDash val="solid"/>
              </a:ln>
            </c:spPr>
          </c:dPt>
          <c:cat>
            <c:numRef>
              <c:f>'T13.2-13.4'!$G$3:$R$3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'T13.5'!$R$8:$AB$8</c:f>
              <c:numCache>
                <c:formatCode>#,##0</c:formatCode>
                <c:ptCount val="11"/>
                <c:pt idx="0">
                  <c:v>5969.48</c:v>
                </c:pt>
                <c:pt idx="1">
                  <c:v>6002.18</c:v>
                </c:pt>
                <c:pt idx="2">
                  <c:v>5956.5</c:v>
                </c:pt>
                <c:pt idx="3">
                  <c:v>5973.66</c:v>
                </c:pt>
                <c:pt idx="4">
                  <c:v>5941.57</c:v>
                </c:pt>
                <c:pt idx="5">
                  <c:v>5797.22</c:v>
                </c:pt>
                <c:pt idx="6">
                  <c:v>5566.95</c:v>
                </c:pt>
                <c:pt idx="7">
                  <c:v>5303.25</c:v>
                </c:pt>
                <c:pt idx="8">
                  <c:v>5189.57</c:v>
                </c:pt>
                <c:pt idx="9">
                  <c:v>5160.6899999999996</c:v>
                </c:pt>
                <c:pt idx="10">
                  <c:v>5061.53</c:v>
                </c:pt>
              </c:numCache>
            </c:numRef>
          </c:val>
          <c:smooth val="0"/>
        </c:ser>
        <c:ser>
          <c:idx val="0"/>
          <c:order val="1"/>
          <c:tx>
            <c:strRef>
              <c:f>'T13.5'!$L$7</c:f>
              <c:strCache>
                <c:ptCount val="1"/>
                <c:pt idx="0">
                  <c:v>Buses &amp; coaches</c:v>
                </c:pt>
              </c:strCache>
            </c:strRef>
          </c:tx>
          <c:marker>
            <c:symbol val="triangle"/>
            <c:size val="5"/>
            <c:spPr>
              <a:noFill/>
            </c:spPr>
          </c:marker>
          <c:dPt>
            <c:idx val="1"/>
            <c:bubble3D val="0"/>
            <c:spPr>
              <a:ln>
                <a:prstDash val="solid"/>
              </a:ln>
            </c:spPr>
          </c:dPt>
          <c:dPt>
            <c:idx val="2"/>
            <c:bubble3D val="0"/>
            <c:spPr>
              <a:ln>
                <a:prstDash val="solid"/>
              </a:ln>
            </c:spPr>
          </c:dPt>
          <c:cat>
            <c:numRef>
              <c:f>'T13.2-13.4'!$G$3:$R$3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'T13.5'!$R$7:$AB$7</c:f>
              <c:numCache>
                <c:formatCode>#,##0</c:formatCode>
                <c:ptCount val="11"/>
                <c:pt idx="0">
                  <c:v>518.11</c:v>
                </c:pt>
                <c:pt idx="1">
                  <c:v>493.37</c:v>
                </c:pt>
                <c:pt idx="2">
                  <c:v>506.41</c:v>
                </c:pt>
                <c:pt idx="3">
                  <c:v>520.29</c:v>
                </c:pt>
                <c:pt idx="4">
                  <c:v>559.71</c:v>
                </c:pt>
                <c:pt idx="5">
                  <c:v>542.64</c:v>
                </c:pt>
                <c:pt idx="6">
                  <c:v>545.01</c:v>
                </c:pt>
                <c:pt idx="7">
                  <c:v>554.29999999999995</c:v>
                </c:pt>
                <c:pt idx="8">
                  <c:v>518.75</c:v>
                </c:pt>
                <c:pt idx="9">
                  <c:v>487.46</c:v>
                </c:pt>
                <c:pt idx="10">
                  <c:v>504.75</c:v>
                </c:pt>
              </c:numCache>
            </c:numRef>
          </c:val>
          <c:smooth val="0"/>
        </c:ser>
        <c:ser>
          <c:idx val="2"/>
          <c:order val="2"/>
          <c:tx>
            <c:strRef>
              <c:f>'T13.5'!$L$9</c:f>
              <c:strCache>
                <c:ptCount val="1"/>
                <c:pt idx="0">
                  <c:v>HGVs</c:v>
                </c:pt>
              </c:strCache>
            </c:strRef>
          </c:tx>
          <c:marker>
            <c:symbol val="circle"/>
            <c:size val="5"/>
          </c:marker>
          <c:dPt>
            <c:idx val="1"/>
            <c:bubble3D val="0"/>
            <c:spPr>
              <a:ln>
                <a:prstDash val="solid"/>
              </a:ln>
            </c:spPr>
          </c:dPt>
          <c:dPt>
            <c:idx val="2"/>
            <c:bubble3D val="0"/>
            <c:spPr>
              <a:ln>
                <a:prstDash val="solid"/>
              </a:ln>
            </c:spPr>
          </c:dPt>
          <c:cat>
            <c:numRef>
              <c:f>'T13.2-13.4'!$G$3:$R$3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'T13.5'!$R$9:$AB$9</c:f>
              <c:numCache>
                <c:formatCode>#,##0</c:formatCode>
                <c:ptCount val="11"/>
                <c:pt idx="0">
                  <c:v>1905</c:v>
                </c:pt>
                <c:pt idx="1">
                  <c:v>1940.33</c:v>
                </c:pt>
                <c:pt idx="2">
                  <c:v>2040.44</c:v>
                </c:pt>
                <c:pt idx="3">
                  <c:v>2135.19</c:v>
                </c:pt>
                <c:pt idx="4">
                  <c:v>2234.69</c:v>
                </c:pt>
                <c:pt idx="5">
                  <c:v>2043.43</c:v>
                </c:pt>
                <c:pt idx="6">
                  <c:v>1998.61</c:v>
                </c:pt>
                <c:pt idx="7">
                  <c:v>2149.46</c:v>
                </c:pt>
                <c:pt idx="8">
                  <c:v>2132.9</c:v>
                </c:pt>
                <c:pt idx="9">
                  <c:v>2254.2199999999998</c:v>
                </c:pt>
                <c:pt idx="10">
                  <c:v>2256.27</c:v>
                </c:pt>
              </c:numCache>
            </c:numRef>
          </c:val>
          <c:smooth val="0"/>
        </c:ser>
        <c:ser>
          <c:idx val="3"/>
          <c:order val="3"/>
          <c:tx>
            <c:strRef>
              <c:f>'T13.5'!$L$10</c:f>
              <c:strCache>
                <c:ptCount val="1"/>
                <c:pt idx="0">
                  <c:v>Light goods vehicles</c:v>
                </c:pt>
              </c:strCache>
            </c:strRef>
          </c:tx>
          <c:spPr>
            <a:ln>
              <a:prstDash val="solid"/>
            </a:ln>
          </c:spPr>
          <c:marker>
            <c:symbol val="square"/>
            <c:size val="5"/>
            <c:spPr>
              <a:noFill/>
            </c:spPr>
          </c:marker>
          <c:dPt>
            <c:idx val="1"/>
            <c:bubble3D val="0"/>
          </c:dPt>
          <c:dPt>
            <c:idx val="2"/>
            <c:bubble3D val="0"/>
          </c:dPt>
          <c:cat>
            <c:numRef>
              <c:f>'T13.2-13.4'!$G$3:$R$3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'T13.5'!$R$10:$AB$10</c:f>
              <c:numCache>
                <c:formatCode>#,##0</c:formatCode>
                <c:ptCount val="11"/>
                <c:pt idx="0">
                  <c:v>1195.8</c:v>
                </c:pt>
                <c:pt idx="1">
                  <c:v>1237.75</c:v>
                </c:pt>
                <c:pt idx="2">
                  <c:v>1269.72</c:v>
                </c:pt>
                <c:pt idx="3">
                  <c:v>1325.17</c:v>
                </c:pt>
                <c:pt idx="4">
                  <c:v>1394.29</c:v>
                </c:pt>
                <c:pt idx="5">
                  <c:v>1368.52</c:v>
                </c:pt>
                <c:pt idx="6">
                  <c:v>1332.26</c:v>
                </c:pt>
                <c:pt idx="7">
                  <c:v>1344.93</c:v>
                </c:pt>
                <c:pt idx="8">
                  <c:v>1357.93</c:v>
                </c:pt>
                <c:pt idx="9">
                  <c:v>1377.62</c:v>
                </c:pt>
                <c:pt idx="10">
                  <c:v>1415.79</c:v>
                </c:pt>
              </c:numCache>
            </c:numRef>
          </c:val>
          <c:smooth val="0"/>
        </c:ser>
        <c:ser>
          <c:idx val="5"/>
          <c:order val="4"/>
          <c:tx>
            <c:strRef>
              <c:f>'T13.5'!$L$13</c:f>
              <c:strCache>
                <c:ptCount val="1"/>
                <c:pt idx="0">
                  <c:v>Railways</c:v>
                </c:pt>
              </c:strCache>
            </c:strRef>
          </c:tx>
          <c:marker>
            <c:spPr>
              <a:noFill/>
            </c:spPr>
          </c:marker>
          <c:dPt>
            <c:idx val="1"/>
            <c:bubble3D val="0"/>
            <c:spPr>
              <a:ln>
                <a:prstDash val="solid"/>
              </a:ln>
            </c:spPr>
          </c:dPt>
          <c:dPt>
            <c:idx val="2"/>
            <c:bubble3D val="0"/>
            <c:spPr>
              <a:ln>
                <a:prstDash val="solid"/>
              </a:ln>
            </c:spPr>
          </c:dPt>
          <c:cat>
            <c:numRef>
              <c:f>'T13.2-13.4'!$G$3:$R$3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'T13.5'!$R$13:$AB$13</c:f>
              <c:numCache>
                <c:formatCode>#,##0</c:formatCode>
                <c:ptCount val="11"/>
                <c:pt idx="0">
                  <c:v>148.85</c:v>
                </c:pt>
                <c:pt idx="1">
                  <c:v>154.30000000000001</c:v>
                </c:pt>
                <c:pt idx="2">
                  <c:v>153.63999999999999</c:v>
                </c:pt>
                <c:pt idx="3">
                  <c:v>158.13999999999999</c:v>
                </c:pt>
                <c:pt idx="4">
                  <c:v>169.12</c:v>
                </c:pt>
                <c:pt idx="5">
                  <c:v>169.75</c:v>
                </c:pt>
                <c:pt idx="6">
                  <c:v>169.1</c:v>
                </c:pt>
                <c:pt idx="7">
                  <c:v>169.49</c:v>
                </c:pt>
                <c:pt idx="8">
                  <c:v>166.94</c:v>
                </c:pt>
                <c:pt idx="9">
                  <c:v>170.93</c:v>
                </c:pt>
                <c:pt idx="10">
                  <c:v>166.5</c:v>
                </c:pt>
              </c:numCache>
            </c:numRef>
          </c:val>
          <c:smooth val="0"/>
        </c:ser>
        <c:ser>
          <c:idx val="6"/>
          <c:order val="5"/>
          <c:tx>
            <c:strRef>
              <c:f>'T13.5'!$L$14</c:f>
              <c:strCache>
                <c:ptCount val="1"/>
                <c:pt idx="0">
                  <c:v>International Aviation &amp; international shipping </c:v>
                </c:pt>
              </c:strCache>
            </c:strRef>
          </c:tx>
          <c:marker>
            <c:symbol val="triangle"/>
            <c:size val="5"/>
          </c:marker>
          <c:dPt>
            <c:idx val="1"/>
            <c:bubble3D val="0"/>
            <c:spPr>
              <a:ln>
                <a:prstDash val="solid"/>
              </a:ln>
            </c:spPr>
          </c:dPt>
          <c:dPt>
            <c:idx val="2"/>
            <c:bubble3D val="0"/>
            <c:spPr>
              <a:ln>
                <a:prstDash val="solid"/>
              </a:ln>
            </c:spPr>
          </c:dPt>
          <c:cat>
            <c:numRef>
              <c:f>'T13.2-13.4'!$G$3:$R$3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'T13.5'!$R$14:$AB$14</c:f>
              <c:numCache>
                <c:formatCode>#,##0</c:formatCode>
                <c:ptCount val="11"/>
                <c:pt idx="0">
                  <c:v>2162.77</c:v>
                </c:pt>
                <c:pt idx="1">
                  <c:v>2420.16</c:v>
                </c:pt>
                <c:pt idx="2">
                  <c:v>2611.15</c:v>
                </c:pt>
                <c:pt idx="3">
                  <c:v>2993.26</c:v>
                </c:pt>
                <c:pt idx="4">
                  <c:v>2965.94</c:v>
                </c:pt>
                <c:pt idx="5">
                  <c:v>3079.32</c:v>
                </c:pt>
                <c:pt idx="6">
                  <c:v>2892.83</c:v>
                </c:pt>
                <c:pt idx="7">
                  <c:v>2519.25</c:v>
                </c:pt>
                <c:pt idx="8">
                  <c:v>2611.16</c:v>
                </c:pt>
                <c:pt idx="9">
                  <c:v>2396.6</c:v>
                </c:pt>
                <c:pt idx="10">
                  <c:v>2402.9299999999998</c:v>
                </c:pt>
              </c:numCache>
            </c:numRef>
          </c:val>
          <c:smooth val="0"/>
        </c:ser>
        <c:ser>
          <c:idx val="7"/>
          <c:order val="6"/>
          <c:tx>
            <c:strRef>
              <c:f>'T13.5'!$L$15</c:f>
              <c:strCache>
                <c:ptCount val="1"/>
                <c:pt idx="0">
                  <c:v>Domestic aviation and shipping</c:v>
                </c:pt>
              </c:strCache>
            </c:strRef>
          </c:tx>
          <c:marker>
            <c:symbol val="diamond"/>
            <c:size val="5"/>
          </c:marker>
          <c:dPt>
            <c:idx val="1"/>
            <c:bubble3D val="0"/>
            <c:spPr>
              <a:ln>
                <a:prstDash val="solid"/>
              </a:ln>
            </c:spPr>
          </c:dPt>
          <c:dPt>
            <c:idx val="2"/>
            <c:bubble3D val="0"/>
            <c:spPr>
              <a:ln>
                <a:prstDash val="solid"/>
              </a:ln>
            </c:spPr>
          </c:dPt>
          <c:cat>
            <c:numRef>
              <c:f>'T13.2-13.4'!$G$3:$R$3</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'T13.5'!$R$15:$AB$15</c:f>
              <c:numCache>
                <c:formatCode>#,##0</c:formatCode>
                <c:ptCount val="11"/>
                <c:pt idx="0">
                  <c:v>1345.7</c:v>
                </c:pt>
                <c:pt idx="1">
                  <c:v>1354.63</c:v>
                </c:pt>
                <c:pt idx="2">
                  <c:v>1397.73</c:v>
                </c:pt>
                <c:pt idx="3">
                  <c:v>1393.29</c:v>
                </c:pt>
                <c:pt idx="4">
                  <c:v>1388.91</c:v>
                </c:pt>
                <c:pt idx="5">
                  <c:v>1318.99</c:v>
                </c:pt>
                <c:pt idx="6">
                  <c:v>1190</c:v>
                </c:pt>
                <c:pt idx="7">
                  <c:v>1112.03</c:v>
                </c:pt>
                <c:pt idx="8">
                  <c:v>1051.1199999999999</c:v>
                </c:pt>
                <c:pt idx="9">
                  <c:v>1008.17</c:v>
                </c:pt>
                <c:pt idx="10">
                  <c:v>963.56999999999994</c:v>
                </c:pt>
              </c:numCache>
            </c:numRef>
          </c:val>
          <c:smooth val="0"/>
        </c:ser>
        <c:dLbls>
          <c:showLegendKey val="0"/>
          <c:showVal val="0"/>
          <c:showCatName val="0"/>
          <c:showSerName val="0"/>
          <c:showPercent val="0"/>
          <c:showBubbleSize val="0"/>
        </c:dLbls>
        <c:marker val="1"/>
        <c:smooth val="0"/>
        <c:axId val="46095360"/>
        <c:axId val="46101248"/>
      </c:lineChart>
      <c:catAx>
        <c:axId val="46095360"/>
        <c:scaling>
          <c:orientation val="minMax"/>
        </c:scaling>
        <c:delete val="0"/>
        <c:axPos val="b"/>
        <c:numFmt formatCode="General" sourceLinked="1"/>
        <c:majorTickMark val="out"/>
        <c:minorTickMark val="none"/>
        <c:tickLblPos val="nextTo"/>
        <c:crossAx val="46101248"/>
        <c:crosses val="autoZero"/>
        <c:auto val="1"/>
        <c:lblAlgn val="ctr"/>
        <c:lblOffset val="100"/>
        <c:noMultiLvlLbl val="0"/>
      </c:catAx>
      <c:valAx>
        <c:axId val="46101248"/>
        <c:scaling>
          <c:orientation val="minMax"/>
          <c:max val="6500"/>
          <c:min val="0"/>
        </c:scaling>
        <c:delete val="0"/>
        <c:axPos val="l"/>
        <c:majorGridlines/>
        <c:title>
          <c:tx>
            <c:rich>
              <a:bodyPr rot="-5400000" vert="horz"/>
              <a:lstStyle/>
              <a:p>
                <a:pPr>
                  <a:defRPr sz="1200"/>
                </a:pPr>
                <a:r>
                  <a:rPr lang="en-US" sz="1200"/>
                  <a:t>thousand tonnes of carbon dioxide equivalent</a:t>
                </a:r>
              </a:p>
            </c:rich>
          </c:tx>
          <c:layout/>
          <c:overlay val="0"/>
        </c:title>
        <c:numFmt formatCode="#,##0" sourceLinked="1"/>
        <c:majorTickMark val="out"/>
        <c:minorTickMark val="none"/>
        <c:tickLblPos val="nextTo"/>
        <c:crossAx val="460953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2004-2014</a:t>
            </a:r>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'T13.6'!$A$21</c:f>
              <c:strCache>
                <c:ptCount val="1"/>
                <c:pt idx="0">
                  <c:v>Avg CO2</c:v>
                </c:pt>
              </c:strCache>
            </c:strRef>
          </c:tx>
          <c:cat>
            <c:numRef>
              <c:f>'T13.6'!$D$2:$O$2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'T13.6'!$D$21:$O$21</c:f>
              <c:numCache>
                <c:formatCode>0.0</c:formatCode>
                <c:ptCount val="11"/>
                <c:pt idx="0">
                  <c:v>166.86097372055701</c:v>
                </c:pt>
                <c:pt idx="1">
                  <c:v>165.62526358717301</c:v>
                </c:pt>
                <c:pt idx="2">
                  <c:v>164.401593768417</c:v>
                </c:pt>
                <c:pt idx="3">
                  <c:v>162.18797429955299</c:v>
                </c:pt>
                <c:pt idx="4">
                  <c:v>156.25750840416899</c:v>
                </c:pt>
                <c:pt idx="5">
                  <c:v>148.64406843634899</c:v>
                </c:pt>
                <c:pt idx="6">
                  <c:v>143.400315971868</c:v>
                </c:pt>
                <c:pt idx="7">
                  <c:v>138.24391746043099</c:v>
                </c:pt>
                <c:pt idx="8">
                  <c:v>133.15860016939601</c:v>
                </c:pt>
                <c:pt idx="9">
                  <c:v>128.36789749107399</c:v>
                </c:pt>
                <c:pt idx="10">
                  <c:v>124.388066967787</c:v>
                </c:pt>
              </c:numCache>
            </c:numRef>
          </c:val>
          <c:smooth val="0"/>
        </c:ser>
        <c:dLbls>
          <c:showLegendKey val="0"/>
          <c:showVal val="0"/>
          <c:showCatName val="0"/>
          <c:showSerName val="0"/>
          <c:showPercent val="0"/>
          <c:showBubbleSize val="0"/>
        </c:dLbls>
        <c:marker val="1"/>
        <c:smooth val="0"/>
        <c:axId val="47146880"/>
        <c:axId val="47148416"/>
      </c:lineChart>
      <c:catAx>
        <c:axId val="47146880"/>
        <c:scaling>
          <c:orientation val="minMax"/>
        </c:scaling>
        <c:delete val="0"/>
        <c:axPos val="b"/>
        <c:numFmt formatCode="General" sourceLinked="1"/>
        <c:majorTickMark val="out"/>
        <c:minorTickMark val="none"/>
        <c:tickLblPos val="nextTo"/>
        <c:crossAx val="47148416"/>
        <c:crosses val="autoZero"/>
        <c:auto val="1"/>
        <c:lblAlgn val="ctr"/>
        <c:lblOffset val="100"/>
        <c:noMultiLvlLbl val="0"/>
      </c:catAx>
      <c:valAx>
        <c:axId val="47148416"/>
        <c:scaling>
          <c:orientation val="minMax"/>
        </c:scaling>
        <c:delete val="0"/>
        <c:axPos val="l"/>
        <c:majorGridlines/>
        <c:numFmt formatCode="0" sourceLinked="0"/>
        <c:majorTickMark val="out"/>
        <c:minorTickMark val="none"/>
        <c:tickLblPos val="nextTo"/>
        <c:crossAx val="4714688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2004-2014</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'T13.6'!$P$186</c:f>
              <c:strCache>
                <c:ptCount val="1"/>
                <c:pt idx="0">
                  <c:v>Up to 120 g/km</c:v>
                </c:pt>
              </c:strCache>
            </c:strRef>
          </c:tx>
          <c:spPr>
            <a:solidFill>
              <a:schemeClr val="tx2">
                <a:lumMod val="75000"/>
              </a:schemeClr>
            </a:solidFill>
            <a:ln>
              <a:solidFill>
                <a:schemeClr val="tx1"/>
              </a:solidFill>
            </a:ln>
          </c:spPr>
          <c:invertIfNegative val="0"/>
          <c:cat>
            <c:numRef>
              <c:f>'T13.6'!$T$185:$AD$185</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'T13.6'!$T$186:$AD$186</c:f>
              <c:numCache>
                <c:formatCode>[&gt;=0.5]#,##0.0;[=0]0.0,;"-"</c:formatCode>
                <c:ptCount val="11"/>
                <c:pt idx="0">
                  <c:v>3.8409811760709811</c:v>
                </c:pt>
                <c:pt idx="1">
                  <c:v>3.3976974607096628</c:v>
                </c:pt>
                <c:pt idx="2">
                  <c:v>4.5023865498325852</c:v>
                </c:pt>
                <c:pt idx="3">
                  <c:v>5.1139505490165096</c:v>
                </c:pt>
                <c:pt idx="4">
                  <c:v>9.9694210855514616</c:v>
                </c:pt>
                <c:pt idx="5">
                  <c:v>18.321590445298909</c:v>
                </c:pt>
                <c:pt idx="6">
                  <c:v>23.197571750156559</c:v>
                </c:pt>
                <c:pt idx="7">
                  <c:v>28.624138670990199</c:v>
                </c:pt>
                <c:pt idx="8">
                  <c:v>33.913162580468423</c:v>
                </c:pt>
                <c:pt idx="9">
                  <c:v>44.913164665523155</c:v>
                </c:pt>
                <c:pt idx="10">
                  <c:v>53.594198206947411</c:v>
                </c:pt>
              </c:numCache>
            </c:numRef>
          </c:val>
        </c:ser>
        <c:ser>
          <c:idx val="1"/>
          <c:order val="1"/>
          <c:tx>
            <c:strRef>
              <c:f>'T13.6'!$P$187</c:f>
              <c:strCache>
                <c:ptCount val="1"/>
                <c:pt idx="0">
                  <c:v>121 - 150 g/km</c:v>
                </c:pt>
              </c:strCache>
            </c:strRef>
          </c:tx>
          <c:spPr>
            <a:solidFill>
              <a:schemeClr val="tx2">
                <a:lumMod val="60000"/>
                <a:lumOff val="40000"/>
              </a:schemeClr>
            </a:solidFill>
            <a:ln>
              <a:solidFill>
                <a:schemeClr val="tx1"/>
              </a:solidFill>
            </a:ln>
          </c:spPr>
          <c:invertIfNegative val="0"/>
          <c:cat>
            <c:numRef>
              <c:f>'T13.6'!$T$185:$AD$185</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'T13.6'!$T$187:$AD$187</c:f>
              <c:numCache>
                <c:formatCode>[&gt;=0.5]#,##0.0;[=0]0.0,;"-"</c:formatCode>
                <c:ptCount val="11"/>
                <c:pt idx="0">
                  <c:v>34.390276368877409</c:v>
                </c:pt>
                <c:pt idx="1">
                  <c:v>33.644735611590463</c:v>
                </c:pt>
                <c:pt idx="2">
                  <c:v>33.937349250450339</c:v>
                </c:pt>
                <c:pt idx="3">
                  <c:v>37.090706216920765</c:v>
                </c:pt>
                <c:pt idx="4">
                  <c:v>41.703732017513374</c:v>
                </c:pt>
                <c:pt idx="5">
                  <c:v>43.817799067729261</c:v>
                </c:pt>
                <c:pt idx="6">
                  <c:v>46.257482496177651</c:v>
                </c:pt>
                <c:pt idx="7">
                  <c:v>47.846379437781643</c:v>
                </c:pt>
                <c:pt idx="8">
                  <c:v>48.67004519928777</c:v>
                </c:pt>
                <c:pt idx="9">
                  <c:v>40.442753001715268</c:v>
                </c:pt>
                <c:pt idx="10">
                  <c:v>33.328837213484761</c:v>
                </c:pt>
              </c:numCache>
            </c:numRef>
          </c:val>
        </c:ser>
        <c:ser>
          <c:idx val="2"/>
          <c:order val="2"/>
          <c:tx>
            <c:strRef>
              <c:f>'T13.6'!$P$188</c:f>
              <c:strCache>
                <c:ptCount val="1"/>
                <c:pt idx="0">
                  <c:v>151 - 185 g/km</c:v>
                </c:pt>
              </c:strCache>
            </c:strRef>
          </c:tx>
          <c:spPr>
            <a:solidFill>
              <a:schemeClr val="tx2">
                <a:lumMod val="40000"/>
                <a:lumOff val="60000"/>
              </a:schemeClr>
            </a:solidFill>
            <a:ln>
              <a:solidFill>
                <a:schemeClr val="tx1"/>
              </a:solidFill>
            </a:ln>
          </c:spPr>
          <c:invertIfNegative val="0"/>
          <c:cat>
            <c:numRef>
              <c:f>'T13.6'!$T$185:$AD$185</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'T13.6'!$T$188:$AD$188</c:f>
              <c:numCache>
                <c:formatCode>[&gt;=0.5]#,##0.0;[=0]0.0,;"-"</c:formatCode>
                <c:ptCount val="11"/>
                <c:pt idx="0">
                  <c:v>39.683100692643478</c:v>
                </c:pt>
                <c:pt idx="1">
                  <c:v>42.13577992488937</c:v>
                </c:pt>
                <c:pt idx="2">
                  <c:v>41.914226686613951</c:v>
                </c:pt>
                <c:pt idx="3">
                  <c:v>39.562267951654945</c:v>
                </c:pt>
                <c:pt idx="4">
                  <c:v>34.302244770310658</c:v>
                </c:pt>
                <c:pt idx="5">
                  <c:v>28.374111228062642</c:v>
                </c:pt>
                <c:pt idx="6">
                  <c:v>22.035351797209543</c:v>
                </c:pt>
                <c:pt idx="7">
                  <c:v>17.655158436851767</c:v>
                </c:pt>
                <c:pt idx="8">
                  <c:v>12.820161621695657</c:v>
                </c:pt>
                <c:pt idx="9">
                  <c:v>11.251559332605645</c:v>
                </c:pt>
                <c:pt idx="10">
                  <c:v>10.064564281025476</c:v>
                </c:pt>
              </c:numCache>
            </c:numRef>
          </c:val>
        </c:ser>
        <c:ser>
          <c:idx val="3"/>
          <c:order val="3"/>
          <c:tx>
            <c:strRef>
              <c:f>'T13.6'!$P$189</c:f>
              <c:strCache>
                <c:ptCount val="1"/>
                <c:pt idx="0">
                  <c:v>Over 186 g/km</c:v>
                </c:pt>
              </c:strCache>
            </c:strRef>
          </c:tx>
          <c:spPr>
            <a:solidFill>
              <a:schemeClr val="tx2">
                <a:lumMod val="20000"/>
                <a:lumOff val="80000"/>
              </a:schemeClr>
            </a:solidFill>
            <a:ln>
              <a:solidFill>
                <a:schemeClr val="tx1"/>
              </a:solidFill>
            </a:ln>
          </c:spPr>
          <c:invertIfNegative val="0"/>
          <c:cat>
            <c:numRef>
              <c:f>'T13.6'!$T$185:$AD$185</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'T13.6'!$T$189:$AD$189</c:f>
              <c:numCache>
                <c:formatCode>[&gt;=0.5]#,##0.0;[=0]0.0,;"-"</c:formatCode>
                <c:ptCount val="11"/>
                <c:pt idx="0">
                  <c:v>20.456621423751841</c:v>
                </c:pt>
                <c:pt idx="1">
                  <c:v>19.79061560194323</c:v>
                </c:pt>
                <c:pt idx="2">
                  <c:v>18.942285185072105</c:v>
                </c:pt>
                <c:pt idx="3">
                  <c:v>17.513231692866736</c:v>
                </c:pt>
                <c:pt idx="4">
                  <c:v>13.429819074756178</c:v>
                </c:pt>
                <c:pt idx="5">
                  <c:v>9.0810474083302903</c:v>
                </c:pt>
                <c:pt idx="6">
                  <c:v>8.1434382528336151</c:v>
                </c:pt>
                <c:pt idx="7">
                  <c:v>5.5625759996185113</c:v>
                </c:pt>
                <c:pt idx="8">
                  <c:v>4.2114778797425014</c:v>
                </c:pt>
                <c:pt idx="9">
                  <c:v>3.0290035864649925</c:v>
                </c:pt>
                <c:pt idx="10">
                  <c:v>2.7534237952646863</c:v>
                </c:pt>
              </c:numCache>
            </c:numRef>
          </c:val>
        </c:ser>
        <c:ser>
          <c:idx val="4"/>
          <c:order val="4"/>
          <c:tx>
            <c:strRef>
              <c:f>'T13.6'!$P$190</c:f>
              <c:strCache>
                <c:ptCount val="1"/>
                <c:pt idx="0">
                  <c:v>Not known</c:v>
                </c:pt>
              </c:strCache>
            </c:strRef>
          </c:tx>
          <c:spPr>
            <a:solidFill>
              <a:schemeClr val="bg1"/>
            </a:solidFill>
            <a:ln>
              <a:solidFill>
                <a:schemeClr val="tx1"/>
              </a:solidFill>
            </a:ln>
          </c:spPr>
          <c:invertIfNegative val="0"/>
          <c:cat>
            <c:numRef>
              <c:f>'T13.6'!$T$185:$AD$185</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'T13.6'!$T$190:$AD$190</c:f>
              <c:numCache>
                <c:formatCode>[&gt;=0.5]#,##0.0;[=0]0.0,;"-"</c:formatCode>
                <c:ptCount val="11"/>
                <c:pt idx="0">
                  <c:v>1.6290203386562991</c:v>
                </c:pt>
                <c:pt idx="1">
                  <c:v>1.031171400867267</c:v>
                </c:pt>
                <c:pt idx="2">
                  <c:v>0.70375232803102017</c:v>
                </c:pt>
                <c:pt idx="3">
                  <c:v>0.71984358954103789</c:v>
                </c:pt>
                <c:pt idx="4">
                  <c:v>0.59478305186832525</c:v>
                </c:pt>
                <c:pt idx="5">
                  <c:v>0.40545185057891009</c:v>
                </c:pt>
                <c:pt idx="6">
                  <c:v>0.36615570362262834</c:v>
                </c:pt>
                <c:pt idx="7">
                  <c:v>0.31174745475787419</c:v>
                </c:pt>
                <c:pt idx="8">
                  <c:v>0.38515271880564306</c:v>
                </c:pt>
                <c:pt idx="9">
                  <c:v>0.36351941369094026</c:v>
                </c:pt>
                <c:pt idx="10">
                  <c:v>0.25897650327767135</c:v>
                </c:pt>
              </c:numCache>
            </c:numRef>
          </c:val>
        </c:ser>
        <c:dLbls>
          <c:showLegendKey val="0"/>
          <c:showVal val="0"/>
          <c:showCatName val="0"/>
          <c:showSerName val="0"/>
          <c:showPercent val="0"/>
          <c:showBubbleSize val="0"/>
        </c:dLbls>
        <c:gapWidth val="70"/>
        <c:overlap val="100"/>
        <c:axId val="46823680"/>
        <c:axId val="46825472"/>
      </c:barChart>
      <c:catAx>
        <c:axId val="46823680"/>
        <c:scaling>
          <c:orientation val="minMax"/>
        </c:scaling>
        <c:delete val="0"/>
        <c:axPos val="l"/>
        <c:numFmt formatCode="General" sourceLinked="1"/>
        <c:majorTickMark val="out"/>
        <c:minorTickMark val="none"/>
        <c:tickLblPos val="nextTo"/>
        <c:crossAx val="46825472"/>
        <c:crosses val="autoZero"/>
        <c:auto val="1"/>
        <c:lblAlgn val="ctr"/>
        <c:lblOffset val="100"/>
        <c:noMultiLvlLbl val="0"/>
      </c:catAx>
      <c:valAx>
        <c:axId val="46825472"/>
        <c:scaling>
          <c:orientation val="minMax"/>
        </c:scaling>
        <c:delete val="0"/>
        <c:axPos val="b"/>
        <c:majorGridlines/>
        <c:numFmt formatCode="0%" sourceLinked="1"/>
        <c:majorTickMark val="out"/>
        <c:minorTickMark val="none"/>
        <c:tickLblPos val="nextTo"/>
        <c:crossAx val="46823680"/>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itchFamily="34" charset="0"/>
                <a:cs typeface="Arial" pitchFamily="34" charset="0"/>
              </a:defRPr>
            </a:pPr>
            <a:r>
              <a:rPr lang="en-GB" sz="1000">
                <a:latin typeface="Arial" pitchFamily="34" charset="0"/>
                <a:cs typeface="Arial" pitchFamily="34" charset="0"/>
              </a:rPr>
              <a:t>Figure 13.5 Ultra Low Emission Vehicles licensed in Scotland - growth from 2011</a:t>
            </a:r>
            <a:r>
              <a:rPr lang="en-GB" sz="1000" baseline="0">
                <a:latin typeface="Arial" pitchFamily="34" charset="0"/>
                <a:cs typeface="Arial" pitchFamily="34" charset="0"/>
              </a:rPr>
              <a:t> Q1 to 2015 Q3</a:t>
            </a:r>
            <a:endParaRPr lang="en-GB" sz="1000">
              <a:latin typeface="Arial" pitchFamily="34" charset="0"/>
              <a:cs typeface="Arial" pitchFamily="34" charset="0"/>
            </a:endParaRPr>
          </a:p>
        </c:rich>
      </c:tx>
      <c:layout>
        <c:manualLayout>
          <c:xMode val="edge"/>
          <c:yMode val="edge"/>
          <c:x val="1.5216679808941548E-2"/>
          <c:y val="2.135076106216794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('T13.7-13.8'!$A$45:$A$48,'T13.7-13.8'!$A$50:$A$53,'T13.7-13.8'!$A$55:$A$58,'T13.7-13.8'!$A$60:$A$63,'T13.7-13.8'!$A$65:$A$67)</c:f>
              <c:strCache>
                <c:ptCount val="19"/>
                <c:pt idx="0">
                  <c:v>2011 Q1</c:v>
                </c:pt>
                <c:pt idx="1">
                  <c:v>2011 Q2</c:v>
                </c:pt>
                <c:pt idx="2">
                  <c:v>2011 Q3</c:v>
                </c:pt>
                <c:pt idx="3">
                  <c:v>2011 Q4</c:v>
                </c:pt>
                <c:pt idx="4">
                  <c:v>2012 Q1</c:v>
                </c:pt>
                <c:pt idx="5">
                  <c:v>2012 Q2</c:v>
                </c:pt>
                <c:pt idx="6">
                  <c:v>2012 Q3</c:v>
                </c:pt>
                <c:pt idx="7">
                  <c:v>2012 Q4</c:v>
                </c:pt>
                <c:pt idx="8">
                  <c:v>2013 Q1</c:v>
                </c:pt>
                <c:pt idx="9">
                  <c:v>2013 Q2</c:v>
                </c:pt>
                <c:pt idx="10">
                  <c:v>2013 Q3</c:v>
                </c:pt>
                <c:pt idx="11">
                  <c:v>2013 Q4</c:v>
                </c:pt>
                <c:pt idx="12">
                  <c:v>2014 Q1</c:v>
                </c:pt>
                <c:pt idx="13">
                  <c:v>2014 Q2</c:v>
                </c:pt>
                <c:pt idx="14">
                  <c:v>2014 Q3</c:v>
                </c:pt>
                <c:pt idx="15">
                  <c:v>2014 Q4</c:v>
                </c:pt>
                <c:pt idx="16">
                  <c:v>2015 Q1</c:v>
                </c:pt>
                <c:pt idx="17">
                  <c:v>2015 Q2</c:v>
                </c:pt>
                <c:pt idx="18">
                  <c:v>2015 Q3</c:v>
                </c:pt>
              </c:strCache>
            </c:strRef>
          </c:cat>
          <c:val>
            <c:numRef>
              <c:f>('T13.7-13.8'!$K$45:$K$48,'T13.7-13.8'!$K$50:$K$53,'T13.7-13.8'!$K$55:$K$58,'T13.7-13.8'!$K$60:$K$63,'T13.7-13.8'!$K$65:$K$67)</c:f>
              <c:numCache>
                <c:formatCode>#,##0</c:formatCode>
                <c:ptCount val="19"/>
                <c:pt idx="0">
                  <c:v>443</c:v>
                </c:pt>
                <c:pt idx="1">
                  <c:v>478</c:v>
                </c:pt>
                <c:pt idx="2">
                  <c:v>493</c:v>
                </c:pt>
                <c:pt idx="3">
                  <c:v>510</c:v>
                </c:pt>
                <c:pt idx="4">
                  <c:v>549</c:v>
                </c:pt>
                <c:pt idx="5">
                  <c:v>614</c:v>
                </c:pt>
                <c:pt idx="6">
                  <c:v>670</c:v>
                </c:pt>
                <c:pt idx="7">
                  <c:v>713</c:v>
                </c:pt>
                <c:pt idx="8">
                  <c:v>746</c:v>
                </c:pt>
                <c:pt idx="9">
                  <c:v>818</c:v>
                </c:pt>
                <c:pt idx="10">
                  <c:v>874</c:v>
                </c:pt>
                <c:pt idx="11">
                  <c:v>927</c:v>
                </c:pt>
                <c:pt idx="12">
                  <c:v>1067</c:v>
                </c:pt>
                <c:pt idx="13">
                  <c:v>1239</c:v>
                </c:pt>
                <c:pt idx="14">
                  <c:v>1530</c:v>
                </c:pt>
                <c:pt idx="15">
                  <c:v>1799</c:v>
                </c:pt>
                <c:pt idx="16">
                  <c:v>2200</c:v>
                </c:pt>
                <c:pt idx="17">
                  <c:v>2512</c:v>
                </c:pt>
                <c:pt idx="18">
                  <c:v>2796</c:v>
                </c:pt>
              </c:numCache>
            </c:numRef>
          </c:val>
          <c:smooth val="0"/>
        </c:ser>
        <c:dLbls>
          <c:showLegendKey val="0"/>
          <c:showVal val="0"/>
          <c:showCatName val="0"/>
          <c:showSerName val="0"/>
          <c:showPercent val="0"/>
          <c:showBubbleSize val="0"/>
        </c:dLbls>
        <c:marker val="1"/>
        <c:smooth val="0"/>
        <c:axId val="47006080"/>
        <c:axId val="47007616"/>
      </c:lineChart>
      <c:catAx>
        <c:axId val="47006080"/>
        <c:scaling>
          <c:orientation val="minMax"/>
        </c:scaling>
        <c:delete val="0"/>
        <c:axPos val="b"/>
        <c:majorTickMark val="out"/>
        <c:minorTickMark val="none"/>
        <c:tickLblPos val="nextTo"/>
        <c:txPr>
          <a:bodyPr/>
          <a:lstStyle/>
          <a:p>
            <a:pPr>
              <a:defRPr sz="1200">
                <a:latin typeface="Arial" pitchFamily="34" charset="0"/>
                <a:cs typeface="Arial" pitchFamily="34" charset="0"/>
              </a:defRPr>
            </a:pPr>
            <a:endParaRPr lang="en-US"/>
          </a:p>
        </c:txPr>
        <c:crossAx val="47007616"/>
        <c:crosses val="autoZero"/>
        <c:auto val="1"/>
        <c:lblAlgn val="ctr"/>
        <c:lblOffset val="100"/>
        <c:noMultiLvlLbl val="0"/>
      </c:catAx>
      <c:valAx>
        <c:axId val="47007616"/>
        <c:scaling>
          <c:orientation val="minMax"/>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4700608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4857751"/>
    <xdr:ext cx="7248524" cy="55721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0.53574</cdr:x>
      <cdr:y>0.61538</cdr:y>
    </cdr:from>
    <cdr:to>
      <cdr:x>0.75427</cdr:x>
      <cdr:y>0.70256</cdr:y>
    </cdr:to>
    <cdr:sp macro="" textlink="">
      <cdr:nvSpPr>
        <cdr:cNvPr id="3" name="TextBox 2"/>
        <cdr:cNvSpPr txBox="1"/>
      </cdr:nvSpPr>
      <cdr:spPr>
        <a:xfrm xmlns:a="http://schemas.openxmlformats.org/drawingml/2006/main">
          <a:off x="3883342" y="3428998"/>
          <a:ext cx="158400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0.67347</cdr:x>
      <cdr:y>0.49343</cdr:y>
    </cdr:from>
    <cdr:to>
      <cdr:x>0.81077</cdr:x>
      <cdr:y>0.58633</cdr:y>
    </cdr:to>
    <cdr:sp macro="" textlink="">
      <cdr:nvSpPr>
        <cdr:cNvPr id="4" name="TextBox 3"/>
        <cdr:cNvSpPr txBox="1"/>
      </cdr:nvSpPr>
      <cdr:spPr>
        <a:xfrm xmlns:a="http://schemas.openxmlformats.org/drawingml/2006/main">
          <a:off x="4881696" y="2749448"/>
          <a:ext cx="995222" cy="51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0.7904</cdr:x>
      <cdr:y>0.37669</cdr:y>
    </cdr:from>
    <cdr:to>
      <cdr:x>0.86519</cdr:x>
      <cdr:y>0.42566</cdr:y>
    </cdr:to>
    <cdr:sp macro="" textlink="">
      <cdr:nvSpPr>
        <cdr:cNvPr id="5" name="TextBox 4"/>
        <cdr:cNvSpPr txBox="1"/>
      </cdr:nvSpPr>
      <cdr:spPr>
        <a:xfrm xmlns:a="http://schemas.openxmlformats.org/drawingml/2006/main">
          <a:off x="5729211" y="2098961"/>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PM</a:t>
          </a:r>
          <a:r>
            <a:rPr lang="en-GB" sz="1100" baseline="-25000"/>
            <a:t>10</a:t>
          </a: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1990-2013  (1990=100) </a:t>
          </a:r>
          <a:endParaRPr lang="en-GB" sz="1400" b="1"/>
        </a:p>
      </cdr:txBody>
    </cdr:sp>
  </cdr:relSizeAnchor>
  <cdr:relSizeAnchor xmlns:cdr="http://schemas.openxmlformats.org/drawingml/2006/chartDrawing">
    <cdr:from>
      <cdr:x>0.43903</cdr:x>
      <cdr:y>0.74889</cdr:y>
    </cdr:from>
    <cdr:to>
      <cdr:x>0.50723</cdr:x>
      <cdr:y>0.79995</cdr:y>
    </cdr:to>
    <cdr:sp macro="" textlink="">
      <cdr:nvSpPr>
        <cdr:cNvPr id="6" name="TextBox 5"/>
        <cdr:cNvSpPr txBox="1"/>
      </cdr:nvSpPr>
      <cdr:spPr>
        <a:xfrm xmlns:a="http://schemas.openxmlformats.org/drawingml/2006/main">
          <a:off x="3182318" y="4172908"/>
          <a:ext cx="494331"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156881</xdr:colOff>
      <xdr:row>0</xdr:row>
      <xdr:rowOff>98771</xdr:rowOff>
    </xdr:from>
    <xdr:to>
      <xdr:col>9</xdr:col>
      <xdr:colOff>112059</xdr:colOff>
      <xdr:row>28</xdr:row>
      <xdr:rowOff>56029</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1172627</xdr:colOff>
      <xdr:row>40</xdr:row>
      <xdr:rowOff>1868</xdr:rowOff>
    </xdr:from>
    <xdr:to>
      <xdr:col>12</xdr:col>
      <xdr:colOff>335243</xdr:colOff>
      <xdr:row>182</xdr:row>
      <xdr:rowOff>69103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633557</xdr:colOff>
      <xdr:row>183</xdr:row>
      <xdr:rowOff>73602</xdr:rowOff>
    </xdr:from>
    <xdr:to>
      <xdr:col>13</xdr:col>
      <xdr:colOff>428625</xdr:colOff>
      <xdr:row>206</xdr:row>
      <xdr:rowOff>94384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54428</xdr:colOff>
      <xdr:row>75</xdr:row>
      <xdr:rowOff>54429</xdr:rowOff>
    </xdr:from>
    <xdr:to>
      <xdr:col>10</xdr:col>
      <xdr:colOff>721179</xdr:colOff>
      <xdr:row>100</xdr:row>
      <xdr:rowOff>95251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gov.uk/transport-statistics-notes-and-guidance-vehicle-licensing" TargetMode="External"/><Relationship Id="rId2" Type="http://schemas.openxmlformats.org/officeDocument/2006/relationships/hyperlink" Target="https://www.gov.uk/transport-statistics-notes-and-guidance-vehicle-licensing" TargetMode="External"/><Relationship Id="rId1" Type="http://schemas.openxmlformats.org/officeDocument/2006/relationships/hyperlink" Target="https://www.gov.uk/government/organisations/department-for-transport/series/vehicle-licensing-statistics" TargetMode="External"/><Relationship Id="rId5" Type="http://schemas.openxmlformats.org/officeDocument/2006/relationships/drawing" Target="../drawings/drawing5.x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workbookViewId="0">
      <selection activeCell="F21" sqref="F21"/>
    </sheetView>
  </sheetViews>
  <sheetFormatPr defaultRowHeight="12.75" x14ac:dyDescent="0.2"/>
  <cols>
    <col min="1" max="1" width="15.140625" customWidth="1"/>
  </cols>
  <sheetData>
    <row r="1" spans="1:2" ht="20.25" x14ac:dyDescent="0.3">
      <c r="A1" s="300" t="s">
        <v>356</v>
      </c>
      <c r="B1" s="301"/>
    </row>
    <row r="2" spans="1:2" ht="15" x14ac:dyDescent="0.2">
      <c r="A2" s="302" t="s">
        <v>366</v>
      </c>
      <c r="B2" s="303" t="s">
        <v>368</v>
      </c>
    </row>
    <row r="3" spans="1:2" s="191" customFormat="1" ht="15" x14ac:dyDescent="0.2">
      <c r="A3" s="302" t="s">
        <v>367</v>
      </c>
      <c r="B3" s="303" t="s">
        <v>369</v>
      </c>
    </row>
    <row r="4" spans="1:2" s="191" customFormat="1" ht="15" x14ac:dyDescent="0.2">
      <c r="A4" s="302" t="s">
        <v>370</v>
      </c>
      <c r="B4" s="303" t="s">
        <v>371</v>
      </c>
    </row>
    <row r="5" spans="1:2" ht="15" x14ac:dyDescent="0.2">
      <c r="A5" s="302" t="s">
        <v>357</v>
      </c>
      <c r="B5" s="303" t="s">
        <v>372</v>
      </c>
    </row>
    <row r="6" spans="1:2" ht="15" x14ac:dyDescent="0.2">
      <c r="A6" s="302" t="s">
        <v>358</v>
      </c>
      <c r="B6" s="303" t="s">
        <v>373</v>
      </c>
    </row>
    <row r="7" spans="1:2" ht="15" x14ac:dyDescent="0.2">
      <c r="A7" s="302" t="s">
        <v>359</v>
      </c>
      <c r="B7" s="303" t="s">
        <v>374</v>
      </c>
    </row>
    <row r="8" spans="1:2" ht="15" x14ac:dyDescent="0.2">
      <c r="A8" s="302" t="s">
        <v>360</v>
      </c>
      <c r="B8" s="303" t="s">
        <v>375</v>
      </c>
    </row>
    <row r="9" spans="1:2" ht="15" x14ac:dyDescent="0.2">
      <c r="A9" s="302" t="s">
        <v>361</v>
      </c>
      <c r="B9" s="303" t="s">
        <v>376</v>
      </c>
    </row>
    <row r="10" spans="1:2" ht="15" x14ac:dyDescent="0.2">
      <c r="A10" s="302" t="s">
        <v>362</v>
      </c>
      <c r="B10" s="303" t="s">
        <v>377</v>
      </c>
    </row>
    <row r="11" spans="1:2" ht="15" x14ac:dyDescent="0.2">
      <c r="A11" s="302" t="s">
        <v>363</v>
      </c>
      <c r="B11" s="303" t="s">
        <v>378</v>
      </c>
    </row>
    <row r="12" spans="1:2" ht="15" x14ac:dyDescent="0.2">
      <c r="A12" s="302" t="s">
        <v>364</v>
      </c>
      <c r="B12" s="303" t="s">
        <v>379</v>
      </c>
    </row>
    <row r="13" spans="1:2" ht="15" x14ac:dyDescent="0.2">
      <c r="A13" s="302" t="s">
        <v>365</v>
      </c>
      <c r="B13" s="303" t="s">
        <v>380</v>
      </c>
    </row>
  </sheetData>
  <hyperlinks>
    <hyperlink ref="A2" location="'Table 13.1a'!A1" display="Table 13.1a"/>
    <hyperlink ref="A3" location="'Table 13.1b'!A1" display="Table 13.1b"/>
    <hyperlink ref="A4" location="'Table 13.1c'!A1" display="Table 13.1c"/>
    <hyperlink ref="A5" location="'T13.2-13.4'!A1" display="Table 13.2"/>
    <hyperlink ref="A6" location="'T13.2-13.4'!A1" display="Table 13.3"/>
    <hyperlink ref="A7" location="'T13.2-13.4'!A1" display="Table 13.4"/>
    <hyperlink ref="A8" location="T13.5!A1" display="Table 13.5"/>
    <hyperlink ref="A9" location="T13.6!A1" display="Table 13.6"/>
    <hyperlink ref="A10" location="'T13.7-13.8'!A1" display="Table 13.7"/>
    <hyperlink ref="A11" location="'T13.7-13.8'!A1" display="Table 13.8"/>
    <hyperlink ref="A12" location="'T13.9-13.10'!A1" display="Table 13.9"/>
    <hyperlink ref="A13" location="'T13.9-13.10'!A1" display="Table 13.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zoomScale="85" zoomScaleNormal="85" workbookViewId="0">
      <selection activeCell="P51" sqref="P51"/>
    </sheetView>
  </sheetViews>
  <sheetFormatPr defaultRowHeight="12.75" x14ac:dyDescent="0.2"/>
  <cols>
    <col min="1" max="1" width="35.7109375" customWidth="1"/>
    <col min="2" max="2" width="12.5703125" customWidth="1"/>
    <col min="3" max="3" width="10.7109375" customWidth="1"/>
    <col min="4" max="4" width="8.85546875" customWidth="1"/>
    <col min="5" max="5" width="8" customWidth="1"/>
    <col min="6" max="6" width="7.85546875" customWidth="1"/>
    <col min="7" max="7" width="10" customWidth="1"/>
    <col min="8" max="8" width="9.85546875" customWidth="1"/>
    <col min="9" max="9" width="10.7109375" customWidth="1"/>
    <col min="10" max="10" width="8.85546875" customWidth="1"/>
    <col min="11" max="11" width="13.140625" customWidth="1"/>
    <col min="12" max="12" width="9.7109375" customWidth="1"/>
    <col min="13" max="13" width="8.28515625" style="135" customWidth="1"/>
    <col min="14" max="14" width="11.85546875" style="135" customWidth="1"/>
    <col min="15" max="15" width="9.140625" style="135"/>
  </cols>
  <sheetData>
    <row r="1" spans="1:15" ht="15.75" x14ac:dyDescent="0.25">
      <c r="A1" s="2" t="s">
        <v>354</v>
      </c>
      <c r="B1" s="215"/>
      <c r="C1" s="215"/>
      <c r="D1" s="215"/>
      <c r="E1" s="215"/>
      <c r="F1" s="215"/>
      <c r="G1" s="215"/>
      <c r="H1" s="215"/>
      <c r="I1" s="215"/>
      <c r="J1" s="215"/>
      <c r="K1" s="215"/>
      <c r="L1" s="215"/>
    </row>
    <row r="2" spans="1:15" ht="14.25" x14ac:dyDescent="0.2">
      <c r="A2" s="215"/>
      <c r="B2" s="215"/>
      <c r="C2" s="215"/>
      <c r="D2" s="215"/>
      <c r="E2" s="215"/>
      <c r="F2" s="215"/>
      <c r="G2" s="215"/>
      <c r="H2" s="215"/>
      <c r="I2" s="215"/>
      <c r="J2" s="215"/>
      <c r="K2" s="215"/>
      <c r="L2" s="215"/>
      <c r="M2" s="138"/>
      <c r="N2" s="138"/>
    </row>
    <row r="3" spans="1:15" ht="15.75" x14ac:dyDescent="0.25">
      <c r="A3" s="216"/>
      <c r="B3" s="361" t="s">
        <v>234</v>
      </c>
      <c r="C3" s="361"/>
      <c r="D3" s="361"/>
      <c r="E3" s="361"/>
      <c r="F3" s="361"/>
      <c r="G3" s="361"/>
      <c r="H3" s="361"/>
      <c r="I3" s="361"/>
      <c r="J3" s="361"/>
      <c r="K3" s="361"/>
      <c r="L3" s="361"/>
      <c r="M3" s="214"/>
      <c r="N3" s="329"/>
    </row>
    <row r="4" spans="1:15" ht="78" customHeight="1" x14ac:dyDescent="0.25">
      <c r="A4" s="241"/>
      <c r="B4" s="326" t="s">
        <v>224</v>
      </c>
      <c r="C4" s="326" t="s">
        <v>225</v>
      </c>
      <c r="D4" s="326" t="s">
        <v>226</v>
      </c>
      <c r="E4" s="326" t="s">
        <v>393</v>
      </c>
      <c r="F4" s="326" t="s">
        <v>227</v>
      </c>
      <c r="G4" s="326" t="s">
        <v>228</v>
      </c>
      <c r="H4" s="326" t="s">
        <v>394</v>
      </c>
      <c r="I4" s="326" t="s">
        <v>229</v>
      </c>
      <c r="J4" s="326" t="s">
        <v>395</v>
      </c>
      <c r="K4" s="326" t="s">
        <v>230</v>
      </c>
      <c r="L4" s="326" t="s">
        <v>231</v>
      </c>
      <c r="M4" s="326" t="s">
        <v>232</v>
      </c>
      <c r="N4" s="330" t="s">
        <v>83</v>
      </c>
    </row>
    <row r="5" spans="1:15" s="191" customFormat="1" ht="15.75" x14ac:dyDescent="0.25">
      <c r="A5" s="37" t="s">
        <v>125</v>
      </c>
      <c r="B5" s="242"/>
      <c r="C5" s="242"/>
      <c r="D5" s="242"/>
      <c r="E5" s="242"/>
      <c r="F5" s="242"/>
      <c r="G5" s="242"/>
      <c r="H5" s="242"/>
      <c r="I5" s="242"/>
      <c r="J5" s="242"/>
      <c r="K5" s="242"/>
      <c r="L5" s="242"/>
      <c r="M5" s="242"/>
      <c r="N5" s="242" t="s">
        <v>198</v>
      </c>
      <c r="O5" s="135"/>
    </row>
    <row r="6" spans="1:15" ht="15" x14ac:dyDescent="0.2">
      <c r="A6" s="242" t="s">
        <v>215</v>
      </c>
      <c r="B6" s="327">
        <v>2.3119999999999998</v>
      </c>
      <c r="C6" s="327" t="s">
        <v>243</v>
      </c>
      <c r="D6" s="327" t="s">
        <v>243</v>
      </c>
      <c r="E6" s="327" t="s">
        <v>243</v>
      </c>
      <c r="F6" s="327" t="s">
        <v>243</v>
      </c>
      <c r="G6" s="327" t="s">
        <v>243</v>
      </c>
      <c r="H6" s="327" t="s">
        <v>243</v>
      </c>
      <c r="I6" s="327" t="s">
        <v>243</v>
      </c>
      <c r="J6" s="327" t="s">
        <v>243</v>
      </c>
      <c r="K6" s="327">
        <v>0.45300000000000001</v>
      </c>
      <c r="L6" s="327" t="s">
        <v>243</v>
      </c>
      <c r="M6" s="327" t="s">
        <v>243</v>
      </c>
      <c r="N6" s="327">
        <v>2.7690000000000001</v>
      </c>
    </row>
    <row r="7" spans="1:15" ht="15" x14ac:dyDescent="0.2">
      <c r="A7" s="242" t="s">
        <v>202</v>
      </c>
      <c r="B7" s="327">
        <v>0.85899999999999999</v>
      </c>
      <c r="C7" s="327" t="s">
        <v>243</v>
      </c>
      <c r="D7" s="327" t="s">
        <v>243</v>
      </c>
      <c r="E7" s="327" t="s">
        <v>243</v>
      </c>
      <c r="F7" s="327" t="s">
        <v>243</v>
      </c>
      <c r="G7" s="327" t="s">
        <v>243</v>
      </c>
      <c r="H7" s="327" t="s">
        <v>243</v>
      </c>
      <c r="I7" s="327" t="s">
        <v>243</v>
      </c>
      <c r="J7" s="327" t="s">
        <v>243</v>
      </c>
      <c r="K7" s="327" t="s">
        <v>243</v>
      </c>
      <c r="L7" s="327" t="s">
        <v>243</v>
      </c>
      <c r="M7" s="327" t="s">
        <v>243</v>
      </c>
      <c r="N7" s="327">
        <v>0.872</v>
      </c>
    </row>
    <row r="8" spans="1:15" ht="15" x14ac:dyDescent="0.2">
      <c r="A8" s="242" t="s">
        <v>60</v>
      </c>
      <c r="B8" s="327">
        <v>101.378</v>
      </c>
      <c r="C8" s="327">
        <v>8.3000000000000004E-2</v>
      </c>
      <c r="D8" s="327">
        <v>0.69799999999999995</v>
      </c>
      <c r="E8" s="327" t="s">
        <v>243</v>
      </c>
      <c r="F8" s="327" t="s">
        <v>243</v>
      </c>
      <c r="G8" s="327" t="s">
        <v>243</v>
      </c>
      <c r="H8" s="327" t="s">
        <v>243</v>
      </c>
      <c r="I8" s="327">
        <v>1.877</v>
      </c>
      <c r="J8" s="327" t="s">
        <v>243</v>
      </c>
      <c r="K8" s="327">
        <v>118.377</v>
      </c>
      <c r="L8" s="327" t="s">
        <v>243</v>
      </c>
      <c r="M8" s="327" t="s">
        <v>243</v>
      </c>
      <c r="N8" s="327">
        <v>222.41399999999999</v>
      </c>
    </row>
    <row r="9" spans="1:15" ht="15" x14ac:dyDescent="0.2">
      <c r="A9" s="242" t="s">
        <v>216</v>
      </c>
      <c r="B9" s="327">
        <v>3.2029999999999998</v>
      </c>
      <c r="C9" s="327" t="s">
        <v>243</v>
      </c>
      <c r="D9" s="327" t="s">
        <v>243</v>
      </c>
      <c r="E9" s="327" t="s">
        <v>243</v>
      </c>
      <c r="F9" s="327" t="s">
        <v>243</v>
      </c>
      <c r="G9" s="327" t="s">
        <v>243</v>
      </c>
      <c r="H9" s="327" t="s">
        <v>243</v>
      </c>
      <c r="I9" s="327" t="s">
        <v>243</v>
      </c>
      <c r="J9" s="327" t="s">
        <v>243</v>
      </c>
      <c r="K9" s="327" t="s">
        <v>243</v>
      </c>
      <c r="L9" s="327" t="s">
        <v>243</v>
      </c>
      <c r="M9" s="327" t="s">
        <v>243</v>
      </c>
      <c r="N9" s="327">
        <v>3.2090000000000001</v>
      </c>
    </row>
    <row r="10" spans="1:15" ht="15" x14ac:dyDescent="0.2">
      <c r="A10" s="242" t="s">
        <v>217</v>
      </c>
      <c r="B10" s="327">
        <v>23.058</v>
      </c>
      <c r="C10" s="327" t="s">
        <v>243</v>
      </c>
      <c r="D10" s="327">
        <v>5.0999999999999997E-2</v>
      </c>
      <c r="E10" s="327" t="s">
        <v>243</v>
      </c>
      <c r="F10" s="327" t="s">
        <v>243</v>
      </c>
      <c r="G10" s="327" t="s">
        <v>243</v>
      </c>
      <c r="H10" s="327" t="s">
        <v>243</v>
      </c>
      <c r="I10" s="327" t="s">
        <v>243</v>
      </c>
      <c r="J10" s="327" t="s">
        <v>243</v>
      </c>
      <c r="K10" s="327">
        <v>0.251</v>
      </c>
      <c r="L10" s="327" t="s">
        <v>243</v>
      </c>
      <c r="M10" s="327" t="s">
        <v>243</v>
      </c>
      <c r="N10" s="327">
        <v>23.363</v>
      </c>
    </row>
    <row r="11" spans="1:15" ht="15" x14ac:dyDescent="0.2">
      <c r="A11" s="242" t="s">
        <v>218</v>
      </c>
      <c r="B11" s="327" t="s">
        <v>243</v>
      </c>
      <c r="C11" s="327" t="s">
        <v>243</v>
      </c>
      <c r="D11" s="327" t="s">
        <v>243</v>
      </c>
      <c r="E11" s="327" t="s">
        <v>243</v>
      </c>
      <c r="F11" s="327" t="s">
        <v>243</v>
      </c>
      <c r="G11" s="327" t="s">
        <v>243</v>
      </c>
      <c r="H11" s="327" t="s">
        <v>243</v>
      </c>
      <c r="I11" s="327" t="s">
        <v>243</v>
      </c>
      <c r="J11" s="327" t="s">
        <v>243</v>
      </c>
      <c r="K11" s="327">
        <v>6.101</v>
      </c>
      <c r="L11" s="327" t="s">
        <v>243</v>
      </c>
      <c r="M11" s="327" t="s">
        <v>243</v>
      </c>
      <c r="N11" s="327">
        <v>6.11</v>
      </c>
    </row>
    <row r="12" spans="1:15" ht="15" x14ac:dyDescent="0.2">
      <c r="A12" s="242" t="s">
        <v>220</v>
      </c>
      <c r="B12" s="327">
        <v>1.895</v>
      </c>
      <c r="C12" s="327" t="s">
        <v>243</v>
      </c>
      <c r="D12" s="327">
        <v>0.81299999999999994</v>
      </c>
      <c r="E12" s="327" t="s">
        <v>243</v>
      </c>
      <c r="F12" s="327" t="s">
        <v>243</v>
      </c>
      <c r="G12" s="327" t="s">
        <v>243</v>
      </c>
      <c r="H12" s="327" t="s">
        <v>243</v>
      </c>
      <c r="I12" s="327" t="s">
        <v>243</v>
      </c>
      <c r="J12" s="327" t="s">
        <v>243</v>
      </c>
      <c r="K12" s="327">
        <v>0.108</v>
      </c>
      <c r="L12" s="327" t="s">
        <v>243</v>
      </c>
      <c r="M12" s="327" t="s">
        <v>243</v>
      </c>
      <c r="N12" s="327">
        <v>2.8439999999999999</v>
      </c>
    </row>
    <row r="13" spans="1:15" ht="15" x14ac:dyDescent="0.2">
      <c r="A13" s="242" t="s">
        <v>221</v>
      </c>
      <c r="B13" s="327" t="s">
        <v>243</v>
      </c>
      <c r="C13" s="327" t="s">
        <v>243</v>
      </c>
      <c r="D13" s="327" t="s">
        <v>243</v>
      </c>
      <c r="E13" s="327" t="s">
        <v>243</v>
      </c>
      <c r="F13" s="327" t="s">
        <v>243</v>
      </c>
      <c r="G13" s="327" t="s">
        <v>243</v>
      </c>
      <c r="H13" s="327" t="s">
        <v>243</v>
      </c>
      <c r="I13" s="327" t="s">
        <v>243</v>
      </c>
      <c r="J13" s="327" t="s">
        <v>243</v>
      </c>
      <c r="K13" s="327" t="s">
        <v>243</v>
      </c>
      <c r="L13" s="327" t="s">
        <v>243</v>
      </c>
      <c r="M13" s="327" t="s">
        <v>243</v>
      </c>
      <c r="N13" s="327" t="s">
        <v>243</v>
      </c>
    </row>
    <row r="14" spans="1:15" ht="15" x14ac:dyDescent="0.2">
      <c r="A14" s="242" t="s">
        <v>222</v>
      </c>
      <c r="B14" s="327">
        <v>0.54300000000000004</v>
      </c>
      <c r="C14" s="327" t="s">
        <v>243</v>
      </c>
      <c r="D14" s="327" t="s">
        <v>243</v>
      </c>
      <c r="E14" s="327" t="s">
        <v>243</v>
      </c>
      <c r="F14" s="327" t="s">
        <v>243</v>
      </c>
      <c r="G14" s="327" t="s">
        <v>243</v>
      </c>
      <c r="H14" s="327" t="s">
        <v>243</v>
      </c>
      <c r="I14" s="327" t="s">
        <v>243</v>
      </c>
      <c r="J14" s="327" t="s">
        <v>243</v>
      </c>
      <c r="K14" s="327" t="s">
        <v>243</v>
      </c>
      <c r="L14" s="327" t="s">
        <v>243</v>
      </c>
      <c r="M14" s="327" t="s">
        <v>243</v>
      </c>
      <c r="N14" s="327">
        <v>0.54300000000000004</v>
      </c>
    </row>
    <row r="15" spans="1:15" ht="15" x14ac:dyDescent="0.2">
      <c r="A15" s="242" t="s">
        <v>223</v>
      </c>
      <c r="B15" s="327" t="s">
        <v>243</v>
      </c>
      <c r="C15" s="327" t="s">
        <v>243</v>
      </c>
      <c r="D15" s="327" t="s">
        <v>243</v>
      </c>
      <c r="E15" s="327" t="s">
        <v>243</v>
      </c>
      <c r="F15" s="327" t="s">
        <v>243</v>
      </c>
      <c r="G15" s="327" t="s">
        <v>243</v>
      </c>
      <c r="H15" s="327" t="s">
        <v>243</v>
      </c>
      <c r="I15" s="327" t="s">
        <v>243</v>
      </c>
      <c r="J15" s="327" t="s">
        <v>243</v>
      </c>
      <c r="K15" s="327" t="s">
        <v>243</v>
      </c>
      <c r="L15" s="327" t="s">
        <v>243</v>
      </c>
      <c r="M15" s="327" t="s">
        <v>243</v>
      </c>
      <c r="N15" s="327" t="s">
        <v>243</v>
      </c>
    </row>
    <row r="16" spans="1:15" ht="15.75" x14ac:dyDescent="0.25">
      <c r="A16" s="244" t="s">
        <v>83</v>
      </c>
      <c r="B16" s="328">
        <v>133.262</v>
      </c>
      <c r="C16" s="328">
        <v>8.3000000000000004E-2</v>
      </c>
      <c r="D16" s="328">
        <v>1.577</v>
      </c>
      <c r="E16" s="328" t="s">
        <v>243</v>
      </c>
      <c r="F16" s="328" t="s">
        <v>243</v>
      </c>
      <c r="G16" s="328" t="s">
        <v>243</v>
      </c>
      <c r="H16" s="328" t="s">
        <v>243</v>
      </c>
      <c r="I16" s="328">
        <v>1.877</v>
      </c>
      <c r="J16" s="328" t="s">
        <v>243</v>
      </c>
      <c r="K16" s="328">
        <v>125.321</v>
      </c>
      <c r="L16" s="328" t="s">
        <v>243</v>
      </c>
      <c r="M16" s="328" t="s">
        <v>243</v>
      </c>
      <c r="N16" s="328">
        <v>262.16399999999999</v>
      </c>
    </row>
    <row r="17" spans="1:18" ht="14.25" x14ac:dyDescent="0.2">
      <c r="A17" s="217" t="s">
        <v>338</v>
      </c>
      <c r="B17" s="215"/>
      <c r="C17" s="215"/>
      <c r="D17" s="215"/>
      <c r="E17" s="215"/>
      <c r="F17" s="215"/>
      <c r="G17" s="215"/>
      <c r="H17" s="215"/>
      <c r="I17" s="215"/>
      <c r="J17" s="215"/>
      <c r="K17" s="215"/>
      <c r="L17" s="215"/>
    </row>
    <row r="18" spans="1:18" ht="14.25" x14ac:dyDescent="0.2">
      <c r="A18" s="215"/>
      <c r="B18" s="215"/>
      <c r="C18" s="215"/>
      <c r="D18" s="215"/>
      <c r="E18" s="215"/>
      <c r="F18" s="215"/>
      <c r="G18" s="215"/>
      <c r="H18" s="215"/>
      <c r="I18" s="215"/>
      <c r="J18" s="215"/>
      <c r="K18" s="215"/>
      <c r="L18" s="215"/>
    </row>
    <row r="19" spans="1:18" ht="14.25" hidden="1" x14ac:dyDescent="0.2">
      <c r="A19" s="215"/>
      <c r="B19" s="215"/>
      <c r="C19" s="215"/>
      <c r="D19" s="215"/>
      <c r="E19" s="215"/>
      <c r="F19" s="215"/>
      <c r="G19" s="215"/>
      <c r="H19" s="215"/>
      <c r="I19" s="215"/>
      <c r="J19" s="215"/>
      <c r="K19" s="215"/>
      <c r="L19" s="215"/>
    </row>
    <row r="20" spans="1:18" ht="15" hidden="1" x14ac:dyDescent="0.25">
      <c r="A20" s="218" t="s">
        <v>136</v>
      </c>
      <c r="B20" s="215"/>
      <c r="C20" s="215"/>
      <c r="D20" s="215"/>
      <c r="E20" s="215"/>
      <c r="F20" s="215"/>
      <c r="G20" s="215"/>
      <c r="H20" s="215"/>
      <c r="I20" s="215"/>
      <c r="J20" s="215"/>
      <c r="K20" s="215"/>
      <c r="L20" s="215"/>
    </row>
    <row r="21" spans="1:18" ht="14.25" hidden="1" x14ac:dyDescent="0.2">
      <c r="A21" s="215"/>
      <c r="B21" s="215"/>
      <c r="C21" s="215"/>
      <c r="D21" s="215"/>
      <c r="E21" s="215"/>
      <c r="F21" s="215"/>
      <c r="G21" s="215"/>
      <c r="H21" s="215"/>
      <c r="I21" s="215"/>
      <c r="J21" s="215"/>
      <c r="K21" s="215"/>
      <c r="L21" s="215"/>
    </row>
    <row r="22" spans="1:18" ht="14.25" hidden="1" x14ac:dyDescent="0.2">
      <c r="A22" s="219" t="s">
        <v>124</v>
      </c>
      <c r="B22" s="219" t="s">
        <v>70</v>
      </c>
      <c r="C22" s="220"/>
      <c r="D22" s="220"/>
      <c r="E22" s="220"/>
      <c r="F22" s="220"/>
      <c r="G22" s="220"/>
      <c r="H22" s="220"/>
      <c r="I22" s="220"/>
      <c r="J22" s="220"/>
      <c r="K22" s="220"/>
      <c r="L22" s="220"/>
      <c r="M22" s="209"/>
      <c r="N22" s="209"/>
    </row>
    <row r="23" spans="1:18" ht="77.25" hidden="1" x14ac:dyDescent="0.2">
      <c r="A23" s="219" t="s">
        <v>125</v>
      </c>
      <c r="B23" s="221" t="s">
        <v>71</v>
      </c>
      <c r="C23" s="222" t="s">
        <v>72</v>
      </c>
      <c r="D23" s="222" t="s">
        <v>73</v>
      </c>
      <c r="E23" s="222" t="s">
        <v>74</v>
      </c>
      <c r="F23" s="222" t="s">
        <v>75</v>
      </c>
      <c r="G23" s="222" t="s">
        <v>76</v>
      </c>
      <c r="H23" s="222" t="s">
        <v>77</v>
      </c>
      <c r="I23" s="222" t="s">
        <v>78</v>
      </c>
      <c r="J23" s="222" t="s">
        <v>79</v>
      </c>
      <c r="K23" s="222" t="s">
        <v>80</v>
      </c>
      <c r="L23" s="222" t="s">
        <v>81</v>
      </c>
      <c r="M23" s="210" t="s">
        <v>82</v>
      </c>
      <c r="N23" s="211" t="s">
        <v>83</v>
      </c>
    </row>
    <row r="24" spans="1:18" ht="14.25" hidden="1" x14ac:dyDescent="0.2">
      <c r="A24" s="219" t="s">
        <v>126</v>
      </c>
      <c r="B24" s="223">
        <v>2536</v>
      </c>
      <c r="C24" s="224">
        <v>0</v>
      </c>
      <c r="D24" s="224">
        <v>0</v>
      </c>
      <c r="E24" s="224">
        <v>0</v>
      </c>
      <c r="F24" s="224">
        <v>0</v>
      </c>
      <c r="G24" s="224">
        <v>0</v>
      </c>
      <c r="H24" s="224">
        <v>0</v>
      </c>
      <c r="I24" s="224">
        <v>0</v>
      </c>
      <c r="J24" s="224">
        <v>0</v>
      </c>
      <c r="K24" s="224">
        <v>414</v>
      </c>
      <c r="L24" s="224">
        <v>0</v>
      </c>
      <c r="M24" s="212">
        <v>0</v>
      </c>
      <c r="N24" s="212">
        <v>2950</v>
      </c>
      <c r="O24" s="213"/>
    </row>
    <row r="25" spans="1:18" ht="14.25" hidden="1" x14ac:dyDescent="0.2">
      <c r="A25" s="225" t="s">
        <v>127</v>
      </c>
      <c r="B25" s="226">
        <v>821</v>
      </c>
      <c r="C25" s="227">
        <v>0</v>
      </c>
      <c r="D25" s="227">
        <v>0</v>
      </c>
      <c r="E25" s="227">
        <v>0</v>
      </c>
      <c r="F25" s="227">
        <v>0</v>
      </c>
      <c r="G25" s="227">
        <v>0</v>
      </c>
      <c r="H25" s="227">
        <v>0</v>
      </c>
      <c r="I25" s="227">
        <v>0</v>
      </c>
      <c r="J25" s="227">
        <v>0</v>
      </c>
      <c r="K25" s="227">
        <v>1</v>
      </c>
      <c r="L25" s="227">
        <v>0</v>
      </c>
      <c r="M25" s="212">
        <v>0</v>
      </c>
      <c r="N25" s="212">
        <v>822</v>
      </c>
      <c r="O25" s="213"/>
    </row>
    <row r="26" spans="1:18" ht="14.25" hidden="1" x14ac:dyDescent="0.2">
      <c r="A26" s="225" t="s">
        <v>128</v>
      </c>
      <c r="B26" s="226">
        <v>77309</v>
      </c>
      <c r="C26" s="227">
        <v>60</v>
      </c>
      <c r="D26" s="227">
        <v>120</v>
      </c>
      <c r="E26" s="227">
        <v>0</v>
      </c>
      <c r="F26" s="227">
        <v>0</v>
      </c>
      <c r="G26" s="227">
        <v>4</v>
      </c>
      <c r="H26" s="227">
        <v>0</v>
      </c>
      <c r="I26" s="227">
        <v>1086</v>
      </c>
      <c r="J26" s="227">
        <v>0</v>
      </c>
      <c r="K26" s="227">
        <v>103946</v>
      </c>
      <c r="L26" s="227">
        <v>0</v>
      </c>
      <c r="M26" s="212">
        <v>0</v>
      </c>
      <c r="N26" s="212">
        <v>182525</v>
      </c>
      <c r="O26" s="213"/>
      <c r="Q26" s="187"/>
      <c r="R26" s="187"/>
    </row>
    <row r="27" spans="1:18" ht="14.25" hidden="1" x14ac:dyDescent="0.2">
      <c r="A27" s="225" t="s">
        <v>129</v>
      </c>
      <c r="B27" s="226">
        <v>3158</v>
      </c>
      <c r="C27" s="227">
        <v>0</v>
      </c>
      <c r="D27" s="227">
        <v>1</v>
      </c>
      <c r="E27" s="227">
        <v>0</v>
      </c>
      <c r="F27" s="227">
        <v>0</v>
      </c>
      <c r="G27" s="227">
        <v>0</v>
      </c>
      <c r="H27" s="227">
        <v>0</v>
      </c>
      <c r="I27" s="227">
        <v>0</v>
      </c>
      <c r="J27" s="227">
        <v>0</v>
      </c>
      <c r="K27" s="227">
        <v>9</v>
      </c>
      <c r="L27" s="227">
        <v>0</v>
      </c>
      <c r="M27" s="212">
        <v>0</v>
      </c>
      <c r="N27" s="212">
        <v>3168</v>
      </c>
      <c r="O27" s="213"/>
    </row>
    <row r="28" spans="1:18" ht="14.25" hidden="1" x14ac:dyDescent="0.2">
      <c r="A28" s="225" t="s">
        <v>130</v>
      </c>
      <c r="B28" s="226">
        <v>17501</v>
      </c>
      <c r="C28" s="227">
        <v>0</v>
      </c>
      <c r="D28" s="227">
        <v>58</v>
      </c>
      <c r="E28" s="227">
        <v>0</v>
      </c>
      <c r="F28" s="227">
        <v>0</v>
      </c>
      <c r="G28" s="227">
        <v>0</v>
      </c>
      <c r="H28" s="227">
        <v>0</v>
      </c>
      <c r="I28" s="227">
        <v>0</v>
      </c>
      <c r="J28" s="227">
        <v>0</v>
      </c>
      <c r="K28" s="227">
        <v>146</v>
      </c>
      <c r="L28" s="227">
        <v>0</v>
      </c>
      <c r="M28" s="212">
        <v>2</v>
      </c>
      <c r="N28" s="212">
        <v>17707</v>
      </c>
      <c r="O28" s="213"/>
    </row>
    <row r="29" spans="1:18" ht="14.25" hidden="1" x14ac:dyDescent="0.2">
      <c r="A29" s="225" t="s">
        <v>131</v>
      </c>
      <c r="B29" s="226">
        <v>4</v>
      </c>
      <c r="C29" s="227">
        <v>0</v>
      </c>
      <c r="D29" s="227">
        <v>4</v>
      </c>
      <c r="E29" s="227">
        <v>0</v>
      </c>
      <c r="F29" s="227">
        <v>0</v>
      </c>
      <c r="G29" s="227">
        <v>0</v>
      </c>
      <c r="H29" s="227">
        <v>0</v>
      </c>
      <c r="I29" s="227">
        <v>0</v>
      </c>
      <c r="J29" s="227">
        <v>0</v>
      </c>
      <c r="K29" s="227">
        <v>5238</v>
      </c>
      <c r="L29" s="227">
        <v>0</v>
      </c>
      <c r="M29" s="212">
        <v>0</v>
      </c>
      <c r="N29" s="212">
        <v>5246</v>
      </c>
      <c r="O29" s="213"/>
    </row>
    <row r="30" spans="1:18" ht="14.25" hidden="1" x14ac:dyDescent="0.2">
      <c r="A30" s="225" t="s">
        <v>132</v>
      </c>
      <c r="B30" s="226">
        <v>2655</v>
      </c>
      <c r="C30" s="227">
        <v>0</v>
      </c>
      <c r="D30" s="227">
        <v>714</v>
      </c>
      <c r="E30" s="227">
        <v>0</v>
      </c>
      <c r="F30" s="227">
        <v>2</v>
      </c>
      <c r="G30" s="227">
        <v>2</v>
      </c>
      <c r="H30" s="227">
        <v>5</v>
      </c>
      <c r="I30" s="227">
        <v>0</v>
      </c>
      <c r="J30" s="227">
        <v>0</v>
      </c>
      <c r="K30" s="227">
        <v>181</v>
      </c>
      <c r="L30" s="227">
        <v>5</v>
      </c>
      <c r="M30" s="212">
        <v>1</v>
      </c>
      <c r="N30" s="212">
        <v>3565</v>
      </c>
      <c r="O30" s="213"/>
    </row>
    <row r="31" spans="1:18" ht="14.25" hidden="1" x14ac:dyDescent="0.2">
      <c r="A31" s="225" t="s">
        <v>133</v>
      </c>
      <c r="B31" s="226">
        <v>0</v>
      </c>
      <c r="C31" s="227">
        <v>0</v>
      </c>
      <c r="D31" s="227">
        <v>0</v>
      </c>
      <c r="E31" s="227">
        <v>0</v>
      </c>
      <c r="F31" s="227">
        <v>0</v>
      </c>
      <c r="G31" s="227">
        <v>0</v>
      </c>
      <c r="H31" s="227">
        <v>0</v>
      </c>
      <c r="I31" s="227">
        <v>0</v>
      </c>
      <c r="J31" s="227">
        <v>0</v>
      </c>
      <c r="K31" s="227">
        <v>6</v>
      </c>
      <c r="L31" s="227">
        <v>0</v>
      </c>
      <c r="M31" s="212">
        <v>0</v>
      </c>
      <c r="N31" s="212">
        <v>6</v>
      </c>
      <c r="O31" s="213"/>
    </row>
    <row r="32" spans="1:18" ht="14.25" hidden="1" x14ac:dyDescent="0.2">
      <c r="A32" s="225" t="s">
        <v>134</v>
      </c>
      <c r="B32" s="226">
        <v>405</v>
      </c>
      <c r="C32" s="227">
        <v>0</v>
      </c>
      <c r="D32" s="227">
        <v>0</v>
      </c>
      <c r="E32" s="227">
        <v>0</v>
      </c>
      <c r="F32" s="227">
        <v>0</v>
      </c>
      <c r="G32" s="227">
        <v>0</v>
      </c>
      <c r="H32" s="227">
        <v>0</v>
      </c>
      <c r="I32" s="227">
        <v>0</v>
      </c>
      <c r="J32" s="227">
        <v>0</v>
      </c>
      <c r="K32" s="227">
        <v>0</v>
      </c>
      <c r="L32" s="227">
        <v>0</v>
      </c>
      <c r="M32" s="212">
        <v>0</v>
      </c>
      <c r="N32" s="212">
        <v>405</v>
      </c>
      <c r="O32" s="213"/>
    </row>
    <row r="33" spans="1:16" ht="14.25" hidden="1" x14ac:dyDescent="0.2">
      <c r="A33" s="225" t="s">
        <v>135</v>
      </c>
      <c r="B33" s="226">
        <v>0</v>
      </c>
      <c r="C33" s="227">
        <v>0</v>
      </c>
      <c r="D33" s="227">
        <v>0</v>
      </c>
      <c r="E33" s="227">
        <v>0</v>
      </c>
      <c r="F33" s="227">
        <v>0</v>
      </c>
      <c r="G33" s="227">
        <v>0</v>
      </c>
      <c r="H33" s="227">
        <v>0</v>
      </c>
      <c r="I33" s="227">
        <v>0</v>
      </c>
      <c r="J33" s="227">
        <v>0</v>
      </c>
      <c r="K33" s="227">
        <v>49</v>
      </c>
      <c r="L33" s="227">
        <v>0</v>
      </c>
      <c r="M33" s="212">
        <v>0</v>
      </c>
      <c r="N33" s="212">
        <v>49</v>
      </c>
      <c r="O33" s="213"/>
    </row>
    <row r="34" spans="1:16" ht="14.25" hidden="1" x14ac:dyDescent="0.2">
      <c r="A34" s="228" t="s">
        <v>83</v>
      </c>
      <c r="B34" s="229">
        <f t="shared" ref="B34:N34" si="0">SUM(B24:B33)</f>
        <v>104389</v>
      </c>
      <c r="C34" s="229">
        <f t="shared" si="0"/>
        <v>60</v>
      </c>
      <c r="D34" s="229">
        <f t="shared" si="0"/>
        <v>897</v>
      </c>
      <c r="E34" s="229">
        <f t="shared" si="0"/>
        <v>0</v>
      </c>
      <c r="F34" s="229">
        <f t="shared" si="0"/>
        <v>2</v>
      </c>
      <c r="G34" s="229">
        <f t="shared" si="0"/>
        <v>6</v>
      </c>
      <c r="H34" s="229">
        <f t="shared" si="0"/>
        <v>5</v>
      </c>
      <c r="I34" s="229">
        <f t="shared" si="0"/>
        <v>1086</v>
      </c>
      <c r="J34" s="229">
        <f t="shared" si="0"/>
        <v>0</v>
      </c>
      <c r="K34" s="229">
        <f t="shared" si="0"/>
        <v>109990</v>
      </c>
      <c r="L34" s="229">
        <f t="shared" si="0"/>
        <v>5</v>
      </c>
      <c r="M34" s="212">
        <f t="shared" si="0"/>
        <v>3</v>
      </c>
      <c r="N34" s="212">
        <f t="shared" si="0"/>
        <v>216443</v>
      </c>
      <c r="O34" s="213"/>
    </row>
    <row r="35" spans="1:16" ht="14.25" x14ac:dyDescent="0.2">
      <c r="A35" s="215"/>
      <c r="B35" s="215"/>
      <c r="C35" s="215"/>
      <c r="D35" s="215"/>
      <c r="E35" s="215"/>
      <c r="F35" s="215"/>
      <c r="G35" s="215"/>
      <c r="H35" s="215"/>
      <c r="I35" s="215"/>
      <c r="J35" s="215"/>
      <c r="K35" s="215"/>
      <c r="L35" s="215"/>
    </row>
    <row r="36" spans="1:16" ht="15.75" x14ac:dyDescent="0.25">
      <c r="A36" s="2" t="s">
        <v>355</v>
      </c>
      <c r="B36" s="215"/>
      <c r="C36" s="215"/>
      <c r="D36" s="215"/>
      <c r="E36" s="215"/>
      <c r="F36" s="215"/>
      <c r="G36" s="215"/>
      <c r="H36" s="215"/>
      <c r="I36" s="215"/>
      <c r="J36" s="215"/>
      <c r="K36" s="215"/>
      <c r="L36" s="215"/>
    </row>
    <row r="37" spans="1:16" ht="14.25" x14ac:dyDescent="0.2">
      <c r="A37" s="230"/>
      <c r="B37" s="230"/>
      <c r="C37" s="230"/>
      <c r="D37" s="230"/>
      <c r="E37" s="230"/>
      <c r="F37" s="230"/>
      <c r="G37" s="230"/>
      <c r="H37" s="230"/>
      <c r="I37" s="230"/>
      <c r="J37" s="230"/>
      <c r="K37" s="230"/>
      <c r="L37" s="230"/>
      <c r="M37" s="138"/>
      <c r="N37" s="138"/>
    </row>
    <row r="38" spans="1:16" ht="15.75" x14ac:dyDescent="0.25">
      <c r="A38" s="231"/>
      <c r="B38" s="362" t="s">
        <v>234</v>
      </c>
      <c r="C38" s="362"/>
      <c r="D38" s="362"/>
      <c r="E38" s="362"/>
      <c r="F38" s="362"/>
      <c r="G38" s="362"/>
      <c r="H38" s="362"/>
      <c r="I38" s="362"/>
      <c r="J38" s="362"/>
      <c r="K38" s="362"/>
      <c r="L38" s="362"/>
      <c r="M38" s="214"/>
      <c r="N38" s="193"/>
    </row>
    <row r="39" spans="1:16" ht="75" customHeight="1" x14ac:dyDescent="0.25">
      <c r="A39" s="243"/>
      <c r="B39" s="326" t="s">
        <v>224</v>
      </c>
      <c r="C39" s="326" t="s">
        <v>225</v>
      </c>
      <c r="D39" s="326" t="s">
        <v>226</v>
      </c>
      <c r="E39" s="326" t="s">
        <v>393</v>
      </c>
      <c r="F39" s="326" t="s">
        <v>227</v>
      </c>
      <c r="G39" s="326" t="s">
        <v>228</v>
      </c>
      <c r="H39" s="326" t="s">
        <v>394</v>
      </c>
      <c r="I39" s="326" t="s">
        <v>229</v>
      </c>
      <c r="J39" s="326" t="s">
        <v>395</v>
      </c>
      <c r="K39" s="326" t="s">
        <v>230</v>
      </c>
      <c r="L39" s="326" t="s">
        <v>231</v>
      </c>
      <c r="M39" s="326" t="s">
        <v>232</v>
      </c>
      <c r="N39" s="330" t="s">
        <v>233</v>
      </c>
    </row>
    <row r="40" spans="1:16" s="191" customFormat="1" ht="15.75" x14ac:dyDescent="0.25">
      <c r="A40" s="37" t="s">
        <v>125</v>
      </c>
      <c r="B40" s="242"/>
      <c r="C40" s="242"/>
      <c r="D40" s="242"/>
      <c r="E40" s="242"/>
      <c r="F40" s="242"/>
      <c r="G40" s="242"/>
      <c r="H40" s="242"/>
      <c r="I40" s="242"/>
      <c r="J40" s="242"/>
      <c r="K40" s="242"/>
      <c r="L40" s="242"/>
      <c r="M40" s="242"/>
      <c r="N40" s="242" t="s">
        <v>198</v>
      </c>
      <c r="O40" s="135"/>
    </row>
    <row r="41" spans="1:16" ht="15" x14ac:dyDescent="0.2">
      <c r="A41" s="242" t="s">
        <v>215</v>
      </c>
      <c r="B41" s="327">
        <v>45.048000000000002</v>
      </c>
      <c r="C41" s="327" t="s">
        <v>243</v>
      </c>
      <c r="D41" s="327" t="s">
        <v>243</v>
      </c>
      <c r="E41" s="327" t="s">
        <v>243</v>
      </c>
      <c r="F41" s="327" t="s">
        <v>243</v>
      </c>
      <c r="G41" s="327" t="s">
        <v>243</v>
      </c>
      <c r="H41" s="327" t="s">
        <v>243</v>
      </c>
      <c r="I41" s="327" t="s">
        <v>243</v>
      </c>
      <c r="J41" s="327" t="s">
        <v>243</v>
      </c>
      <c r="K41" s="327">
        <v>3.4790000000000001</v>
      </c>
      <c r="L41" s="327" t="s">
        <v>243</v>
      </c>
      <c r="M41" s="327" t="s">
        <v>243</v>
      </c>
      <c r="N41" s="327">
        <v>48.597000000000001</v>
      </c>
      <c r="P41" s="242"/>
    </row>
    <row r="42" spans="1:16" ht="15" x14ac:dyDescent="0.2">
      <c r="A42" s="242" t="s">
        <v>202</v>
      </c>
      <c r="B42" s="327">
        <v>15.045999999999999</v>
      </c>
      <c r="C42" s="327" t="s">
        <v>243</v>
      </c>
      <c r="D42" s="327" t="s">
        <v>243</v>
      </c>
      <c r="E42" s="327" t="s">
        <v>243</v>
      </c>
      <c r="F42" s="327" t="s">
        <v>243</v>
      </c>
      <c r="G42" s="327" t="s">
        <v>243</v>
      </c>
      <c r="H42" s="327" t="s">
        <v>243</v>
      </c>
      <c r="I42" s="327" t="s">
        <v>243</v>
      </c>
      <c r="J42" s="327" t="s">
        <v>243</v>
      </c>
      <c r="K42" s="327">
        <v>0.216</v>
      </c>
      <c r="L42" s="327" t="s">
        <v>243</v>
      </c>
      <c r="M42" s="327" t="s">
        <v>243</v>
      </c>
      <c r="N42" s="327">
        <v>15.286</v>
      </c>
      <c r="P42" s="242"/>
    </row>
    <row r="43" spans="1:16" ht="15" x14ac:dyDescent="0.2">
      <c r="A43" s="242" t="s">
        <v>60</v>
      </c>
      <c r="B43" s="327">
        <v>884.34400000000005</v>
      </c>
      <c r="C43" s="327">
        <v>0.25800000000000001</v>
      </c>
      <c r="D43" s="327">
        <v>1.105</v>
      </c>
      <c r="E43" s="327" t="s">
        <v>243</v>
      </c>
      <c r="F43" s="327" t="s">
        <v>243</v>
      </c>
      <c r="G43" s="327">
        <v>1.214</v>
      </c>
      <c r="H43" s="327" t="s">
        <v>243</v>
      </c>
      <c r="I43" s="327">
        <v>8.7669999999999995</v>
      </c>
      <c r="J43" s="327" t="s">
        <v>243</v>
      </c>
      <c r="K43" s="327">
        <v>1472.7819999999999</v>
      </c>
      <c r="L43" s="327">
        <v>0.81699999999999995</v>
      </c>
      <c r="M43" s="327" t="s">
        <v>243</v>
      </c>
      <c r="N43" s="327">
        <v>2369.34</v>
      </c>
      <c r="P43" s="242"/>
    </row>
    <row r="44" spans="1:16" ht="15" x14ac:dyDescent="0.2">
      <c r="A44" s="242" t="s">
        <v>216</v>
      </c>
      <c r="B44" s="327">
        <v>36.283000000000001</v>
      </c>
      <c r="C44" s="327" t="s">
        <v>243</v>
      </c>
      <c r="D44" s="327" t="s">
        <v>243</v>
      </c>
      <c r="E44" s="327" t="s">
        <v>243</v>
      </c>
      <c r="F44" s="327" t="s">
        <v>243</v>
      </c>
      <c r="G44" s="327" t="s">
        <v>243</v>
      </c>
      <c r="H44" s="327" t="s">
        <v>243</v>
      </c>
      <c r="I44" s="327" t="s">
        <v>243</v>
      </c>
      <c r="J44" s="327" t="s">
        <v>243</v>
      </c>
      <c r="K44" s="327">
        <v>0.13100000000000001</v>
      </c>
      <c r="L44" s="327" t="s">
        <v>243</v>
      </c>
      <c r="M44" s="327" t="s">
        <v>243</v>
      </c>
      <c r="N44" s="327">
        <v>36.439</v>
      </c>
      <c r="P44" s="242"/>
    </row>
    <row r="45" spans="1:16" ht="15" x14ac:dyDescent="0.2">
      <c r="A45" s="242" t="s">
        <v>217</v>
      </c>
      <c r="B45" s="327">
        <v>249.161</v>
      </c>
      <c r="C45" s="327" t="s">
        <v>243</v>
      </c>
      <c r="D45" s="327">
        <v>0.221</v>
      </c>
      <c r="E45" s="327" t="s">
        <v>243</v>
      </c>
      <c r="F45" s="327" t="s">
        <v>243</v>
      </c>
      <c r="G45" s="327">
        <v>0.35199999999999998</v>
      </c>
      <c r="H45" s="327" t="s">
        <v>243</v>
      </c>
      <c r="I45" s="327" t="s">
        <v>243</v>
      </c>
      <c r="J45" s="327" t="s">
        <v>243</v>
      </c>
      <c r="K45" s="327">
        <v>6.1749999999999998</v>
      </c>
      <c r="L45" s="327">
        <v>5.1999999999999998E-2</v>
      </c>
      <c r="M45" s="327" t="s">
        <v>243</v>
      </c>
      <c r="N45" s="327">
        <v>256.01100000000002</v>
      </c>
      <c r="P45" s="242"/>
    </row>
    <row r="46" spans="1:16" ht="15" x14ac:dyDescent="0.2">
      <c r="A46" s="242" t="s">
        <v>218</v>
      </c>
      <c r="B46" s="327">
        <v>6.7000000000000004E-2</v>
      </c>
      <c r="C46" s="327" t="s">
        <v>243</v>
      </c>
      <c r="D46" s="327" t="s">
        <v>243</v>
      </c>
      <c r="E46" s="327" t="s">
        <v>243</v>
      </c>
      <c r="F46" s="327" t="s">
        <v>243</v>
      </c>
      <c r="G46" s="327" t="s">
        <v>243</v>
      </c>
      <c r="H46" s="327" t="s">
        <v>243</v>
      </c>
      <c r="I46" s="327" t="s">
        <v>243</v>
      </c>
      <c r="J46" s="327" t="s">
        <v>243</v>
      </c>
      <c r="K46" s="327">
        <v>67.174000000000007</v>
      </c>
      <c r="L46" s="327" t="s">
        <v>243</v>
      </c>
      <c r="M46" s="327" t="s">
        <v>243</v>
      </c>
      <c r="N46" s="327">
        <v>67.278000000000006</v>
      </c>
      <c r="P46" s="242"/>
    </row>
    <row r="47" spans="1:16" ht="15" x14ac:dyDescent="0.2">
      <c r="A47" s="242" t="s">
        <v>219</v>
      </c>
      <c r="B47" s="327">
        <v>0.36499999999999999</v>
      </c>
      <c r="C47" s="327" t="s">
        <v>243</v>
      </c>
      <c r="D47" s="327" t="s">
        <v>243</v>
      </c>
      <c r="E47" s="327" t="s">
        <v>243</v>
      </c>
      <c r="F47" s="327" t="s">
        <v>243</v>
      </c>
      <c r="G47" s="327" t="s">
        <v>243</v>
      </c>
      <c r="H47" s="327" t="s">
        <v>243</v>
      </c>
      <c r="I47" s="327" t="s">
        <v>243</v>
      </c>
      <c r="J47" s="327" t="s">
        <v>243</v>
      </c>
      <c r="K47" s="327">
        <v>7.0000000000000007E-2</v>
      </c>
      <c r="L47" s="327" t="s">
        <v>243</v>
      </c>
      <c r="M47" s="327" t="s">
        <v>243</v>
      </c>
      <c r="N47" s="327">
        <v>0.44400000000000001</v>
      </c>
      <c r="P47" s="242"/>
    </row>
    <row r="48" spans="1:16" ht="15" x14ac:dyDescent="0.2">
      <c r="A48" s="242" t="s">
        <v>220</v>
      </c>
      <c r="B48" s="327">
        <v>17.911999999999999</v>
      </c>
      <c r="C48" s="327" t="s">
        <v>243</v>
      </c>
      <c r="D48" s="327">
        <v>3.669</v>
      </c>
      <c r="E48" s="327" t="s">
        <v>243</v>
      </c>
      <c r="F48" s="327">
        <v>9.0999999999999998E-2</v>
      </c>
      <c r="G48" s="327" t="s">
        <v>243</v>
      </c>
      <c r="H48" s="327" t="s">
        <v>243</v>
      </c>
      <c r="I48" s="327" t="s">
        <v>243</v>
      </c>
      <c r="J48" s="327" t="s">
        <v>243</v>
      </c>
      <c r="K48" s="327">
        <v>1.254</v>
      </c>
      <c r="L48" s="327" t="s">
        <v>243</v>
      </c>
      <c r="M48" s="327" t="s">
        <v>243</v>
      </c>
      <c r="N48" s="327">
        <v>23.016999999999999</v>
      </c>
      <c r="P48" s="242"/>
    </row>
    <row r="49" spans="1:16" ht="15" x14ac:dyDescent="0.2">
      <c r="A49" s="242" t="s">
        <v>221</v>
      </c>
      <c r="B49" s="327">
        <v>0.32</v>
      </c>
      <c r="C49" s="327" t="s">
        <v>243</v>
      </c>
      <c r="D49" s="327" t="s">
        <v>243</v>
      </c>
      <c r="E49" s="327" t="s">
        <v>243</v>
      </c>
      <c r="F49" s="327" t="s">
        <v>243</v>
      </c>
      <c r="G49" s="327" t="s">
        <v>243</v>
      </c>
      <c r="H49" s="327" t="s">
        <v>243</v>
      </c>
      <c r="I49" s="327" t="s">
        <v>243</v>
      </c>
      <c r="J49" s="327" t="s">
        <v>243</v>
      </c>
      <c r="K49" s="327">
        <v>5.1999999999999998E-2</v>
      </c>
      <c r="L49" s="327" t="s">
        <v>243</v>
      </c>
      <c r="M49" s="327" t="s">
        <v>243</v>
      </c>
      <c r="N49" s="327">
        <v>0.38900000000000001</v>
      </c>
      <c r="P49" s="242"/>
    </row>
    <row r="50" spans="1:16" ht="15" x14ac:dyDescent="0.2">
      <c r="A50" s="242" t="s">
        <v>222</v>
      </c>
      <c r="B50" s="327">
        <v>3.702</v>
      </c>
      <c r="C50" s="327" t="s">
        <v>243</v>
      </c>
      <c r="D50" s="327" t="s">
        <v>243</v>
      </c>
      <c r="E50" s="327" t="s">
        <v>243</v>
      </c>
      <c r="F50" s="327" t="s">
        <v>243</v>
      </c>
      <c r="G50" s="327" t="s">
        <v>243</v>
      </c>
      <c r="H50" s="327" t="s">
        <v>243</v>
      </c>
      <c r="I50" s="327" t="s">
        <v>243</v>
      </c>
      <c r="J50" s="327" t="s">
        <v>243</v>
      </c>
      <c r="K50" s="327" t="s">
        <v>243</v>
      </c>
      <c r="L50" s="327" t="s">
        <v>243</v>
      </c>
      <c r="M50" s="327" t="s">
        <v>243</v>
      </c>
      <c r="N50" s="327">
        <v>3.7090000000000001</v>
      </c>
      <c r="P50" s="242"/>
    </row>
    <row r="51" spans="1:16" ht="15.75" x14ac:dyDescent="0.25">
      <c r="A51" s="242" t="s">
        <v>223</v>
      </c>
      <c r="B51" s="332" t="s">
        <v>243</v>
      </c>
      <c r="C51" s="332" t="s">
        <v>243</v>
      </c>
      <c r="D51" s="332" t="s">
        <v>243</v>
      </c>
      <c r="E51" s="332" t="s">
        <v>243</v>
      </c>
      <c r="F51" s="332" t="s">
        <v>243</v>
      </c>
      <c r="G51" s="332" t="s">
        <v>243</v>
      </c>
      <c r="H51" s="332" t="s">
        <v>243</v>
      </c>
      <c r="I51" s="332" t="s">
        <v>243</v>
      </c>
      <c r="J51" s="332" t="s">
        <v>243</v>
      </c>
      <c r="K51" s="332">
        <v>0.84299999999999997</v>
      </c>
      <c r="L51" s="332" t="s">
        <v>243</v>
      </c>
      <c r="M51" s="332" t="s">
        <v>243</v>
      </c>
      <c r="N51" s="332">
        <v>0.85</v>
      </c>
      <c r="P51" s="331"/>
    </row>
    <row r="52" spans="1:16" ht="15.75" x14ac:dyDescent="0.25">
      <c r="A52" s="244" t="s">
        <v>83</v>
      </c>
      <c r="B52" s="328">
        <v>1252.3</v>
      </c>
      <c r="C52" s="328">
        <v>0.3</v>
      </c>
      <c r="D52" s="328">
        <v>5.0999999999999996</v>
      </c>
      <c r="E52" s="328" t="s">
        <v>396</v>
      </c>
      <c r="F52" s="328">
        <v>0.1</v>
      </c>
      <c r="G52" s="328">
        <v>1.6</v>
      </c>
      <c r="H52" s="328" t="s">
        <v>396</v>
      </c>
      <c r="I52" s="328">
        <v>8.8000000000000007</v>
      </c>
      <c r="J52" s="328" t="s">
        <v>396</v>
      </c>
      <c r="K52" s="328">
        <v>1552.2</v>
      </c>
      <c r="L52" s="328">
        <v>0.9</v>
      </c>
      <c r="M52" s="328">
        <v>0.1</v>
      </c>
      <c r="N52" s="328">
        <v>2821.4</v>
      </c>
    </row>
    <row r="53" spans="1:16" x14ac:dyDescent="0.2">
      <c r="A53" s="11" t="s">
        <v>338</v>
      </c>
    </row>
    <row r="54" spans="1:16" ht="14.25" x14ac:dyDescent="0.2">
      <c r="L54" s="232"/>
    </row>
    <row r="55" spans="1:16" hidden="1" x14ac:dyDescent="0.2"/>
    <row r="56" spans="1:16" ht="15.75" hidden="1" x14ac:dyDescent="0.25">
      <c r="A56" s="115" t="s">
        <v>138</v>
      </c>
    </row>
    <row r="57" spans="1:16" hidden="1" x14ac:dyDescent="0.2"/>
    <row r="58" spans="1:16" hidden="1" x14ac:dyDescent="0.2">
      <c r="A58" s="116" t="s">
        <v>124</v>
      </c>
      <c r="B58" s="116" t="s">
        <v>70</v>
      </c>
      <c r="C58" s="117"/>
      <c r="D58" s="117"/>
      <c r="E58" s="117"/>
      <c r="F58" s="117"/>
      <c r="G58" s="117"/>
      <c r="H58" s="117"/>
      <c r="I58" s="117"/>
      <c r="J58" s="117"/>
      <c r="K58" s="117"/>
      <c r="L58" s="117"/>
      <c r="M58" s="209"/>
      <c r="N58" s="209"/>
    </row>
    <row r="59" spans="1:16" ht="56.25" hidden="1" x14ac:dyDescent="0.2">
      <c r="A59" s="116" t="s">
        <v>125</v>
      </c>
      <c r="B59" s="118" t="s">
        <v>71</v>
      </c>
      <c r="C59" s="119" t="s">
        <v>72</v>
      </c>
      <c r="D59" s="119" t="s">
        <v>73</v>
      </c>
      <c r="E59" s="119" t="s">
        <v>74</v>
      </c>
      <c r="F59" s="119" t="s">
        <v>75</v>
      </c>
      <c r="G59" s="119" t="s">
        <v>76</v>
      </c>
      <c r="H59" s="119" t="s">
        <v>77</v>
      </c>
      <c r="I59" s="119" t="s">
        <v>78</v>
      </c>
      <c r="J59" s="119" t="s">
        <v>79</v>
      </c>
      <c r="K59" s="119" t="s">
        <v>80</v>
      </c>
      <c r="L59" s="119" t="s">
        <v>81</v>
      </c>
      <c r="M59" s="210" t="s">
        <v>82</v>
      </c>
      <c r="N59" s="211" t="s">
        <v>83</v>
      </c>
    </row>
    <row r="60" spans="1:16" hidden="1" x14ac:dyDescent="0.2">
      <c r="A60" s="116" t="s">
        <v>126</v>
      </c>
      <c r="B60" s="120">
        <v>44219</v>
      </c>
      <c r="C60" s="121">
        <v>0</v>
      </c>
      <c r="D60" s="121">
        <v>8</v>
      </c>
      <c r="E60" s="121">
        <v>0</v>
      </c>
      <c r="F60" s="121">
        <v>13</v>
      </c>
      <c r="G60" s="121">
        <v>0</v>
      </c>
      <c r="H60" s="121">
        <v>3</v>
      </c>
      <c r="I60" s="121">
        <v>0</v>
      </c>
      <c r="J60" s="121">
        <v>0</v>
      </c>
      <c r="K60" s="121">
        <v>3271</v>
      </c>
      <c r="L60" s="121">
        <v>21</v>
      </c>
      <c r="M60" s="212">
        <v>24</v>
      </c>
      <c r="N60" s="212">
        <v>47559</v>
      </c>
      <c r="O60" s="213"/>
    </row>
    <row r="61" spans="1:16" hidden="1" x14ac:dyDescent="0.2">
      <c r="A61" s="122" t="s">
        <v>127</v>
      </c>
      <c r="B61" s="123">
        <v>15281</v>
      </c>
      <c r="C61" s="124">
        <v>0</v>
      </c>
      <c r="D61" s="124">
        <v>4</v>
      </c>
      <c r="E61" s="124">
        <v>0</v>
      </c>
      <c r="F61" s="124">
        <v>0</v>
      </c>
      <c r="G61" s="124">
        <v>4</v>
      </c>
      <c r="H61" s="124">
        <v>1</v>
      </c>
      <c r="I61" s="124">
        <v>0</v>
      </c>
      <c r="J61" s="124">
        <v>0</v>
      </c>
      <c r="K61" s="124">
        <v>262</v>
      </c>
      <c r="L61" s="124">
        <v>15</v>
      </c>
      <c r="M61" s="212">
        <v>0</v>
      </c>
      <c r="N61" s="212">
        <v>15567</v>
      </c>
      <c r="O61" s="213"/>
    </row>
    <row r="62" spans="1:16" hidden="1" x14ac:dyDescent="0.2">
      <c r="A62" s="122" t="s">
        <v>128</v>
      </c>
      <c r="B62" s="123">
        <v>762595</v>
      </c>
      <c r="C62" s="124">
        <v>65</v>
      </c>
      <c r="D62" s="124">
        <v>250</v>
      </c>
      <c r="E62" s="124">
        <v>1</v>
      </c>
      <c r="F62" s="124">
        <v>24</v>
      </c>
      <c r="G62" s="124">
        <v>1439</v>
      </c>
      <c r="H62" s="124">
        <v>6</v>
      </c>
      <c r="I62" s="124">
        <v>6128</v>
      </c>
      <c r="J62" s="124">
        <v>30</v>
      </c>
      <c r="K62" s="124">
        <v>1513596</v>
      </c>
      <c r="L62" s="124">
        <v>992</v>
      </c>
      <c r="M62" s="212">
        <v>4</v>
      </c>
      <c r="N62" s="212">
        <v>2285130</v>
      </c>
      <c r="O62" s="213"/>
    </row>
    <row r="63" spans="1:16" hidden="1" x14ac:dyDescent="0.2">
      <c r="A63" s="122" t="s">
        <v>129</v>
      </c>
      <c r="B63" s="123">
        <v>35280</v>
      </c>
      <c r="C63" s="124">
        <v>0</v>
      </c>
      <c r="D63" s="124">
        <v>10</v>
      </c>
      <c r="E63" s="124">
        <v>0</v>
      </c>
      <c r="F63" s="124">
        <v>6</v>
      </c>
      <c r="G63" s="124">
        <v>0</v>
      </c>
      <c r="H63" s="124">
        <v>0</v>
      </c>
      <c r="I63" s="124">
        <v>0</v>
      </c>
      <c r="J63" s="124">
        <v>0</v>
      </c>
      <c r="K63" s="124">
        <v>135</v>
      </c>
      <c r="L63" s="124">
        <v>6</v>
      </c>
      <c r="M63" s="212">
        <v>4</v>
      </c>
      <c r="N63" s="212">
        <v>35441</v>
      </c>
      <c r="O63" s="213"/>
    </row>
    <row r="64" spans="1:16" hidden="1" x14ac:dyDescent="0.2">
      <c r="A64" s="122" t="s">
        <v>130</v>
      </c>
      <c r="B64" s="123">
        <v>234243</v>
      </c>
      <c r="C64" s="124">
        <v>0</v>
      </c>
      <c r="D64" s="124">
        <v>163</v>
      </c>
      <c r="E64" s="124">
        <v>0</v>
      </c>
      <c r="F64" s="124">
        <v>11</v>
      </c>
      <c r="G64" s="124">
        <v>387</v>
      </c>
      <c r="H64" s="124">
        <v>0</v>
      </c>
      <c r="I64" s="124">
        <v>1</v>
      </c>
      <c r="J64" s="124">
        <v>8</v>
      </c>
      <c r="K64" s="124">
        <v>6585</v>
      </c>
      <c r="L64" s="124">
        <v>59</v>
      </c>
      <c r="M64" s="212">
        <v>31</v>
      </c>
      <c r="N64" s="212">
        <v>241488</v>
      </c>
      <c r="O64" s="213"/>
    </row>
    <row r="65" spans="1:15" hidden="1" x14ac:dyDescent="0.2">
      <c r="A65" s="122" t="s">
        <v>131</v>
      </c>
      <c r="B65" s="123">
        <v>69</v>
      </c>
      <c r="C65" s="124">
        <v>0</v>
      </c>
      <c r="D65" s="124">
        <v>51</v>
      </c>
      <c r="E65" s="124">
        <v>0</v>
      </c>
      <c r="F65" s="124">
        <v>4</v>
      </c>
      <c r="G65" s="124">
        <v>0</v>
      </c>
      <c r="H65" s="124">
        <v>0</v>
      </c>
      <c r="I65" s="124">
        <v>0</v>
      </c>
      <c r="J65" s="124">
        <v>0</v>
      </c>
      <c r="K65" s="124">
        <v>65560</v>
      </c>
      <c r="L65" s="124">
        <v>0</v>
      </c>
      <c r="M65" s="212">
        <v>0</v>
      </c>
      <c r="N65" s="212">
        <v>65684</v>
      </c>
      <c r="O65" s="213"/>
    </row>
    <row r="66" spans="1:15" hidden="1" x14ac:dyDescent="0.2">
      <c r="A66" s="122" t="s">
        <v>137</v>
      </c>
      <c r="B66" s="123">
        <v>491</v>
      </c>
      <c r="C66" s="124">
        <v>0</v>
      </c>
      <c r="D66" s="124">
        <v>9</v>
      </c>
      <c r="E66" s="124">
        <v>0</v>
      </c>
      <c r="F66" s="124">
        <v>0</v>
      </c>
      <c r="G66" s="124">
        <v>0</v>
      </c>
      <c r="H66" s="124">
        <v>0</v>
      </c>
      <c r="I66" s="124">
        <v>0</v>
      </c>
      <c r="J66" s="124">
        <v>0</v>
      </c>
      <c r="K66" s="124">
        <v>87</v>
      </c>
      <c r="L66" s="124">
        <v>0</v>
      </c>
      <c r="M66" s="212">
        <v>1</v>
      </c>
      <c r="N66" s="212">
        <v>588</v>
      </c>
      <c r="O66" s="213"/>
    </row>
    <row r="67" spans="1:15" hidden="1" x14ac:dyDescent="0.2">
      <c r="A67" s="122" t="s">
        <v>132</v>
      </c>
      <c r="B67" s="123">
        <v>16838</v>
      </c>
      <c r="C67" s="124">
        <v>1</v>
      </c>
      <c r="D67" s="124">
        <v>2554</v>
      </c>
      <c r="E67" s="124">
        <v>0</v>
      </c>
      <c r="F67" s="124">
        <v>79</v>
      </c>
      <c r="G67" s="124">
        <v>30</v>
      </c>
      <c r="H67" s="124">
        <v>9</v>
      </c>
      <c r="I67" s="124">
        <v>2</v>
      </c>
      <c r="J67" s="124">
        <v>2</v>
      </c>
      <c r="K67" s="124">
        <v>1303</v>
      </c>
      <c r="L67" s="124">
        <v>22</v>
      </c>
      <c r="M67" s="212">
        <v>25</v>
      </c>
      <c r="N67" s="212">
        <v>20865</v>
      </c>
      <c r="O67" s="213"/>
    </row>
    <row r="68" spans="1:15" hidden="1" x14ac:dyDescent="0.2">
      <c r="A68" s="122" t="s">
        <v>133</v>
      </c>
      <c r="B68" s="123">
        <v>369</v>
      </c>
      <c r="C68" s="124">
        <v>0</v>
      </c>
      <c r="D68" s="124">
        <v>11</v>
      </c>
      <c r="E68" s="124">
        <v>0</v>
      </c>
      <c r="F68" s="124">
        <v>0</v>
      </c>
      <c r="G68" s="124">
        <v>0</v>
      </c>
      <c r="H68" s="124">
        <v>1</v>
      </c>
      <c r="I68" s="124">
        <v>0</v>
      </c>
      <c r="J68" s="124">
        <v>0</v>
      </c>
      <c r="K68" s="124">
        <v>55</v>
      </c>
      <c r="L68" s="124">
        <v>1</v>
      </c>
      <c r="M68" s="212">
        <v>2</v>
      </c>
      <c r="N68" s="212">
        <v>439</v>
      </c>
      <c r="O68" s="213"/>
    </row>
    <row r="69" spans="1:15" hidden="1" x14ac:dyDescent="0.2">
      <c r="A69" s="122" t="s">
        <v>134</v>
      </c>
      <c r="B69" s="123">
        <v>3573</v>
      </c>
      <c r="C69" s="124">
        <v>0</v>
      </c>
      <c r="D69" s="124">
        <v>0</v>
      </c>
      <c r="E69" s="124">
        <v>0</v>
      </c>
      <c r="F69" s="124">
        <v>0</v>
      </c>
      <c r="G69" s="124">
        <v>1</v>
      </c>
      <c r="H69" s="124">
        <v>0</v>
      </c>
      <c r="I69" s="124">
        <v>0</v>
      </c>
      <c r="J69" s="124">
        <v>0</v>
      </c>
      <c r="K69" s="124">
        <v>8</v>
      </c>
      <c r="L69" s="124">
        <v>1</v>
      </c>
      <c r="M69" s="212">
        <v>0</v>
      </c>
      <c r="N69" s="212">
        <v>3583</v>
      </c>
      <c r="O69" s="213"/>
    </row>
    <row r="70" spans="1:15" hidden="1" x14ac:dyDescent="0.2">
      <c r="A70" s="122" t="s">
        <v>135</v>
      </c>
      <c r="B70" s="123">
        <v>2</v>
      </c>
      <c r="C70" s="124">
        <v>0</v>
      </c>
      <c r="D70" s="124">
        <v>1</v>
      </c>
      <c r="E70" s="124">
        <v>0</v>
      </c>
      <c r="F70" s="124">
        <v>0</v>
      </c>
      <c r="G70" s="124">
        <v>0</v>
      </c>
      <c r="H70" s="124">
        <v>0</v>
      </c>
      <c r="I70" s="124">
        <v>0</v>
      </c>
      <c r="J70" s="124">
        <v>0</v>
      </c>
      <c r="K70" s="124">
        <v>765</v>
      </c>
      <c r="L70" s="124">
        <v>1</v>
      </c>
      <c r="M70" s="212">
        <v>0</v>
      </c>
      <c r="N70" s="212">
        <v>769</v>
      </c>
      <c r="O70" s="213"/>
    </row>
    <row r="71" spans="1:15" hidden="1" x14ac:dyDescent="0.2">
      <c r="A71" s="125" t="s">
        <v>83</v>
      </c>
      <c r="B71" s="126">
        <f>SUM(B60:B70)</f>
        <v>1112960</v>
      </c>
      <c r="C71" s="126">
        <f>SUM(C60:C70)</f>
        <v>66</v>
      </c>
      <c r="D71" s="126">
        <f t="shared" ref="D71:N71" si="1">SUM(D60:D70)</f>
        <v>3061</v>
      </c>
      <c r="E71" s="126">
        <f t="shared" si="1"/>
        <v>1</v>
      </c>
      <c r="F71" s="126">
        <f t="shared" si="1"/>
        <v>137</v>
      </c>
      <c r="G71" s="126">
        <f t="shared" si="1"/>
        <v>1861</v>
      </c>
      <c r="H71" s="126">
        <f t="shared" si="1"/>
        <v>20</v>
      </c>
      <c r="I71" s="126">
        <f t="shared" si="1"/>
        <v>6131</v>
      </c>
      <c r="J71" s="126">
        <f t="shared" si="1"/>
        <v>40</v>
      </c>
      <c r="K71" s="126">
        <f t="shared" si="1"/>
        <v>1591627</v>
      </c>
      <c r="L71" s="126">
        <f t="shared" si="1"/>
        <v>1118</v>
      </c>
      <c r="M71" s="212">
        <f t="shared" si="1"/>
        <v>91</v>
      </c>
      <c r="N71" s="212">
        <f t="shared" si="1"/>
        <v>2717113</v>
      </c>
      <c r="O71" s="213"/>
    </row>
    <row r="72" spans="1:15" hidden="1" x14ac:dyDescent="0.2"/>
  </sheetData>
  <mergeCells count="2">
    <mergeCell ref="B3:L3"/>
    <mergeCell ref="B38:L38"/>
  </mergeCells>
  <pageMargins left="0.70866141732283472" right="0.70866141732283472" top="0.74803149606299213" bottom="0.74803149606299213" header="0.31496062992125984" footer="0.31496062992125984"/>
  <pageSetup paperSize="9" scale="50" orientation="portrait" r:id="rId1"/>
  <headerFooter>
    <oddHeader>&amp;R&amp;"Arial,Bold"&amp;14ENVIRONMENT AND EMISSIONS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7"/>
  <sheetViews>
    <sheetView topLeftCell="A4" zoomScaleNormal="100" workbookViewId="0">
      <selection activeCell="X30" sqref="X30"/>
    </sheetView>
  </sheetViews>
  <sheetFormatPr defaultRowHeight="12.75" x14ac:dyDescent="0.2"/>
  <cols>
    <col min="1" max="1" width="2.5703125" style="191" customWidth="1"/>
    <col min="2" max="2" width="3.140625" style="191" customWidth="1"/>
    <col min="3" max="3" width="3.85546875" style="191" customWidth="1"/>
    <col min="4" max="4" width="23.42578125" style="191" customWidth="1"/>
    <col min="5" max="6" width="6.7109375" style="191" bestFit="1" customWidth="1"/>
    <col min="7" max="10" width="0" style="191" hidden="1" customWidth="1"/>
    <col min="11" max="11" width="6.140625" style="191" hidden="1" customWidth="1"/>
    <col min="12" max="19" width="6.140625" style="191" bestFit="1" customWidth="1"/>
    <col min="20" max="20" width="5.85546875" style="191" bestFit="1" customWidth="1"/>
    <col min="21" max="21" width="6.140625" style="191" bestFit="1" customWidth="1"/>
    <col min="22" max="22" width="6.28515625" style="191" customWidth="1"/>
    <col min="23" max="16384" width="9.140625" style="191"/>
  </cols>
  <sheetData>
    <row r="1" spans="1:22" ht="15" x14ac:dyDescent="0.25">
      <c r="A1" s="294" t="s">
        <v>341</v>
      </c>
      <c r="B1" s="263"/>
      <c r="C1" s="135"/>
      <c r="D1" s="135"/>
      <c r="E1" s="264"/>
      <c r="F1" s="264"/>
      <c r="G1" s="264"/>
      <c r="H1" s="264"/>
      <c r="I1" s="264"/>
      <c r="J1" s="264"/>
      <c r="K1" s="264"/>
      <c r="L1" s="264"/>
      <c r="M1" s="264"/>
      <c r="N1" s="264"/>
      <c r="O1" s="264"/>
      <c r="P1" s="264"/>
      <c r="Q1" s="264"/>
      <c r="R1" s="264"/>
      <c r="S1" s="264"/>
      <c r="T1" s="264"/>
      <c r="U1" s="264"/>
    </row>
    <row r="2" spans="1:22" x14ac:dyDescent="0.2">
      <c r="A2" s="265"/>
      <c r="B2" s="265"/>
      <c r="C2" s="265"/>
      <c r="D2" s="265"/>
      <c r="E2" s="296">
        <v>1990</v>
      </c>
      <c r="F2" s="296">
        <v>1995</v>
      </c>
      <c r="G2" s="296">
        <v>1998</v>
      </c>
      <c r="H2" s="296">
        <v>1999</v>
      </c>
      <c r="I2" s="296">
        <v>2000</v>
      </c>
      <c r="J2" s="296">
        <v>2001</v>
      </c>
      <c r="K2" s="297">
        <v>2002</v>
      </c>
      <c r="L2" s="296">
        <v>2003</v>
      </c>
      <c r="M2" s="296">
        <v>2004</v>
      </c>
      <c r="N2" s="296">
        <v>2005</v>
      </c>
      <c r="O2" s="296">
        <v>2006</v>
      </c>
      <c r="P2" s="296">
        <v>2007</v>
      </c>
      <c r="Q2" s="296">
        <v>2008</v>
      </c>
      <c r="R2" s="296">
        <v>2009</v>
      </c>
      <c r="S2" s="296">
        <v>2010</v>
      </c>
      <c r="T2" s="296">
        <v>2011</v>
      </c>
      <c r="U2" s="296">
        <v>2012</v>
      </c>
      <c r="V2" s="296">
        <v>2013</v>
      </c>
    </row>
    <row r="3" spans="1:22" ht="15" x14ac:dyDescent="0.25">
      <c r="A3" s="135"/>
      <c r="B3" s="135"/>
      <c r="C3" s="135"/>
      <c r="D3" s="135"/>
      <c r="E3" s="267"/>
      <c r="F3" s="267"/>
      <c r="G3" s="267"/>
      <c r="H3" s="267"/>
      <c r="I3" s="267"/>
      <c r="J3" s="267"/>
      <c r="K3" s="263"/>
      <c r="L3" s="267"/>
      <c r="M3" s="267"/>
      <c r="N3" s="267"/>
      <c r="O3" s="267"/>
      <c r="Q3" s="268"/>
      <c r="R3" s="267"/>
      <c r="S3" s="267"/>
      <c r="T3" s="267"/>
      <c r="V3" s="269" t="s">
        <v>252</v>
      </c>
    </row>
    <row r="4" spans="1:22" x14ac:dyDescent="0.2">
      <c r="B4" s="292" t="s">
        <v>253</v>
      </c>
      <c r="C4" s="135"/>
      <c r="D4" s="135"/>
      <c r="E4" s="135"/>
      <c r="F4" s="135"/>
      <c r="G4" s="135"/>
      <c r="H4" s="135"/>
      <c r="I4" s="135"/>
      <c r="J4" s="135"/>
      <c r="K4" s="135"/>
      <c r="L4" s="135"/>
      <c r="M4" s="135"/>
      <c r="N4" s="135"/>
      <c r="O4" s="135"/>
      <c r="P4" s="135"/>
      <c r="Q4" s="135"/>
      <c r="R4" s="135"/>
      <c r="S4" s="135"/>
      <c r="T4" s="135"/>
      <c r="U4" s="135"/>
    </row>
    <row r="5" spans="1:22" ht="15" x14ac:dyDescent="0.25">
      <c r="B5" s="263"/>
      <c r="C5" s="270" t="s">
        <v>254</v>
      </c>
      <c r="D5" s="270"/>
      <c r="E5" s="271">
        <v>105.24583556572287</v>
      </c>
      <c r="F5" s="271">
        <v>82.885539543974886</v>
      </c>
      <c r="G5" s="271">
        <v>67.833497639527437</v>
      </c>
      <c r="H5" s="271">
        <v>62.767141993636699</v>
      </c>
      <c r="I5" s="271">
        <v>57.073242230202631</v>
      </c>
      <c r="J5" s="271">
        <v>54.224682954419862</v>
      </c>
      <c r="K5" s="271">
        <v>51.429984805748624</v>
      </c>
      <c r="L5" s="271">
        <v>49.182711465072252</v>
      </c>
      <c r="M5" s="271">
        <v>47.260000070672895</v>
      </c>
      <c r="N5" s="271">
        <v>45.633997845297841</v>
      </c>
      <c r="O5" s="271">
        <v>44.97948152457365</v>
      </c>
      <c r="P5" s="271">
        <v>43.606988948736046</v>
      </c>
      <c r="Q5" s="271">
        <v>41.143031864491043</v>
      </c>
      <c r="R5" s="271">
        <v>33.443165497800088</v>
      </c>
      <c r="S5" s="271">
        <v>31.934729612028708</v>
      </c>
      <c r="T5" s="271">
        <v>30.120099271054286</v>
      </c>
      <c r="U5" s="271">
        <v>28.912081028738392</v>
      </c>
      <c r="V5" s="304">
        <v>27.880280367711183</v>
      </c>
    </row>
    <row r="6" spans="1:22" ht="15" x14ac:dyDescent="0.25">
      <c r="B6" s="263"/>
      <c r="C6" s="270"/>
      <c r="D6" s="270" t="s">
        <v>255</v>
      </c>
      <c r="E6" s="271">
        <v>6.4200697309091463</v>
      </c>
      <c r="F6" s="271">
        <v>6.2424398703770896</v>
      </c>
      <c r="G6" s="271">
        <v>5.9854228031873351</v>
      </c>
      <c r="H6" s="271">
        <v>5.8966197732135903</v>
      </c>
      <c r="I6" s="271">
        <v>5.5341338920901553</v>
      </c>
      <c r="J6" s="271">
        <v>5.4112503097037976</v>
      </c>
      <c r="K6" s="271">
        <v>5.3743401114036775</v>
      </c>
      <c r="L6" s="271">
        <v>5.3683904073322477</v>
      </c>
      <c r="M6" s="271">
        <v>4.8422138748788317</v>
      </c>
      <c r="N6" s="271">
        <v>4.6876945173523792</v>
      </c>
      <c r="O6" s="271">
        <v>4.6905670628707226</v>
      </c>
      <c r="P6" s="271">
        <v>4.7495639589816534</v>
      </c>
      <c r="Q6" s="271">
        <v>4.3340526815653408</v>
      </c>
      <c r="R6" s="271">
        <v>4.1418689186189015</v>
      </c>
      <c r="S6" s="271">
        <v>4.0678255066076776</v>
      </c>
      <c r="T6" s="271">
        <v>3.6025574675488499</v>
      </c>
      <c r="U6" s="271">
        <v>3.2537772503113089</v>
      </c>
      <c r="V6" s="304">
        <v>3.1036558257280946</v>
      </c>
    </row>
    <row r="7" spans="1:22" ht="15" x14ac:dyDescent="0.25">
      <c r="B7" s="263"/>
      <c r="C7" s="270"/>
      <c r="D7" s="270" t="s">
        <v>203</v>
      </c>
      <c r="E7" s="271">
        <v>70.283534554708623</v>
      </c>
      <c r="F7" s="271">
        <v>51.084479333554739</v>
      </c>
      <c r="G7" s="271">
        <v>37.177254835088689</v>
      </c>
      <c r="H7" s="271">
        <v>33.026974792718242</v>
      </c>
      <c r="I7" s="271">
        <v>28.84653436718283</v>
      </c>
      <c r="J7" s="271">
        <v>26.819761600577387</v>
      </c>
      <c r="K7" s="271">
        <v>24.852405980993073</v>
      </c>
      <c r="L7" s="271">
        <v>22.643611856331869</v>
      </c>
      <c r="M7" s="271">
        <v>21.257850278164394</v>
      </c>
      <c r="N7" s="271">
        <v>20.117803026542326</v>
      </c>
      <c r="O7" s="271">
        <v>19.60688911155049</v>
      </c>
      <c r="P7" s="271">
        <v>17.994106577516767</v>
      </c>
      <c r="Q7" s="271">
        <v>17.544173376968054</v>
      </c>
      <c r="R7" s="271">
        <v>13.053921428327099</v>
      </c>
      <c r="S7" s="271">
        <v>12.379779510074089</v>
      </c>
      <c r="T7" s="271">
        <v>12.292554524955175</v>
      </c>
      <c r="U7" s="271">
        <v>12.420509085199216</v>
      </c>
      <c r="V7" s="304">
        <v>12.546325992608576</v>
      </c>
    </row>
    <row r="8" spans="1:22" ht="15" x14ac:dyDescent="0.25">
      <c r="B8" s="263"/>
      <c r="C8" s="270"/>
      <c r="D8" s="270" t="s">
        <v>61</v>
      </c>
      <c r="E8" s="271">
        <v>19.335398574406085</v>
      </c>
      <c r="F8" s="271">
        <v>17.205847391994375</v>
      </c>
      <c r="G8" s="271">
        <v>16.418700519316147</v>
      </c>
      <c r="H8" s="271">
        <v>16.097008550550491</v>
      </c>
      <c r="I8" s="271">
        <v>15.52375158047632</v>
      </c>
      <c r="J8" s="271">
        <v>15.106700167041055</v>
      </c>
      <c r="K8" s="271">
        <v>14.642595897090979</v>
      </c>
      <c r="L8" s="271">
        <v>14.755905444723133</v>
      </c>
      <c r="M8" s="271">
        <v>14.865632934889474</v>
      </c>
      <c r="N8" s="271">
        <v>14.695488667986213</v>
      </c>
      <c r="O8" s="271">
        <v>14.677194028520701</v>
      </c>
      <c r="P8" s="271">
        <v>14.891526505548249</v>
      </c>
      <c r="Q8" s="271">
        <v>13.557061037195908</v>
      </c>
      <c r="R8" s="271">
        <v>10.830975057864361</v>
      </c>
      <c r="S8" s="271">
        <v>10.115248206855101</v>
      </c>
      <c r="T8" s="271">
        <v>8.9001516642576863</v>
      </c>
      <c r="U8" s="271">
        <v>7.8541034007339867</v>
      </c>
      <c r="V8" s="304">
        <v>6.6563297877376071</v>
      </c>
    </row>
    <row r="9" spans="1:22" ht="15" x14ac:dyDescent="0.25">
      <c r="B9" s="263"/>
      <c r="C9" s="270"/>
      <c r="D9" s="270" t="s">
        <v>256</v>
      </c>
      <c r="E9" s="271">
        <v>9.107517963961083</v>
      </c>
      <c r="F9" s="271">
        <v>8.2774193029112748</v>
      </c>
      <c r="G9" s="271">
        <v>8.1729299028376623</v>
      </c>
      <c r="H9" s="271">
        <v>7.6585147568316385</v>
      </c>
      <c r="I9" s="271">
        <v>7.07838190194866</v>
      </c>
      <c r="J9" s="271">
        <v>6.7935450274841367</v>
      </c>
      <c r="K9" s="271">
        <v>6.4564672107235914</v>
      </c>
      <c r="L9" s="271">
        <v>6.2991096947721221</v>
      </c>
      <c r="M9" s="271">
        <v>6.1865626965724427</v>
      </c>
      <c r="N9" s="271">
        <v>6.0308755411909116</v>
      </c>
      <c r="O9" s="271">
        <v>5.9091304019124182</v>
      </c>
      <c r="P9" s="271">
        <v>5.8770229704761761</v>
      </c>
      <c r="Q9" s="271">
        <v>5.6192621915234851</v>
      </c>
      <c r="R9" s="271">
        <v>5.3305824992132225</v>
      </c>
      <c r="S9" s="271">
        <v>5.296681857722696</v>
      </c>
      <c r="T9" s="271">
        <v>5.2513915404297773</v>
      </c>
      <c r="U9" s="271">
        <v>5.3149543379813524</v>
      </c>
      <c r="V9" s="304">
        <v>5.5077078167189883</v>
      </c>
    </row>
    <row r="10" spans="1:22" ht="15" x14ac:dyDescent="0.25">
      <c r="B10" s="263"/>
      <c r="C10" s="270"/>
      <c r="D10" s="270" t="s">
        <v>257</v>
      </c>
      <c r="E10" s="271">
        <v>9.9314741737920986E-2</v>
      </c>
      <c r="F10" s="271">
        <v>7.5353645137393316E-2</v>
      </c>
      <c r="G10" s="271">
        <v>7.9189579097594387E-2</v>
      </c>
      <c r="H10" s="271">
        <v>8.8024120322732352E-2</v>
      </c>
      <c r="I10" s="271">
        <v>9.0440488504666933E-2</v>
      </c>
      <c r="J10" s="271">
        <v>9.3425849613490666E-2</v>
      </c>
      <c r="K10" s="271">
        <v>0.10417560553730629</v>
      </c>
      <c r="L10" s="271">
        <v>0.11569406191287954</v>
      </c>
      <c r="M10" s="271">
        <v>0.10774028616775755</v>
      </c>
      <c r="N10" s="271">
        <v>0.10213609222601761</v>
      </c>
      <c r="O10" s="271">
        <v>9.570091971932157E-2</v>
      </c>
      <c r="P10" s="271">
        <v>9.4768936213198832E-2</v>
      </c>
      <c r="Q10" s="271">
        <v>8.8482577238252147E-2</v>
      </c>
      <c r="R10" s="271">
        <v>8.5817593776506745E-2</v>
      </c>
      <c r="S10" s="271">
        <v>7.5194530769148671E-2</v>
      </c>
      <c r="T10" s="271">
        <v>7.3444073862798165E-2</v>
      </c>
      <c r="U10" s="271">
        <v>6.8736954512522805E-2</v>
      </c>
      <c r="V10" s="304">
        <v>6.626094491791798E-2</v>
      </c>
    </row>
    <row r="11" spans="1:22" x14ac:dyDescent="0.2">
      <c r="B11" s="135"/>
      <c r="C11" s="270" t="s">
        <v>35</v>
      </c>
      <c r="D11" s="270"/>
      <c r="E11" s="271">
        <v>2.0995170049843535</v>
      </c>
      <c r="F11" s="271">
        <v>2.2406705086660788</v>
      </c>
      <c r="G11" s="271">
        <v>2.871077620273629</v>
      </c>
      <c r="H11" s="271">
        <v>2.8083260676405244</v>
      </c>
      <c r="I11" s="271">
        <v>2.8240800557865864</v>
      </c>
      <c r="J11" s="271">
        <v>2.6788012600089388</v>
      </c>
      <c r="K11" s="271">
        <v>2.726424941094991</v>
      </c>
      <c r="L11" s="271">
        <v>2.712056941303671</v>
      </c>
      <c r="M11" s="271">
        <v>2.7968643796154873</v>
      </c>
      <c r="N11" s="271">
        <v>2.8814450534430414</v>
      </c>
      <c r="O11" s="271">
        <v>2.8366154698534962</v>
      </c>
      <c r="P11" s="271">
        <v>2.8128553147038997</v>
      </c>
      <c r="Q11" s="271">
        <v>2.8382859772103659</v>
      </c>
      <c r="R11" s="271">
        <v>2.8697774686107684</v>
      </c>
      <c r="S11" s="271">
        <v>2.8864781154352284</v>
      </c>
      <c r="T11" s="271">
        <v>3.0390059463423871</v>
      </c>
      <c r="U11" s="271">
        <v>2.8098084914146471</v>
      </c>
      <c r="V11" s="304">
        <v>2.5355403128933727</v>
      </c>
    </row>
    <row r="12" spans="1:22" x14ac:dyDescent="0.2">
      <c r="B12" s="135"/>
      <c r="C12" s="270" t="s">
        <v>67</v>
      </c>
      <c r="D12" s="270"/>
      <c r="E12" s="271">
        <v>0.65540576835311048</v>
      </c>
      <c r="F12" s="271">
        <v>0.69953437055674406</v>
      </c>
      <c r="G12" s="271">
        <v>0.86402703386138779</v>
      </c>
      <c r="H12" s="271">
        <v>0.92829149838088265</v>
      </c>
      <c r="I12" s="271">
        <v>0.88955116468053896</v>
      </c>
      <c r="J12" s="271">
        <v>0.93514759529386571</v>
      </c>
      <c r="K12" s="271">
        <v>0.90822061933672615</v>
      </c>
      <c r="L12" s="271">
        <v>0.95313262693711009</v>
      </c>
      <c r="M12" s="271">
        <v>1.008058980376314</v>
      </c>
      <c r="N12" s="271">
        <v>1.0831397920148074</v>
      </c>
      <c r="O12" s="271">
        <v>1.0582865413718512</v>
      </c>
      <c r="P12" s="271">
        <v>1.0778704203396319</v>
      </c>
      <c r="Q12" s="271">
        <v>1.0074069408385198</v>
      </c>
      <c r="R12" s="271">
        <v>0.90572271469566112</v>
      </c>
      <c r="S12" s="271">
        <v>0.8519776053029493</v>
      </c>
      <c r="T12" s="271">
        <v>0.87692431578548424</v>
      </c>
      <c r="U12" s="271">
        <v>0.83380062209791994</v>
      </c>
      <c r="V12" s="304">
        <v>0.86636093252477575</v>
      </c>
    </row>
    <row r="13" spans="1:22" x14ac:dyDescent="0.2">
      <c r="B13" s="135"/>
      <c r="C13" s="270" t="s">
        <v>258</v>
      </c>
      <c r="D13" s="270"/>
      <c r="E13" s="271">
        <v>9.5660683392785391</v>
      </c>
      <c r="F13" s="271">
        <v>10.211393287712941</v>
      </c>
      <c r="G13" s="271">
        <v>9.978283596570213</v>
      </c>
      <c r="H13" s="271">
        <v>10.450585183280888</v>
      </c>
      <c r="I13" s="271">
        <v>9.5935523149162076</v>
      </c>
      <c r="J13" s="271">
        <v>8.814448355065144</v>
      </c>
      <c r="K13" s="271">
        <v>9.1034564154471251</v>
      </c>
      <c r="L13" s="271">
        <v>8.1237986756658991</v>
      </c>
      <c r="M13" s="271">
        <v>7.8911589384738896</v>
      </c>
      <c r="N13" s="271">
        <v>7.832924210234129</v>
      </c>
      <c r="O13" s="271">
        <v>7.108331651930933</v>
      </c>
      <c r="P13" s="271">
        <v>7.1289562617791802</v>
      </c>
      <c r="Q13" s="271">
        <v>7.0117659771935781</v>
      </c>
      <c r="R13" s="271">
        <v>6.4348113216975324</v>
      </c>
      <c r="S13" s="271">
        <v>6.1593985165447549</v>
      </c>
      <c r="T13" s="271">
        <v>5.3983949841642866</v>
      </c>
      <c r="U13" s="271">
        <v>5.1764473394315047</v>
      </c>
      <c r="V13" s="304">
        <v>4.5404400902469311</v>
      </c>
    </row>
    <row r="14" spans="1:22" x14ac:dyDescent="0.2">
      <c r="B14" s="135"/>
      <c r="C14" s="270" t="s">
        <v>259</v>
      </c>
      <c r="D14" s="270"/>
      <c r="E14" s="271">
        <v>4.1561153682836061</v>
      </c>
      <c r="F14" s="271">
        <v>3.4769830442541267</v>
      </c>
      <c r="G14" s="271">
        <v>2.8611112114726347</v>
      </c>
      <c r="H14" s="271">
        <v>2.8762662958328438</v>
      </c>
      <c r="I14" s="271">
        <v>2.7922340392615985</v>
      </c>
      <c r="J14" s="271">
        <v>2.7525777850969786</v>
      </c>
      <c r="K14" s="271">
        <v>2.6574054524518074</v>
      </c>
      <c r="L14" s="271">
        <v>2.7700764215211584</v>
      </c>
      <c r="M14" s="271">
        <v>2.8817133055438475</v>
      </c>
      <c r="N14" s="271">
        <v>2.6974677444817114</v>
      </c>
      <c r="O14" s="271">
        <v>2.827099153010709</v>
      </c>
      <c r="P14" s="271">
        <v>3.0192750393164545</v>
      </c>
      <c r="Q14" s="271">
        <v>2.846849638454144</v>
      </c>
      <c r="R14" s="271">
        <v>2.7143096479614317</v>
      </c>
      <c r="S14" s="271">
        <v>2.5659353756240399</v>
      </c>
      <c r="T14" s="271">
        <v>2.401371418266526</v>
      </c>
      <c r="U14" s="271">
        <v>2.1921575321841957</v>
      </c>
      <c r="V14" s="304">
        <v>1.9968080923377911</v>
      </c>
    </row>
    <row r="15" spans="1:22" ht="15" x14ac:dyDescent="0.25">
      <c r="B15" s="135"/>
      <c r="C15" s="263" t="s">
        <v>260</v>
      </c>
      <c r="D15" s="135"/>
      <c r="E15" s="298">
        <v>121.72294204662251</v>
      </c>
      <c r="F15" s="298">
        <v>99.514120755164782</v>
      </c>
      <c r="G15" s="298">
        <v>84.407997101705277</v>
      </c>
      <c r="H15" s="298">
        <v>79.830611038771821</v>
      </c>
      <c r="I15" s="298">
        <v>73.172659804847569</v>
      </c>
      <c r="J15" s="298">
        <v>69.405657949884798</v>
      </c>
      <c r="K15" s="298">
        <v>66.825492234079306</v>
      </c>
      <c r="L15" s="298">
        <v>63.741776130500078</v>
      </c>
      <c r="M15" s="298">
        <v>61.837795674682447</v>
      </c>
      <c r="N15" s="298">
        <v>60.12897464547153</v>
      </c>
      <c r="O15" s="298">
        <v>58.809814340740644</v>
      </c>
      <c r="P15" s="298">
        <v>57.645945984875219</v>
      </c>
      <c r="Q15" s="298">
        <v>54.847340398187676</v>
      </c>
      <c r="R15" s="298">
        <v>46.367786650765488</v>
      </c>
      <c r="S15" s="298">
        <v>44.39851922493569</v>
      </c>
      <c r="T15" s="298">
        <v>41.835795935612964</v>
      </c>
      <c r="U15" s="298">
        <v>39.924295013866647</v>
      </c>
      <c r="V15" s="305">
        <v>37.819429795714044</v>
      </c>
    </row>
    <row r="16" spans="1:22" x14ac:dyDescent="0.2">
      <c r="B16" s="292" t="s">
        <v>261</v>
      </c>
      <c r="C16" s="135"/>
      <c r="D16" s="135"/>
      <c r="E16" s="298">
        <v>161.34223153790441</v>
      </c>
      <c r="F16" s="298">
        <v>122.13104068968732</v>
      </c>
      <c r="G16" s="298">
        <v>105.50046281201749</v>
      </c>
      <c r="H16" s="298">
        <v>101.96410070529686</v>
      </c>
      <c r="I16" s="298">
        <v>106.40090379954685</v>
      </c>
      <c r="J16" s="298">
        <v>101.14379765342341</v>
      </c>
      <c r="K16" s="298">
        <v>94.282403003337564</v>
      </c>
      <c r="L16" s="298">
        <v>89.958303162258872</v>
      </c>
      <c r="M16" s="298">
        <v>87.299059921498568</v>
      </c>
      <c r="N16" s="298">
        <v>86.881737031734247</v>
      </c>
      <c r="O16" s="298">
        <v>96.480141865602448</v>
      </c>
      <c r="P16" s="298">
        <v>87.537385487949408</v>
      </c>
      <c r="Q16" s="298">
        <v>75.659117955479914</v>
      </c>
      <c r="R16" s="298">
        <v>66.707952776903127</v>
      </c>
      <c r="S16" s="298">
        <v>68.600116009894336</v>
      </c>
      <c r="T16" s="298">
        <v>57.963577506571525</v>
      </c>
      <c r="U16" s="298">
        <v>58.169894105192526</v>
      </c>
      <c r="V16" s="305">
        <v>56.026311958072135</v>
      </c>
    </row>
    <row r="17" spans="2:22" x14ac:dyDescent="0.2">
      <c r="B17" s="292" t="s">
        <v>262</v>
      </c>
      <c r="C17" s="135"/>
      <c r="D17" s="135"/>
      <c r="E17" s="298">
        <v>283.06517358452703</v>
      </c>
      <c r="F17" s="298">
        <v>221.64516144485208</v>
      </c>
      <c r="G17" s="298">
        <v>189.90845991372285</v>
      </c>
      <c r="H17" s="298">
        <v>181.79471174406871</v>
      </c>
      <c r="I17" s="298">
        <v>179.57356360439439</v>
      </c>
      <c r="J17" s="298">
        <v>170.54945560330819</v>
      </c>
      <c r="K17" s="298">
        <v>161.1078952374169</v>
      </c>
      <c r="L17" s="298">
        <v>153.70007929275889</v>
      </c>
      <c r="M17" s="298">
        <v>149.13685559618096</v>
      </c>
      <c r="N17" s="298">
        <v>147.01071167720588</v>
      </c>
      <c r="O17" s="298">
        <v>155.28995620634302</v>
      </c>
      <c r="P17" s="298">
        <v>145.18333147282468</v>
      </c>
      <c r="Q17" s="298">
        <v>130.50645835366754</v>
      </c>
      <c r="R17" s="298">
        <v>113.07573942766864</v>
      </c>
      <c r="S17" s="298">
        <v>112.99863523483</v>
      </c>
      <c r="T17" s="298">
        <v>99.799373442184489</v>
      </c>
      <c r="U17" s="298">
        <v>98.094189119059166</v>
      </c>
      <c r="V17" s="305">
        <v>93.845741753786186</v>
      </c>
    </row>
    <row r="18" spans="2:22" ht="15" x14ac:dyDescent="0.25">
      <c r="B18" s="135"/>
      <c r="C18" s="135"/>
      <c r="D18" s="272"/>
      <c r="E18" s="272"/>
      <c r="F18" s="272"/>
      <c r="G18" s="272"/>
      <c r="H18" s="272"/>
      <c r="I18" s="272"/>
      <c r="J18" s="272"/>
      <c r="K18" s="272"/>
      <c r="L18" s="272"/>
      <c r="M18" s="272"/>
      <c r="N18" s="272"/>
      <c r="O18" s="272"/>
      <c r="P18" s="272"/>
      <c r="Q18" s="272"/>
      <c r="R18" s="272"/>
      <c r="S18" s="272"/>
      <c r="T18" s="272"/>
      <c r="U18" s="272"/>
      <c r="V18" s="306"/>
    </row>
    <row r="19" spans="2:22" x14ac:dyDescent="0.2">
      <c r="B19" s="293" t="s">
        <v>263</v>
      </c>
      <c r="C19" s="138"/>
      <c r="D19" s="138"/>
      <c r="E19" s="307">
        <f t="shared" ref="E19:V19" si="0">E15/E17</f>
        <v>0.43001737198968565</v>
      </c>
      <c r="F19" s="307">
        <f t="shared" si="0"/>
        <v>0.44897944131266349</v>
      </c>
      <c r="G19" s="307">
        <f t="shared" si="0"/>
        <v>0.44446675593100277</v>
      </c>
      <c r="H19" s="307">
        <f t="shared" si="0"/>
        <v>0.43912504534872093</v>
      </c>
      <c r="I19" s="307">
        <f t="shared" si="0"/>
        <v>0.40748013424765012</v>
      </c>
      <c r="J19" s="307">
        <f t="shared" si="0"/>
        <v>0.40695326586863945</v>
      </c>
      <c r="K19" s="307">
        <f t="shared" si="0"/>
        <v>0.41478719671436226</v>
      </c>
      <c r="L19" s="307">
        <f t="shared" si="0"/>
        <v>0.41471531064787864</v>
      </c>
      <c r="M19" s="307">
        <f t="shared" si="0"/>
        <v>0.41463792050250231</v>
      </c>
      <c r="N19" s="307">
        <f t="shared" si="0"/>
        <v>0.40901083981892306</v>
      </c>
      <c r="O19" s="307">
        <f t="shared" si="0"/>
        <v>0.37870971038588314</v>
      </c>
      <c r="P19" s="307">
        <f t="shared" si="0"/>
        <v>0.39705622815016717</v>
      </c>
      <c r="Q19" s="307">
        <f t="shared" si="0"/>
        <v>0.4202653346821616</v>
      </c>
      <c r="R19" s="307">
        <f t="shared" si="0"/>
        <v>0.410059548453589</v>
      </c>
      <c r="S19" s="307">
        <f t="shared" si="0"/>
        <v>0.39291199519948328</v>
      </c>
      <c r="T19" s="307">
        <f t="shared" si="0"/>
        <v>0.41919898384782112</v>
      </c>
      <c r="U19" s="307">
        <f t="shared" si="0"/>
        <v>0.4069995926609844</v>
      </c>
      <c r="V19" s="308">
        <f t="shared" si="0"/>
        <v>0.4029956936664974</v>
      </c>
    </row>
    <row r="21" spans="2:22" ht="14.25" x14ac:dyDescent="0.25">
      <c r="B21" s="292" t="s">
        <v>340</v>
      </c>
      <c r="C21" s="135"/>
      <c r="D21" s="135"/>
      <c r="E21" s="135"/>
      <c r="F21" s="135"/>
      <c r="G21" s="135"/>
      <c r="H21" s="135"/>
      <c r="I21" s="135"/>
      <c r="J21" s="135"/>
      <c r="K21" s="135"/>
      <c r="L21" s="135"/>
      <c r="M21" s="135"/>
      <c r="N21" s="135"/>
      <c r="O21" s="135"/>
      <c r="P21" s="135"/>
      <c r="Q21" s="135"/>
      <c r="R21" s="135"/>
      <c r="S21" s="135"/>
      <c r="T21" s="135"/>
      <c r="U21" s="135"/>
    </row>
    <row r="22" spans="2:22" ht="17.25" x14ac:dyDescent="0.25">
      <c r="B22" s="263"/>
      <c r="C22" s="270" t="s">
        <v>264</v>
      </c>
      <c r="D22" s="270"/>
      <c r="E22" s="274">
        <v>3.0010022354717099</v>
      </c>
      <c r="F22" s="274">
        <v>3.4446183654020737</v>
      </c>
      <c r="G22" s="274">
        <v>3.3307701042494871</v>
      </c>
      <c r="H22" s="274">
        <v>3.2539968238425803</v>
      </c>
      <c r="I22" s="274">
        <v>2.8734488774825535</v>
      </c>
      <c r="J22" s="274">
        <v>2.8043306502517793</v>
      </c>
      <c r="K22" s="274">
        <v>2.7191405986075923</v>
      </c>
      <c r="L22" s="274">
        <v>2.6697373545713412</v>
      </c>
      <c r="M22" s="274">
        <v>2.6167326772202921</v>
      </c>
      <c r="N22" s="274">
        <v>2.5526249861549175</v>
      </c>
      <c r="O22" s="274">
        <v>2.5210619085902599</v>
      </c>
      <c r="P22" s="274">
        <v>2.4679366219573997</v>
      </c>
      <c r="Q22" s="274">
        <v>2.3688725093395568</v>
      </c>
      <c r="R22" s="274">
        <v>2.2595259985954779</v>
      </c>
      <c r="S22" s="274">
        <v>2.1929763888361062</v>
      </c>
      <c r="T22" s="274">
        <v>2.0339118323719441</v>
      </c>
      <c r="U22" s="274">
        <v>1.9532370235302081</v>
      </c>
      <c r="V22" s="309">
        <v>1.8648625410987654</v>
      </c>
    </row>
    <row r="23" spans="2:22" ht="15" x14ac:dyDescent="0.25">
      <c r="B23" s="263"/>
      <c r="C23" s="270"/>
      <c r="D23" s="270" t="s">
        <v>255</v>
      </c>
      <c r="E23" s="274">
        <v>0.33803364203520031</v>
      </c>
      <c r="F23" s="274">
        <v>0.33241076695537874</v>
      </c>
      <c r="G23" s="274">
        <v>0.27267085436885169</v>
      </c>
      <c r="H23" s="274">
        <v>0.24826905673347549</v>
      </c>
      <c r="I23" s="274">
        <v>0.20795399966998809</v>
      </c>
      <c r="J23" s="274">
        <v>0.1925527961704484</v>
      </c>
      <c r="K23" s="274">
        <v>0.18350133869885346</v>
      </c>
      <c r="L23" s="274">
        <v>0.17644887464549758</v>
      </c>
      <c r="M23" s="274">
        <v>0.15260984414195619</v>
      </c>
      <c r="N23" s="274">
        <v>0.1433755134940965</v>
      </c>
      <c r="O23" s="274">
        <v>0.14136540866329522</v>
      </c>
      <c r="P23" s="274">
        <v>0.14076562152209321</v>
      </c>
      <c r="Q23" s="274">
        <v>0.1255272618824354</v>
      </c>
      <c r="R23" s="274">
        <v>0.11955834029365997</v>
      </c>
      <c r="S23" s="274">
        <v>0.11717408210329612</v>
      </c>
      <c r="T23" s="274">
        <v>0.10417126945549324</v>
      </c>
      <c r="U23" s="274">
        <v>9.5784639756041262E-2</v>
      </c>
      <c r="V23" s="309">
        <v>9.501448131593776E-2</v>
      </c>
    </row>
    <row r="24" spans="2:22" ht="15" x14ac:dyDescent="0.25">
      <c r="B24" s="263"/>
      <c r="C24" s="270"/>
      <c r="D24" s="270" t="s">
        <v>203</v>
      </c>
      <c r="E24" s="274">
        <v>1.1144604834252245</v>
      </c>
      <c r="F24" s="274">
        <v>1.3964980748156806</v>
      </c>
      <c r="G24" s="274">
        <v>1.3781956188940314</v>
      </c>
      <c r="H24" s="274">
        <v>1.3751414218545137</v>
      </c>
      <c r="I24" s="274">
        <v>1.2495564633327745</v>
      </c>
      <c r="J24" s="274">
        <v>1.2388035334763077</v>
      </c>
      <c r="K24" s="274">
        <v>1.2435529174163791</v>
      </c>
      <c r="L24" s="274">
        <v>1.22602470595109</v>
      </c>
      <c r="M24" s="274">
        <v>1.2249507895957801</v>
      </c>
      <c r="N24" s="274">
        <v>1.2141264661603455</v>
      </c>
      <c r="O24" s="274">
        <v>1.2308435674749205</v>
      </c>
      <c r="P24" s="274">
        <v>1.2139216626330107</v>
      </c>
      <c r="Q24" s="274">
        <v>1.2193033924406786</v>
      </c>
      <c r="R24" s="274">
        <v>1.2112063635233408</v>
      </c>
      <c r="S24" s="274">
        <v>1.16312359486923</v>
      </c>
      <c r="T24" s="274">
        <v>1.0925981401235823</v>
      </c>
      <c r="U24" s="274">
        <v>1.0770062011354269</v>
      </c>
      <c r="V24" s="309">
        <v>1.0427676579361962</v>
      </c>
    </row>
    <row r="25" spans="2:22" ht="15" x14ac:dyDescent="0.25">
      <c r="B25" s="263"/>
      <c r="C25" s="270"/>
      <c r="D25" s="270" t="s">
        <v>61</v>
      </c>
      <c r="E25" s="274">
        <v>0.94479136788524576</v>
      </c>
      <c r="F25" s="274">
        <v>0.84830917391694793</v>
      </c>
      <c r="G25" s="274">
        <v>0.7646868475379508</v>
      </c>
      <c r="H25" s="274">
        <v>0.72074056208187098</v>
      </c>
      <c r="I25" s="274">
        <v>0.65062342560682185</v>
      </c>
      <c r="J25" s="274">
        <v>0.61327651445967035</v>
      </c>
      <c r="K25" s="274">
        <v>0.57994276524447441</v>
      </c>
      <c r="L25" s="274">
        <v>0.57032224721145797</v>
      </c>
      <c r="M25" s="274">
        <v>0.56406971005974982</v>
      </c>
      <c r="N25" s="274">
        <v>0.54588611286168964</v>
      </c>
      <c r="O25" s="274">
        <v>0.53666644778430028</v>
      </c>
      <c r="P25" s="274">
        <v>0.52024320148501269</v>
      </c>
      <c r="Q25" s="274">
        <v>0.46961272599624848</v>
      </c>
      <c r="R25" s="274">
        <v>0.40513588179074167</v>
      </c>
      <c r="S25" s="274">
        <v>0.38822236220639583</v>
      </c>
      <c r="T25" s="274">
        <v>0.35813055623535517</v>
      </c>
      <c r="U25" s="274">
        <v>0.33613457704400879</v>
      </c>
      <c r="V25" s="309">
        <v>0.31718696120804424</v>
      </c>
    </row>
    <row r="26" spans="2:22" ht="15" x14ac:dyDescent="0.25">
      <c r="B26" s="263"/>
      <c r="C26" s="270"/>
      <c r="D26" s="270" t="s">
        <v>256</v>
      </c>
      <c r="E26" s="274">
        <v>0.59144686558837167</v>
      </c>
      <c r="F26" s="274">
        <v>0.8594207757113338</v>
      </c>
      <c r="G26" s="274">
        <v>0.90701535176831605</v>
      </c>
      <c r="H26" s="274">
        <v>0.90076076972756436</v>
      </c>
      <c r="I26" s="274">
        <v>0.75619839321449966</v>
      </c>
      <c r="J26" s="274">
        <v>0.7503388505411217</v>
      </c>
      <c r="K26" s="274">
        <v>0.70203696250898362</v>
      </c>
      <c r="L26" s="274">
        <v>0.68565911205834174</v>
      </c>
      <c r="M26" s="274">
        <v>0.66500707800502779</v>
      </c>
      <c r="N26" s="274">
        <v>0.63959217486502606</v>
      </c>
      <c r="O26" s="274">
        <v>0.60359403648253684</v>
      </c>
      <c r="P26" s="274">
        <v>0.58425058212178071</v>
      </c>
      <c r="Q26" s="274">
        <v>0.54657581425987045</v>
      </c>
      <c r="R26" s="274">
        <v>0.51591396693741254</v>
      </c>
      <c r="S26" s="274">
        <v>0.51776735505878657</v>
      </c>
      <c r="T26" s="274">
        <v>0.47247265984836762</v>
      </c>
      <c r="U26" s="274">
        <v>0.43811665422191964</v>
      </c>
      <c r="V26" s="309">
        <v>0.40404395297100604</v>
      </c>
    </row>
    <row r="27" spans="2:22" ht="15" x14ac:dyDescent="0.25">
      <c r="B27" s="263"/>
      <c r="C27" s="270"/>
      <c r="D27" s="270" t="s">
        <v>257</v>
      </c>
      <c r="E27" s="274">
        <v>1.2269876537668287E-2</v>
      </c>
      <c r="F27" s="274">
        <v>7.9795740027338701E-3</v>
      </c>
      <c r="G27" s="274">
        <v>8.2014316803375245E-3</v>
      </c>
      <c r="H27" s="274">
        <v>9.0850134451562151E-3</v>
      </c>
      <c r="I27" s="274">
        <v>9.1165956584691177E-3</v>
      </c>
      <c r="J27" s="274">
        <v>9.358955604228579E-3</v>
      </c>
      <c r="K27" s="274">
        <v>1.010661473890135E-2</v>
      </c>
      <c r="L27" s="274">
        <v>1.1282414704953125E-2</v>
      </c>
      <c r="M27" s="274">
        <v>1.0095255417776398E-2</v>
      </c>
      <c r="N27" s="274">
        <v>9.6447187737591748E-3</v>
      </c>
      <c r="O27" s="274">
        <v>8.5924481852070328E-3</v>
      </c>
      <c r="P27" s="274">
        <v>8.7555541955029771E-3</v>
      </c>
      <c r="Q27" s="274">
        <v>7.8533147603241614E-3</v>
      </c>
      <c r="R27" s="274">
        <v>7.7114460503235512E-3</v>
      </c>
      <c r="S27" s="274">
        <v>6.6889945983982357E-3</v>
      </c>
      <c r="T27" s="274">
        <v>6.539206709145878E-3</v>
      </c>
      <c r="U27" s="274">
        <v>6.1949513728119989E-3</v>
      </c>
      <c r="V27" s="309">
        <v>5.8494876675811184E-3</v>
      </c>
    </row>
    <row r="28" spans="2:22" x14ac:dyDescent="0.2">
      <c r="B28" s="135"/>
      <c r="C28" s="270" t="s">
        <v>35</v>
      </c>
      <c r="D28" s="270"/>
      <c r="E28" s="274">
        <v>9.0734128856507681E-2</v>
      </c>
      <c r="F28" s="274">
        <v>0.10382771289308285</v>
      </c>
      <c r="G28" s="274">
        <v>0.117745780361885</v>
      </c>
      <c r="H28" s="274">
        <v>0.12111222065364462</v>
      </c>
      <c r="I28" s="274">
        <v>0.12325692837102871</v>
      </c>
      <c r="J28" s="274">
        <v>0.11602407715213438</v>
      </c>
      <c r="K28" s="274">
        <v>0.10777108259676715</v>
      </c>
      <c r="L28" s="274">
        <v>0.10419910333958508</v>
      </c>
      <c r="M28" s="274">
        <v>0.10125453560463585</v>
      </c>
      <c r="N28" s="274">
        <v>0.10474710348354853</v>
      </c>
      <c r="O28" s="274">
        <v>0.10737653226090972</v>
      </c>
      <c r="P28" s="274">
        <v>0.10317266971550232</v>
      </c>
      <c r="Q28" s="274">
        <v>0.10554439480617057</v>
      </c>
      <c r="R28" s="274">
        <v>0.10871259563507729</v>
      </c>
      <c r="S28" s="274">
        <v>0.10855468403002369</v>
      </c>
      <c r="T28" s="274">
        <v>0.11295316286216113</v>
      </c>
      <c r="U28" s="274">
        <v>0.10654801968335161</v>
      </c>
      <c r="V28" s="309">
        <v>9.6056324820138331E-2</v>
      </c>
    </row>
    <row r="29" spans="2:22" ht="17.25" x14ac:dyDescent="0.25">
      <c r="B29" s="135"/>
      <c r="C29" s="270" t="s">
        <v>265</v>
      </c>
      <c r="D29" s="270"/>
      <c r="E29" s="274">
        <v>1.108665290762265E-2</v>
      </c>
      <c r="F29" s="274">
        <v>9.0795238958809033E-3</v>
      </c>
      <c r="G29" s="274">
        <v>1.1061183202573006E-2</v>
      </c>
      <c r="H29" s="274">
        <v>1.1558465534468253E-2</v>
      </c>
      <c r="I29" s="274">
        <v>1.1522879985793141E-2</v>
      </c>
      <c r="J29" s="274">
        <v>1.141922971252551E-2</v>
      </c>
      <c r="K29" s="274">
        <v>1.1246247560304172E-2</v>
      </c>
      <c r="L29" s="274">
        <v>1.1186981096023171E-2</v>
      </c>
      <c r="M29" s="274">
        <v>1.0872451865041877E-2</v>
      </c>
      <c r="N29" s="274">
        <v>1.1324161086864896E-2</v>
      </c>
      <c r="O29" s="274">
        <v>1.1167740245254337E-2</v>
      </c>
      <c r="P29" s="274">
        <v>1.0718650033796365E-2</v>
      </c>
      <c r="Q29" s="274">
        <v>9.9192395350909644E-3</v>
      </c>
      <c r="R29" s="274">
        <v>8.4238964442747283E-3</v>
      </c>
      <c r="S29" s="274">
        <v>7.7838549149980892E-3</v>
      </c>
      <c r="T29" s="274">
        <v>8.0173651577817445E-3</v>
      </c>
      <c r="U29" s="274">
        <v>7.8267896587426132E-3</v>
      </c>
      <c r="V29" s="309">
        <v>7.7055447447639935E-3</v>
      </c>
    </row>
    <row r="30" spans="2:22" ht="17.25" x14ac:dyDescent="0.25">
      <c r="B30" s="135"/>
      <c r="C30" s="270" t="s">
        <v>266</v>
      </c>
      <c r="D30" s="270"/>
      <c r="E30" s="274">
        <v>0.77677703792877395</v>
      </c>
      <c r="F30" s="274">
        <v>0.72665018354434929</v>
      </c>
      <c r="G30" s="274">
        <v>0.67591117656315325</v>
      </c>
      <c r="H30" s="274">
        <v>0.70094766330040437</v>
      </c>
      <c r="I30" s="274">
        <v>0.63616954177029195</v>
      </c>
      <c r="J30" s="274">
        <v>0.58621843100826965</v>
      </c>
      <c r="K30" s="274">
        <v>0.61468877307832848</v>
      </c>
      <c r="L30" s="274">
        <v>0.55180680632317591</v>
      </c>
      <c r="M30" s="274">
        <v>0.54113842243990695</v>
      </c>
      <c r="N30" s="274">
        <v>0.54287418122011832</v>
      </c>
      <c r="O30" s="274">
        <v>0.49020427194801025</v>
      </c>
      <c r="P30" s="274">
        <v>0.34973720566567668</v>
      </c>
      <c r="Q30" s="274">
        <v>0.33390965606340411</v>
      </c>
      <c r="R30" s="274">
        <v>0.31195597529323865</v>
      </c>
      <c r="S30" s="274">
        <v>0.29758078651771025</v>
      </c>
      <c r="T30" s="274">
        <v>0.27006785102133013</v>
      </c>
      <c r="U30" s="274">
        <v>0.25813031369141431</v>
      </c>
      <c r="V30" s="309">
        <v>0.23154945584289249</v>
      </c>
    </row>
    <row r="31" spans="2:22" ht="17.25" x14ac:dyDescent="0.25">
      <c r="B31" s="135"/>
      <c r="C31" s="270" t="s">
        <v>267</v>
      </c>
      <c r="D31" s="270"/>
      <c r="E31" s="274">
        <v>0.14724390345441979</v>
      </c>
      <c r="F31" s="274">
        <v>0.13248610939446953</v>
      </c>
      <c r="G31" s="274">
        <v>0.12768747343517678</v>
      </c>
      <c r="H31" s="274">
        <v>0.12657393149095214</v>
      </c>
      <c r="I31" s="274">
        <v>0.12510159966168538</v>
      </c>
      <c r="J31" s="274">
        <v>0.12743662615138296</v>
      </c>
      <c r="K31" s="274">
        <v>0.12603786696590952</v>
      </c>
      <c r="L31" s="274">
        <v>0.12616202275204072</v>
      </c>
      <c r="M31" s="274">
        <v>0.12773284112857608</v>
      </c>
      <c r="N31" s="274">
        <v>0.12278358289734712</v>
      </c>
      <c r="O31" s="274">
        <v>0.12647829424254498</v>
      </c>
      <c r="P31" s="274">
        <v>0.13260617475039704</v>
      </c>
      <c r="Q31" s="274">
        <v>0.12296623250093011</v>
      </c>
      <c r="R31" s="274">
        <v>0.11306457446061406</v>
      </c>
      <c r="S31" s="274">
        <v>0.10505332541100117</v>
      </c>
      <c r="T31" s="274">
        <v>9.8283154471311474E-2</v>
      </c>
      <c r="U31" s="274">
        <v>8.8502474066520065E-2</v>
      </c>
      <c r="V31" s="309">
        <v>7.7864622565654934E-2</v>
      </c>
    </row>
    <row r="32" spans="2:22" x14ac:dyDescent="0.2">
      <c r="B32" s="135"/>
      <c r="C32" s="292" t="s">
        <v>260</v>
      </c>
      <c r="D32" s="135"/>
      <c r="E32" s="299">
        <v>4.0268439586190352</v>
      </c>
      <c r="F32" s="299">
        <v>4.4166618951298551</v>
      </c>
      <c r="G32" s="299">
        <v>4.2631757178122758</v>
      </c>
      <c r="H32" s="299">
        <v>4.2141891048220508</v>
      </c>
      <c r="I32" s="299">
        <v>3.7694998272713529</v>
      </c>
      <c r="J32" s="299">
        <v>3.6454290142760923</v>
      </c>
      <c r="K32" s="299">
        <v>3.5788845688089017</v>
      </c>
      <c r="L32" s="299">
        <v>3.4630922680821659</v>
      </c>
      <c r="M32" s="299">
        <v>3.3977309282584529</v>
      </c>
      <c r="N32" s="299">
        <v>3.3343540148427957</v>
      </c>
      <c r="O32" s="299">
        <v>3.256288747286979</v>
      </c>
      <c r="P32" s="299">
        <v>3.0641713221227724</v>
      </c>
      <c r="Q32" s="299">
        <v>2.941212032245152</v>
      </c>
      <c r="R32" s="299">
        <v>2.8016830404286828</v>
      </c>
      <c r="S32" s="299">
        <v>2.7119490397098382</v>
      </c>
      <c r="T32" s="299">
        <v>2.5232333658845283</v>
      </c>
      <c r="U32" s="299">
        <v>2.4142446206302361</v>
      </c>
      <c r="V32" s="310">
        <v>2.2780384890722161</v>
      </c>
    </row>
    <row r="33" spans="1:22" x14ac:dyDescent="0.2">
      <c r="B33" s="292" t="s">
        <v>261</v>
      </c>
      <c r="C33" s="135"/>
      <c r="D33" s="135"/>
      <c r="E33" s="299">
        <v>24.610513537436262</v>
      </c>
      <c r="F33" s="299">
        <v>17.451085512813751</v>
      </c>
      <c r="G33" s="299">
        <v>15.669717241836365</v>
      </c>
      <c r="H33" s="299">
        <v>14.892721854799568</v>
      </c>
      <c r="I33" s="299">
        <v>14.515373289255914</v>
      </c>
      <c r="J33" s="299">
        <v>15.43789081311189</v>
      </c>
      <c r="K33" s="299">
        <v>12.425989931571493</v>
      </c>
      <c r="L33" s="299">
        <v>11.272192909574335</v>
      </c>
      <c r="M33" s="299">
        <v>11.813485464480804</v>
      </c>
      <c r="N33" s="299">
        <v>11.36704856468115</v>
      </c>
      <c r="O33" s="299">
        <v>12.624761176656884</v>
      </c>
      <c r="P33" s="299">
        <v>12.436472647739768</v>
      </c>
      <c r="Q33" s="299">
        <v>11.449213115449083</v>
      </c>
      <c r="R33" s="299">
        <v>10.545777536079282</v>
      </c>
      <c r="S33" s="299">
        <v>11.940873140290408</v>
      </c>
      <c r="T33" s="299">
        <v>11.129529445784451</v>
      </c>
      <c r="U33" s="299">
        <v>10.825697307147093</v>
      </c>
      <c r="V33" s="310">
        <v>11.310983250013347</v>
      </c>
    </row>
    <row r="34" spans="1:22" ht="15" x14ac:dyDescent="0.25">
      <c r="B34" s="292" t="s">
        <v>262</v>
      </c>
      <c r="C34" s="135"/>
      <c r="D34" s="135"/>
      <c r="E34" s="275">
        <v>28.637357496055284</v>
      </c>
      <c r="F34" s="275">
        <v>21.86774740794359</v>
      </c>
      <c r="G34" s="275">
        <v>19.932892959648647</v>
      </c>
      <c r="H34" s="275">
        <v>19.106910959621612</v>
      </c>
      <c r="I34" s="275">
        <v>18.284873116527262</v>
      </c>
      <c r="J34" s="275">
        <v>19.083319827387992</v>
      </c>
      <c r="K34" s="275">
        <v>16.004874500380399</v>
      </c>
      <c r="L34" s="275">
        <v>14.735285177656497</v>
      </c>
      <c r="M34" s="275">
        <v>15.211216392739265</v>
      </c>
      <c r="N34" s="275">
        <v>14.701402579523956</v>
      </c>
      <c r="O34" s="275">
        <v>15.881049923943859</v>
      </c>
      <c r="P34" s="275">
        <v>15.500643969862544</v>
      </c>
      <c r="Q34" s="275">
        <v>14.390425147694238</v>
      </c>
      <c r="R34" s="275">
        <v>13.347460576507974</v>
      </c>
      <c r="S34" s="275">
        <v>14.652822180000243</v>
      </c>
      <c r="T34" s="275">
        <v>13.652762811668977</v>
      </c>
      <c r="U34" s="299">
        <v>13.239941927777329</v>
      </c>
      <c r="V34" s="310">
        <v>13.589021739085561</v>
      </c>
    </row>
    <row r="35" spans="1:22" ht="15" x14ac:dyDescent="0.25">
      <c r="B35" s="135"/>
      <c r="C35" s="135"/>
      <c r="D35" s="272"/>
      <c r="E35" s="272"/>
      <c r="F35" s="272"/>
      <c r="G35" s="272"/>
      <c r="H35" s="272"/>
      <c r="I35" s="272"/>
      <c r="J35" s="272"/>
      <c r="K35" s="272"/>
      <c r="L35" s="272"/>
      <c r="M35" s="272"/>
      <c r="N35" s="272"/>
      <c r="O35" s="272"/>
      <c r="P35" s="272"/>
      <c r="Q35" s="272"/>
      <c r="R35" s="272"/>
      <c r="S35" s="272"/>
      <c r="T35" s="272"/>
      <c r="V35" s="311"/>
    </row>
    <row r="36" spans="1:22" ht="14.25" x14ac:dyDescent="0.25">
      <c r="B36" s="293" t="s">
        <v>342</v>
      </c>
      <c r="C36" s="138"/>
      <c r="D36" s="138"/>
      <c r="E36" s="307">
        <f t="shared" ref="E36:V36" si="1">E32/E34</f>
        <v>0.14061506754503175</v>
      </c>
      <c r="F36" s="307">
        <f t="shared" si="1"/>
        <v>0.20197150683775852</v>
      </c>
      <c r="G36" s="307">
        <f t="shared" si="1"/>
        <v>0.21387641655641648</v>
      </c>
      <c r="H36" s="307">
        <f t="shared" si="1"/>
        <v>0.22055836831646111</v>
      </c>
      <c r="I36" s="307">
        <f t="shared" si="1"/>
        <v>0.20615400518498495</v>
      </c>
      <c r="J36" s="307">
        <f t="shared" si="1"/>
        <v>0.19102698310617039</v>
      </c>
      <c r="K36" s="307">
        <f t="shared" si="1"/>
        <v>0.22361216070290585</v>
      </c>
      <c r="L36" s="307">
        <f t="shared" si="1"/>
        <v>0.235020376350323</v>
      </c>
      <c r="M36" s="307">
        <f t="shared" si="1"/>
        <v>0.22337010009799638</v>
      </c>
      <c r="N36" s="307">
        <f t="shared" si="1"/>
        <v>0.22680516343977059</v>
      </c>
      <c r="O36" s="307">
        <f t="shared" si="1"/>
        <v>0.20504240984580449</v>
      </c>
      <c r="P36" s="307">
        <f t="shared" si="1"/>
        <v>0.19768025948343518</v>
      </c>
      <c r="Q36" s="307">
        <f t="shared" si="1"/>
        <v>0.20438673646250258</v>
      </c>
      <c r="R36" s="307">
        <f t="shared" si="1"/>
        <v>0.20990382585281794</v>
      </c>
      <c r="S36" s="307">
        <f t="shared" si="1"/>
        <v>0.18508032148314743</v>
      </c>
      <c r="T36" s="307">
        <f t="shared" si="1"/>
        <v>0.18481485401093528</v>
      </c>
      <c r="U36" s="307">
        <f t="shared" si="1"/>
        <v>0.18234555965575375</v>
      </c>
      <c r="V36" s="307">
        <f t="shared" si="1"/>
        <v>0.16763815179719557</v>
      </c>
    </row>
    <row r="37" spans="1:22" ht="15" x14ac:dyDescent="0.25">
      <c r="A37" s="295" t="s">
        <v>268</v>
      </c>
      <c r="B37" s="263"/>
      <c r="C37" s="135"/>
      <c r="D37" s="135"/>
      <c r="E37" s="264"/>
      <c r="F37" s="264"/>
      <c r="G37" s="264"/>
      <c r="H37" s="264"/>
      <c r="I37" s="264"/>
      <c r="J37" s="264"/>
      <c r="K37" s="264"/>
      <c r="L37" s="264"/>
      <c r="M37" s="264"/>
      <c r="N37" s="264"/>
      <c r="O37" s="264"/>
      <c r="P37" s="264"/>
      <c r="Q37" s="264"/>
      <c r="R37" s="264"/>
      <c r="S37" s="264"/>
      <c r="T37" s="264"/>
      <c r="U37" s="264"/>
    </row>
    <row r="38" spans="1:22" ht="15" x14ac:dyDescent="0.25">
      <c r="A38" s="287" t="s">
        <v>269</v>
      </c>
      <c r="B38" s="288" t="s">
        <v>339</v>
      </c>
      <c r="C38" s="135"/>
      <c r="D38" s="135"/>
      <c r="E38" s="264"/>
      <c r="F38" s="264"/>
      <c r="G38" s="264"/>
      <c r="H38" s="264"/>
      <c r="I38" s="264"/>
      <c r="J38" s="264"/>
      <c r="K38" s="264"/>
      <c r="L38" s="264"/>
      <c r="M38" s="264"/>
      <c r="N38" s="264"/>
      <c r="O38" s="264"/>
      <c r="P38" s="264"/>
      <c r="Q38" s="264"/>
      <c r="R38" s="264"/>
      <c r="S38" s="264"/>
      <c r="T38" s="264"/>
      <c r="U38" s="276"/>
    </row>
    <row r="39" spans="1:22" x14ac:dyDescent="0.2">
      <c r="A39" s="289"/>
      <c r="B39" s="288" t="s">
        <v>270</v>
      </c>
    </row>
    <row r="40" spans="1:22" x14ac:dyDescent="0.2">
      <c r="A40" s="287" t="s">
        <v>271</v>
      </c>
      <c r="B40" s="288" t="s">
        <v>272</v>
      </c>
    </row>
    <row r="41" spans="1:22" x14ac:dyDescent="0.2">
      <c r="A41" s="290"/>
      <c r="B41" s="288" t="s">
        <v>273</v>
      </c>
    </row>
    <row r="42" spans="1:22" x14ac:dyDescent="0.2">
      <c r="A42" s="290"/>
      <c r="B42" s="288" t="s">
        <v>274</v>
      </c>
    </row>
    <row r="43" spans="1:22" x14ac:dyDescent="0.2">
      <c r="A43" s="290"/>
      <c r="B43" s="288" t="s">
        <v>275</v>
      </c>
    </row>
    <row r="44" spans="1:22" x14ac:dyDescent="0.2">
      <c r="A44" s="287" t="s">
        <v>276</v>
      </c>
      <c r="B44" s="291" t="s">
        <v>277</v>
      </c>
    </row>
    <row r="45" spans="1:22" x14ac:dyDescent="0.2">
      <c r="A45" s="287" t="s">
        <v>278</v>
      </c>
      <c r="B45" s="291" t="s">
        <v>279</v>
      </c>
    </row>
    <row r="46" spans="1:22" x14ac:dyDescent="0.2">
      <c r="A46" s="290"/>
      <c r="B46" s="291" t="s">
        <v>280</v>
      </c>
    </row>
    <row r="47" spans="1:22" x14ac:dyDescent="0.2">
      <c r="A47" s="287" t="s">
        <v>281</v>
      </c>
      <c r="B47" s="291" t="s">
        <v>282</v>
      </c>
    </row>
  </sheetData>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topLeftCell="A13" zoomScale="75" zoomScaleNormal="75" workbookViewId="0">
      <selection activeCell="E64" sqref="E64"/>
    </sheetView>
  </sheetViews>
  <sheetFormatPr defaultRowHeight="12.75" x14ac:dyDescent="0.2"/>
  <cols>
    <col min="1" max="1" width="38.28515625" style="3" customWidth="1"/>
    <col min="2" max="2" width="24" style="3" customWidth="1"/>
    <col min="3" max="3" width="7.7109375" style="3" hidden="1" customWidth="1"/>
    <col min="4" max="9" width="7.7109375" style="3" customWidth="1"/>
    <col min="10" max="10" width="7.7109375" style="4" customWidth="1"/>
    <col min="11" max="11" width="7.7109375" style="3" customWidth="1"/>
    <col min="12" max="16384" width="9.140625" style="3"/>
  </cols>
  <sheetData>
    <row r="1" spans="1:16" s="18" customFormat="1" ht="18.75" x14ac:dyDescent="0.25">
      <c r="A1" s="49" t="s">
        <v>337</v>
      </c>
      <c r="J1" s="17"/>
    </row>
    <row r="2" spans="1:16" ht="12" customHeight="1" x14ac:dyDescent="0.25">
      <c r="A2" s="48"/>
      <c r="B2" s="11"/>
      <c r="C2" s="11"/>
      <c r="D2" s="11"/>
      <c r="E2" s="11"/>
      <c r="F2" s="11"/>
      <c r="G2" s="11"/>
      <c r="H2" s="11"/>
      <c r="I2" s="47"/>
      <c r="J2" s="3"/>
      <c r="K2" s="46"/>
      <c r="M2" s="46"/>
    </row>
    <row r="3" spans="1:16" ht="15.75" x14ac:dyDescent="0.25">
      <c r="A3" s="45" t="s">
        <v>13</v>
      </c>
      <c r="B3" s="45" t="s">
        <v>283</v>
      </c>
      <c r="C3" s="45"/>
      <c r="D3" s="45"/>
      <c r="E3" s="45"/>
      <c r="F3" s="45"/>
      <c r="G3" s="45"/>
      <c r="H3" s="45"/>
      <c r="I3" s="44"/>
      <c r="J3" s="44"/>
      <c r="L3" s="44"/>
      <c r="N3" s="44"/>
      <c r="O3" s="277"/>
      <c r="P3" s="277"/>
    </row>
    <row r="4" spans="1:16" s="36" customFormat="1" ht="18.75" x14ac:dyDescent="0.25">
      <c r="A4" s="43" t="s">
        <v>12</v>
      </c>
      <c r="B4" s="43" t="s">
        <v>284</v>
      </c>
      <c r="C4" s="42">
        <v>2003</v>
      </c>
      <c r="D4" s="41">
        <v>2004</v>
      </c>
      <c r="E4" s="41">
        <v>2005</v>
      </c>
      <c r="F4" s="41">
        <v>2006</v>
      </c>
      <c r="G4" s="41">
        <v>2007</v>
      </c>
      <c r="H4" s="41">
        <v>2008</v>
      </c>
      <c r="I4" s="41">
        <v>2009</v>
      </c>
      <c r="J4" s="41">
        <v>2010</v>
      </c>
      <c r="K4" s="41">
        <v>2011</v>
      </c>
      <c r="L4" s="41">
        <v>2012</v>
      </c>
      <c r="M4" s="41">
        <v>2013</v>
      </c>
      <c r="N4" s="41">
        <v>2014</v>
      </c>
    </row>
    <row r="5" spans="1:16" s="36" customFormat="1" ht="8.25" customHeight="1" x14ac:dyDescent="0.25">
      <c r="A5" s="40"/>
      <c r="F5" s="39"/>
    </row>
    <row r="6" spans="1:16" s="36" customFormat="1" ht="18" hidden="1" customHeight="1" x14ac:dyDescent="0.25">
      <c r="A6" s="25" t="s">
        <v>235</v>
      </c>
      <c r="C6" s="24"/>
      <c r="D6" s="24"/>
      <c r="E6" s="24"/>
      <c r="G6" s="24"/>
      <c r="H6" s="24"/>
      <c r="I6" s="24"/>
      <c r="J6" s="24"/>
      <c r="K6" s="24"/>
      <c r="L6" s="24" t="s">
        <v>6</v>
      </c>
    </row>
    <row r="7" spans="1:16" s="36" customFormat="1" ht="18" hidden="1" customHeight="1" x14ac:dyDescent="0.25">
      <c r="A7" s="20" t="s">
        <v>11</v>
      </c>
      <c r="B7" s="23"/>
      <c r="C7" s="23" t="s">
        <v>2</v>
      </c>
      <c r="D7" s="23" t="s">
        <v>2</v>
      </c>
      <c r="E7" s="23" t="s">
        <v>2</v>
      </c>
      <c r="F7" s="23" t="s">
        <v>2</v>
      </c>
      <c r="G7" s="23" t="s">
        <v>2</v>
      </c>
      <c r="H7" s="23" t="s">
        <v>2</v>
      </c>
      <c r="I7" s="23" t="s">
        <v>2</v>
      </c>
      <c r="J7" s="23" t="s">
        <v>2</v>
      </c>
      <c r="K7" s="23" t="s">
        <v>2</v>
      </c>
      <c r="L7" s="23" t="s">
        <v>2</v>
      </c>
    </row>
    <row r="8" spans="1:16" s="10" customFormat="1" ht="7.5" hidden="1" customHeight="1" x14ac:dyDescent="0.2">
      <c r="A8" s="20"/>
      <c r="F8" s="38"/>
      <c r="G8" s="10" t="s">
        <v>10</v>
      </c>
      <c r="H8" s="10" t="s">
        <v>10</v>
      </c>
      <c r="I8" s="10" t="s">
        <v>10</v>
      </c>
      <c r="J8" s="10" t="s">
        <v>10</v>
      </c>
    </row>
    <row r="9" spans="1:16" ht="18" customHeight="1" x14ac:dyDescent="0.2">
      <c r="A9" s="34" t="s">
        <v>285</v>
      </c>
      <c r="B9" s="18"/>
      <c r="C9" s="24"/>
      <c r="D9" s="24"/>
      <c r="E9" s="24"/>
      <c r="G9" s="24"/>
      <c r="H9" s="24"/>
      <c r="I9" s="24"/>
      <c r="J9" s="24"/>
      <c r="K9" s="24"/>
      <c r="N9" s="24" t="s">
        <v>6</v>
      </c>
    </row>
    <row r="10" spans="1:16" ht="18" customHeight="1" x14ac:dyDescent="0.25">
      <c r="A10" s="34"/>
      <c r="B10" s="18"/>
      <c r="C10" s="24"/>
      <c r="D10" s="24"/>
      <c r="E10" s="24"/>
      <c r="G10" s="24"/>
      <c r="H10" s="24"/>
      <c r="I10" s="24"/>
      <c r="J10" s="24"/>
      <c r="K10" s="24"/>
      <c r="M10" s="24"/>
      <c r="O10" s="278"/>
    </row>
    <row r="11" spans="1:16" ht="18" customHeight="1" x14ac:dyDescent="0.25">
      <c r="A11" s="20" t="s">
        <v>3</v>
      </c>
      <c r="B11" s="20" t="s">
        <v>286</v>
      </c>
      <c r="C11" s="18">
        <v>31</v>
      </c>
      <c r="D11" s="18">
        <v>26</v>
      </c>
      <c r="E11" s="18">
        <v>24</v>
      </c>
      <c r="F11" s="18">
        <v>27</v>
      </c>
      <c r="G11" s="18">
        <v>24</v>
      </c>
      <c r="H11" s="18">
        <v>25</v>
      </c>
      <c r="I11" s="18">
        <v>26</v>
      </c>
      <c r="J11" s="17" t="s">
        <v>4</v>
      </c>
      <c r="K11" s="17">
        <v>23</v>
      </c>
      <c r="L11" s="17">
        <v>21</v>
      </c>
      <c r="M11" s="17" t="s">
        <v>4</v>
      </c>
      <c r="N11" s="18">
        <v>22</v>
      </c>
      <c r="O11" s="278"/>
    </row>
    <row r="12" spans="1:16" ht="18" customHeight="1" x14ac:dyDescent="0.25">
      <c r="A12" s="20" t="s">
        <v>287</v>
      </c>
      <c r="B12" s="20" t="s">
        <v>288</v>
      </c>
      <c r="C12" s="19" t="s">
        <v>2</v>
      </c>
      <c r="D12" s="19" t="s">
        <v>2</v>
      </c>
      <c r="E12" s="17">
        <v>64</v>
      </c>
      <c r="F12" s="17">
        <v>49</v>
      </c>
      <c r="G12" s="17">
        <v>53</v>
      </c>
      <c r="H12" s="17">
        <v>55</v>
      </c>
      <c r="I12" s="17" t="s">
        <v>4</v>
      </c>
      <c r="J12" s="17">
        <v>59</v>
      </c>
      <c r="K12" s="17">
        <v>44</v>
      </c>
      <c r="L12" s="17">
        <v>53</v>
      </c>
      <c r="M12" s="17">
        <v>48</v>
      </c>
      <c r="N12" s="18">
        <v>47</v>
      </c>
      <c r="O12" s="278"/>
    </row>
    <row r="13" spans="1:16" ht="18" customHeight="1" x14ac:dyDescent="0.25">
      <c r="A13" s="20" t="s">
        <v>289</v>
      </c>
      <c r="B13" s="20" t="s">
        <v>288</v>
      </c>
      <c r="C13" s="17" t="s">
        <v>4</v>
      </c>
      <c r="D13" s="18">
        <v>35</v>
      </c>
      <c r="E13" s="17" t="s">
        <v>4</v>
      </c>
      <c r="F13" s="18">
        <v>33</v>
      </c>
      <c r="G13" s="18">
        <v>32</v>
      </c>
      <c r="H13" s="18">
        <v>33</v>
      </c>
      <c r="I13" s="18">
        <v>33</v>
      </c>
      <c r="J13" s="18">
        <v>33</v>
      </c>
      <c r="K13" s="17" t="s">
        <v>4</v>
      </c>
      <c r="L13" s="18">
        <v>30</v>
      </c>
      <c r="M13" s="18">
        <v>31</v>
      </c>
      <c r="N13" s="18">
        <v>29</v>
      </c>
      <c r="O13" s="278"/>
    </row>
    <row r="14" spans="1:16" ht="18" customHeight="1" x14ac:dyDescent="0.25">
      <c r="A14" s="20" t="s">
        <v>290</v>
      </c>
      <c r="B14" s="20" t="s">
        <v>288</v>
      </c>
      <c r="C14" s="18">
        <v>38</v>
      </c>
      <c r="D14" s="18">
        <v>37</v>
      </c>
      <c r="E14" s="18">
        <v>36</v>
      </c>
      <c r="F14" s="18">
        <v>37</v>
      </c>
      <c r="G14" s="18">
        <v>38</v>
      </c>
      <c r="H14" s="18">
        <v>37</v>
      </c>
      <c r="I14" s="18">
        <v>35</v>
      </c>
      <c r="J14" s="18">
        <v>40</v>
      </c>
      <c r="K14" s="17">
        <v>32</v>
      </c>
      <c r="L14" s="17">
        <v>33</v>
      </c>
      <c r="M14" s="18">
        <v>30</v>
      </c>
      <c r="N14" s="18">
        <v>30</v>
      </c>
      <c r="O14" s="278"/>
    </row>
    <row r="15" spans="1:16" ht="18" customHeight="1" x14ac:dyDescent="0.25">
      <c r="A15" s="20" t="s">
        <v>291</v>
      </c>
      <c r="B15" s="20" t="s">
        <v>288</v>
      </c>
      <c r="C15" s="19" t="s">
        <v>2</v>
      </c>
      <c r="D15" s="19" t="s">
        <v>2</v>
      </c>
      <c r="E15" s="19" t="s">
        <v>2</v>
      </c>
      <c r="F15" s="17" t="s">
        <v>4</v>
      </c>
      <c r="G15" s="17">
        <v>53</v>
      </c>
      <c r="H15" s="17">
        <v>53</v>
      </c>
      <c r="I15" s="17">
        <v>54</v>
      </c>
      <c r="J15" s="17">
        <v>55</v>
      </c>
      <c r="K15" s="17" t="s">
        <v>4</v>
      </c>
      <c r="L15" s="17">
        <v>53</v>
      </c>
      <c r="M15" s="17">
        <v>52</v>
      </c>
      <c r="N15" s="18">
        <v>46</v>
      </c>
      <c r="O15" s="278"/>
    </row>
    <row r="16" spans="1:16" ht="18" customHeight="1" x14ac:dyDescent="0.25">
      <c r="A16" s="20" t="s">
        <v>292</v>
      </c>
      <c r="B16" s="20" t="s">
        <v>293</v>
      </c>
      <c r="C16" s="19" t="s">
        <v>2</v>
      </c>
      <c r="D16" s="19" t="s">
        <v>2</v>
      </c>
      <c r="E16" s="19" t="s">
        <v>2</v>
      </c>
      <c r="F16" s="17" t="s">
        <v>4</v>
      </c>
      <c r="G16" s="17">
        <v>36</v>
      </c>
      <c r="H16" s="17">
        <v>43</v>
      </c>
      <c r="I16" s="17">
        <v>45</v>
      </c>
      <c r="J16" s="17">
        <v>40</v>
      </c>
      <c r="K16" s="17">
        <v>36</v>
      </c>
      <c r="L16" s="17">
        <v>32</v>
      </c>
      <c r="M16" s="17">
        <v>31</v>
      </c>
      <c r="N16" s="18">
        <v>29</v>
      </c>
      <c r="O16" s="278"/>
    </row>
    <row r="17" spans="1:15" ht="18" customHeight="1" x14ac:dyDescent="0.25">
      <c r="A17" s="20" t="s">
        <v>8</v>
      </c>
      <c r="B17" s="18" t="s">
        <v>63</v>
      </c>
      <c r="C17" s="19" t="s">
        <v>2</v>
      </c>
      <c r="D17" s="19" t="s">
        <v>2</v>
      </c>
      <c r="E17" s="18">
        <v>4</v>
      </c>
      <c r="F17" s="18">
        <v>4</v>
      </c>
      <c r="G17" s="18">
        <v>5</v>
      </c>
      <c r="H17" s="18">
        <v>5</v>
      </c>
      <c r="I17" s="18">
        <v>4</v>
      </c>
      <c r="J17" s="18">
        <v>3</v>
      </c>
      <c r="K17" s="18">
        <v>3</v>
      </c>
      <c r="L17" s="18">
        <v>3</v>
      </c>
      <c r="M17" s="18">
        <v>3</v>
      </c>
      <c r="N17" s="18">
        <v>2</v>
      </c>
      <c r="O17" s="278"/>
    </row>
    <row r="18" spans="1:15" ht="18" customHeight="1" x14ac:dyDescent="0.25">
      <c r="A18" s="20" t="s">
        <v>294</v>
      </c>
      <c r="B18" s="20" t="s">
        <v>288</v>
      </c>
      <c r="C18" s="19" t="s">
        <v>2</v>
      </c>
      <c r="D18" s="19" t="s">
        <v>2</v>
      </c>
      <c r="E18" s="17">
        <v>34</v>
      </c>
      <c r="F18" s="17" t="s">
        <v>2</v>
      </c>
      <c r="G18" s="17">
        <v>41</v>
      </c>
      <c r="H18" s="17">
        <v>42</v>
      </c>
      <c r="I18" s="17">
        <v>38</v>
      </c>
      <c r="J18" s="17">
        <v>41</v>
      </c>
      <c r="K18" s="17">
        <v>37</v>
      </c>
      <c r="L18" s="17">
        <v>39</v>
      </c>
      <c r="M18" s="17">
        <v>38</v>
      </c>
      <c r="N18" s="18">
        <v>34</v>
      </c>
      <c r="O18" s="278"/>
    </row>
    <row r="19" spans="1:15" ht="18" customHeight="1" x14ac:dyDescent="0.25">
      <c r="A19" s="20" t="s">
        <v>5</v>
      </c>
      <c r="B19" s="20" t="s">
        <v>286</v>
      </c>
      <c r="C19" s="32" t="s">
        <v>2</v>
      </c>
      <c r="D19" s="17">
        <v>25</v>
      </c>
      <c r="E19" s="17">
        <v>25</v>
      </c>
      <c r="F19" s="17">
        <v>27</v>
      </c>
      <c r="G19" s="17">
        <v>27</v>
      </c>
      <c r="H19" s="17">
        <v>31</v>
      </c>
      <c r="I19" s="17">
        <v>24</v>
      </c>
      <c r="J19" s="17">
        <v>31</v>
      </c>
      <c r="K19" s="17">
        <v>25</v>
      </c>
      <c r="L19" s="17">
        <v>24</v>
      </c>
      <c r="M19" s="17">
        <v>22</v>
      </c>
      <c r="N19" s="17" t="s">
        <v>4</v>
      </c>
      <c r="O19" s="278"/>
    </row>
    <row r="20" spans="1:15" ht="18" customHeight="1" x14ac:dyDescent="0.25">
      <c r="A20" s="20" t="s">
        <v>295</v>
      </c>
      <c r="B20" s="20" t="s">
        <v>296</v>
      </c>
      <c r="C20" s="17" t="s">
        <v>4</v>
      </c>
      <c r="D20" s="18">
        <v>36</v>
      </c>
      <c r="E20" s="18">
        <v>33</v>
      </c>
      <c r="F20" s="18">
        <v>31</v>
      </c>
      <c r="G20" s="18">
        <v>31</v>
      </c>
      <c r="H20" s="18">
        <v>35</v>
      </c>
      <c r="I20" s="18">
        <v>42</v>
      </c>
      <c r="J20" s="18">
        <v>44</v>
      </c>
      <c r="K20" s="17">
        <v>34</v>
      </c>
      <c r="L20" s="17" t="s">
        <v>4</v>
      </c>
      <c r="M20" s="17" t="s">
        <v>2</v>
      </c>
      <c r="N20" s="17" t="s">
        <v>2</v>
      </c>
      <c r="O20" s="278"/>
    </row>
    <row r="21" spans="1:15" ht="18" hidden="1" customHeight="1" x14ac:dyDescent="0.25">
      <c r="A21" s="20" t="s">
        <v>7</v>
      </c>
      <c r="B21" s="20"/>
      <c r="C21" s="19" t="s">
        <v>2</v>
      </c>
      <c r="D21" s="19" t="s">
        <v>2</v>
      </c>
      <c r="E21" s="19" t="s">
        <v>2</v>
      </c>
      <c r="F21" s="19" t="s">
        <v>2</v>
      </c>
      <c r="G21" s="19" t="s">
        <v>2</v>
      </c>
      <c r="H21" s="19" t="s">
        <v>2</v>
      </c>
      <c r="I21" s="19" t="s">
        <v>2</v>
      </c>
      <c r="J21" s="19" t="s">
        <v>2</v>
      </c>
      <c r="K21" s="17" t="s">
        <v>2</v>
      </c>
      <c r="L21" s="17" t="s">
        <v>2</v>
      </c>
      <c r="M21" s="19" t="s">
        <v>2</v>
      </c>
      <c r="N21" s="17" t="s">
        <v>2</v>
      </c>
      <c r="O21" s="278"/>
    </row>
    <row r="22" spans="1:15" ht="18" customHeight="1" x14ac:dyDescent="0.25">
      <c r="A22" s="20" t="s">
        <v>297</v>
      </c>
      <c r="B22" s="20" t="s">
        <v>293</v>
      </c>
      <c r="C22" s="18">
        <v>75</v>
      </c>
      <c r="D22" s="18">
        <v>68</v>
      </c>
      <c r="E22" s="18">
        <v>62</v>
      </c>
      <c r="F22" s="18">
        <v>68</v>
      </c>
      <c r="G22" s="18">
        <v>70</v>
      </c>
      <c r="H22" s="18">
        <v>82</v>
      </c>
      <c r="I22" s="18">
        <v>78</v>
      </c>
      <c r="J22" s="18">
        <v>84</v>
      </c>
      <c r="K22" s="17">
        <v>72</v>
      </c>
      <c r="L22" s="17">
        <v>72</v>
      </c>
      <c r="M22" s="18">
        <v>67</v>
      </c>
      <c r="N22" s="18">
        <v>68</v>
      </c>
      <c r="O22" s="278"/>
    </row>
    <row r="23" spans="1:15" ht="18" customHeight="1" x14ac:dyDescent="0.25">
      <c r="A23" s="20" t="s">
        <v>298</v>
      </c>
      <c r="B23" s="20" t="s">
        <v>288</v>
      </c>
      <c r="C23" s="19" t="s">
        <v>2</v>
      </c>
      <c r="D23" s="19" t="s">
        <v>2</v>
      </c>
      <c r="E23" s="17">
        <v>38</v>
      </c>
      <c r="F23" s="17">
        <v>41</v>
      </c>
      <c r="G23" s="17">
        <v>40</v>
      </c>
      <c r="H23" s="17">
        <v>43</v>
      </c>
      <c r="I23" s="17">
        <v>40</v>
      </c>
      <c r="J23" s="17">
        <v>47</v>
      </c>
      <c r="K23" s="17" t="s">
        <v>4</v>
      </c>
      <c r="L23" s="17">
        <v>39</v>
      </c>
      <c r="M23" s="17">
        <v>44</v>
      </c>
      <c r="N23" s="17" t="s">
        <v>4</v>
      </c>
      <c r="O23" s="278"/>
    </row>
    <row r="24" spans="1:15" ht="18" customHeight="1" x14ac:dyDescent="0.25">
      <c r="A24" s="20" t="s">
        <v>9</v>
      </c>
      <c r="B24" s="20" t="s">
        <v>286</v>
      </c>
      <c r="C24" s="21">
        <v>50</v>
      </c>
      <c r="D24" s="17">
        <v>49</v>
      </c>
      <c r="E24" s="18">
        <v>46</v>
      </c>
      <c r="F24" s="18">
        <v>47</v>
      </c>
      <c r="G24" s="18">
        <v>47</v>
      </c>
      <c r="H24" s="18">
        <v>48</v>
      </c>
      <c r="I24" s="18">
        <v>46</v>
      </c>
      <c r="J24" s="18">
        <v>49</v>
      </c>
      <c r="K24" s="17" t="s">
        <v>4</v>
      </c>
      <c r="L24" s="17" t="s">
        <v>2</v>
      </c>
      <c r="M24" s="17" t="s">
        <v>2</v>
      </c>
      <c r="N24" s="17" t="s">
        <v>2</v>
      </c>
      <c r="O24" s="278"/>
    </row>
    <row r="25" spans="1:15" ht="18" customHeight="1" x14ac:dyDescent="0.25">
      <c r="A25" s="20" t="s">
        <v>299</v>
      </c>
      <c r="B25" s="20" t="s">
        <v>288</v>
      </c>
      <c r="C25" s="18">
        <v>23</v>
      </c>
      <c r="D25" s="18">
        <v>23</v>
      </c>
      <c r="E25" s="18">
        <v>21</v>
      </c>
      <c r="F25" s="18">
        <v>21</v>
      </c>
      <c r="G25" s="18">
        <v>22</v>
      </c>
      <c r="H25" s="18">
        <v>21</v>
      </c>
      <c r="I25" s="18">
        <v>21</v>
      </c>
      <c r="J25" s="18">
        <v>24</v>
      </c>
      <c r="K25" s="17">
        <v>27</v>
      </c>
      <c r="L25" s="17">
        <v>29</v>
      </c>
      <c r="M25" s="18">
        <v>21</v>
      </c>
      <c r="N25" s="18">
        <v>21</v>
      </c>
      <c r="O25" s="278"/>
    </row>
    <row r="26" spans="1:15" ht="18" customHeight="1" x14ac:dyDescent="0.25">
      <c r="A26" s="20" t="s">
        <v>300</v>
      </c>
      <c r="B26" s="20" t="s">
        <v>288</v>
      </c>
      <c r="C26" s="19" t="s">
        <v>4</v>
      </c>
      <c r="D26" s="17">
        <v>28</v>
      </c>
      <c r="E26" s="17">
        <v>28</v>
      </c>
      <c r="F26" s="17">
        <v>28</v>
      </c>
      <c r="G26" s="17">
        <v>29</v>
      </c>
      <c r="H26" s="17">
        <v>27</v>
      </c>
      <c r="I26" s="17">
        <v>25</v>
      </c>
      <c r="J26" s="17">
        <v>30</v>
      </c>
      <c r="K26" s="17">
        <v>27</v>
      </c>
      <c r="L26" s="17">
        <v>26</v>
      </c>
      <c r="M26" s="17">
        <v>22</v>
      </c>
      <c r="N26" s="18">
        <v>22</v>
      </c>
      <c r="O26" s="278"/>
    </row>
    <row r="27" spans="1:15" ht="6.75" customHeight="1" x14ac:dyDescent="0.25">
      <c r="A27" s="20"/>
      <c r="B27" s="18"/>
      <c r="C27" s="18"/>
      <c r="D27" s="18"/>
      <c r="E27" s="18"/>
      <c r="F27" s="17"/>
      <c r="J27" s="3"/>
      <c r="O27" s="278"/>
    </row>
    <row r="28" spans="1:15" ht="18" customHeight="1" x14ac:dyDescent="0.25">
      <c r="A28" s="31" t="s">
        <v>333</v>
      </c>
      <c r="B28" s="18"/>
      <c r="C28" s="24"/>
      <c r="D28" s="24"/>
      <c r="E28" s="24"/>
      <c r="G28" s="24"/>
      <c r="H28" s="24"/>
      <c r="I28" s="24"/>
      <c r="J28" s="24"/>
      <c r="K28" s="24"/>
      <c r="N28" s="24" t="s">
        <v>6</v>
      </c>
      <c r="O28" s="278"/>
    </row>
    <row r="29" spans="1:15" ht="14.25" customHeight="1" x14ac:dyDescent="0.25">
      <c r="A29" s="20"/>
      <c r="B29" s="18"/>
      <c r="C29" s="18"/>
      <c r="D29" s="17"/>
      <c r="E29" s="17"/>
      <c r="F29" s="17"/>
      <c r="G29" s="17"/>
      <c r="H29" s="17"/>
      <c r="I29" s="17"/>
      <c r="J29" s="17"/>
      <c r="K29" s="17"/>
      <c r="L29" s="4"/>
      <c r="O29" s="278"/>
    </row>
    <row r="30" spans="1:15" ht="18" customHeight="1" x14ac:dyDescent="0.25">
      <c r="A30" s="20" t="s">
        <v>5</v>
      </c>
      <c r="B30" s="20" t="s">
        <v>286</v>
      </c>
      <c r="C30" s="32" t="s">
        <v>2</v>
      </c>
      <c r="D30" s="17">
        <v>53</v>
      </c>
      <c r="E30" s="17">
        <v>53</v>
      </c>
      <c r="F30" s="17">
        <v>52</v>
      </c>
      <c r="G30" s="17">
        <v>48</v>
      </c>
      <c r="H30" s="17">
        <v>49</v>
      </c>
      <c r="I30" s="17">
        <v>52</v>
      </c>
      <c r="J30" s="17">
        <v>33</v>
      </c>
      <c r="K30" s="17">
        <v>40</v>
      </c>
      <c r="L30" s="17">
        <v>49</v>
      </c>
      <c r="M30" s="17">
        <v>49</v>
      </c>
      <c r="N30" s="17" t="s">
        <v>4</v>
      </c>
      <c r="O30" s="278"/>
    </row>
    <row r="31" spans="1:15" ht="18" customHeight="1" x14ac:dyDescent="0.25">
      <c r="A31" s="20" t="s">
        <v>8</v>
      </c>
      <c r="B31" s="18" t="s">
        <v>63</v>
      </c>
      <c r="C31" s="18">
        <v>51</v>
      </c>
      <c r="D31" s="17">
        <v>53</v>
      </c>
      <c r="E31" s="18">
        <v>51</v>
      </c>
      <c r="F31" s="18">
        <v>58</v>
      </c>
      <c r="G31" s="18">
        <v>54</v>
      </c>
      <c r="H31" s="18">
        <v>57</v>
      </c>
      <c r="I31" s="18">
        <v>56</v>
      </c>
      <c r="J31" s="18">
        <v>55</v>
      </c>
      <c r="K31" s="17">
        <v>53</v>
      </c>
      <c r="L31" s="17">
        <v>51</v>
      </c>
      <c r="M31" s="18">
        <v>60</v>
      </c>
      <c r="N31" s="18">
        <v>58</v>
      </c>
      <c r="O31" s="278"/>
    </row>
    <row r="32" spans="1:15" ht="18" customHeight="1" x14ac:dyDescent="0.25">
      <c r="A32" s="20" t="s">
        <v>7</v>
      </c>
      <c r="B32" s="18" t="s">
        <v>63</v>
      </c>
      <c r="C32" s="18">
        <v>73</v>
      </c>
      <c r="D32" s="17">
        <v>76</v>
      </c>
      <c r="E32" s="18">
        <v>67</v>
      </c>
      <c r="F32" s="18">
        <v>72</v>
      </c>
      <c r="G32" s="18">
        <v>68</v>
      </c>
      <c r="H32" s="18">
        <v>73</v>
      </c>
      <c r="I32" s="18">
        <v>67</v>
      </c>
      <c r="J32" s="18">
        <v>61</v>
      </c>
      <c r="K32" s="17">
        <v>64</v>
      </c>
      <c r="L32" s="17">
        <v>67</v>
      </c>
      <c r="M32" s="18">
        <v>70</v>
      </c>
      <c r="N32" s="18">
        <v>69</v>
      </c>
      <c r="O32" s="278"/>
    </row>
    <row r="33" spans="1:15" ht="12" customHeight="1" x14ac:dyDescent="0.25">
      <c r="A33" s="20"/>
      <c r="B33" s="18"/>
      <c r="C33" s="30"/>
      <c r="D33" s="30"/>
      <c r="J33" s="3"/>
      <c r="N33" s="18"/>
      <c r="O33" s="278"/>
    </row>
    <row r="34" spans="1:15" ht="18" customHeight="1" x14ac:dyDescent="0.25">
      <c r="A34" s="20"/>
      <c r="B34" s="29"/>
      <c r="C34" s="279"/>
      <c r="D34" s="279"/>
      <c r="E34" s="30"/>
      <c r="G34" s="30"/>
      <c r="H34" s="30"/>
      <c r="I34" s="30"/>
      <c r="J34" s="30"/>
      <c r="K34" s="30"/>
      <c r="N34" s="30" t="s">
        <v>301</v>
      </c>
      <c r="O34" s="278"/>
    </row>
    <row r="35" spans="1:15" ht="18" customHeight="1" x14ac:dyDescent="0.25">
      <c r="A35" s="20" t="s">
        <v>5</v>
      </c>
      <c r="B35" s="20" t="s">
        <v>286</v>
      </c>
      <c r="C35" s="17" t="s">
        <v>2</v>
      </c>
      <c r="D35" s="17">
        <v>12</v>
      </c>
      <c r="E35" s="17">
        <v>13</v>
      </c>
      <c r="F35" s="17">
        <v>16</v>
      </c>
      <c r="G35" s="17">
        <v>9</v>
      </c>
      <c r="H35" s="17">
        <v>14</v>
      </c>
      <c r="I35" s="17">
        <v>3</v>
      </c>
      <c r="J35" s="17">
        <v>0</v>
      </c>
      <c r="K35" s="17">
        <v>0</v>
      </c>
      <c r="L35" s="17">
        <v>4</v>
      </c>
      <c r="M35" s="17">
        <v>2</v>
      </c>
      <c r="N35" s="17" t="s">
        <v>4</v>
      </c>
      <c r="O35" s="278"/>
    </row>
    <row r="36" spans="1:15" ht="18" customHeight="1" x14ac:dyDescent="0.25">
      <c r="A36" s="20" t="s">
        <v>8</v>
      </c>
      <c r="B36" s="18" t="s">
        <v>63</v>
      </c>
      <c r="C36" s="18">
        <v>18</v>
      </c>
      <c r="D36" s="17">
        <v>5</v>
      </c>
      <c r="E36" s="18">
        <v>1</v>
      </c>
      <c r="F36" s="18">
        <v>23</v>
      </c>
      <c r="G36" s="18">
        <v>11</v>
      </c>
      <c r="H36" s="18">
        <v>16</v>
      </c>
      <c r="I36" s="18">
        <v>20</v>
      </c>
      <c r="J36" s="18">
        <v>2</v>
      </c>
      <c r="K36" s="17">
        <v>10</v>
      </c>
      <c r="L36" s="17">
        <v>7</v>
      </c>
      <c r="M36" s="18">
        <v>14</v>
      </c>
      <c r="N36" s="18">
        <v>7</v>
      </c>
      <c r="O36" s="278"/>
    </row>
    <row r="37" spans="1:15" ht="18" customHeight="1" x14ac:dyDescent="0.25">
      <c r="A37" s="20" t="s">
        <v>7</v>
      </c>
      <c r="B37" s="18" t="s">
        <v>63</v>
      </c>
      <c r="C37" s="18">
        <v>48</v>
      </c>
      <c r="D37" s="17">
        <v>29</v>
      </c>
      <c r="E37" s="18">
        <v>18</v>
      </c>
      <c r="F37" s="18">
        <v>47</v>
      </c>
      <c r="G37" s="18">
        <v>17</v>
      </c>
      <c r="H37" s="18">
        <v>65</v>
      </c>
      <c r="I37" s="18">
        <v>4</v>
      </c>
      <c r="J37" s="18">
        <v>4</v>
      </c>
      <c r="K37" s="17">
        <v>14</v>
      </c>
      <c r="L37" s="17">
        <v>12</v>
      </c>
      <c r="M37" s="18">
        <v>23</v>
      </c>
      <c r="N37" s="18">
        <v>17</v>
      </c>
      <c r="O37" s="278"/>
    </row>
    <row r="38" spans="1:15" ht="9" customHeight="1" x14ac:dyDescent="0.25">
      <c r="A38" s="26"/>
      <c r="B38" s="18"/>
      <c r="C38" s="18"/>
      <c r="D38" s="18"/>
      <c r="E38" s="18"/>
      <c r="F38" s="17"/>
      <c r="J38" s="3"/>
      <c r="N38" s="18"/>
      <c r="O38" s="278"/>
    </row>
    <row r="39" spans="1:15" ht="18" customHeight="1" x14ac:dyDescent="0.25">
      <c r="A39" s="25" t="s">
        <v>302</v>
      </c>
      <c r="B39" s="18"/>
      <c r="C39" s="24"/>
      <c r="D39" s="24"/>
      <c r="E39" s="24"/>
      <c r="G39" s="24"/>
      <c r="H39" s="24"/>
      <c r="I39" s="24"/>
      <c r="J39" s="24"/>
      <c r="K39" s="24"/>
      <c r="N39" s="24" t="s">
        <v>6</v>
      </c>
      <c r="O39" s="278"/>
    </row>
    <row r="40" spans="1:15" ht="12" customHeight="1" x14ac:dyDescent="0.25">
      <c r="A40" s="25"/>
      <c r="B40" s="18"/>
      <c r="C40" s="24"/>
      <c r="D40" s="24"/>
      <c r="E40" s="24"/>
      <c r="G40" s="24"/>
      <c r="H40" s="24"/>
      <c r="I40" s="24"/>
      <c r="J40" s="24"/>
      <c r="K40" s="24"/>
      <c r="M40" s="24"/>
      <c r="N40" s="18"/>
      <c r="O40" s="278"/>
    </row>
    <row r="41" spans="1:15" ht="18" customHeight="1" x14ac:dyDescent="0.25">
      <c r="A41" s="20" t="s">
        <v>3</v>
      </c>
      <c r="B41" s="20" t="s">
        <v>286</v>
      </c>
      <c r="C41" s="18">
        <v>22</v>
      </c>
      <c r="D41" s="17">
        <v>19</v>
      </c>
      <c r="E41" s="18">
        <v>19</v>
      </c>
      <c r="F41" s="18">
        <v>20</v>
      </c>
      <c r="G41" s="18">
        <v>17</v>
      </c>
      <c r="H41" s="18">
        <v>16</v>
      </c>
      <c r="I41" s="18">
        <v>15</v>
      </c>
      <c r="J41" s="18">
        <v>13</v>
      </c>
      <c r="K41" s="17">
        <v>14</v>
      </c>
      <c r="L41" s="17">
        <v>12</v>
      </c>
      <c r="M41" s="18">
        <v>13</v>
      </c>
      <c r="N41" s="18">
        <v>15</v>
      </c>
      <c r="O41" s="278"/>
    </row>
    <row r="42" spans="1:15" ht="18" customHeight="1" x14ac:dyDescent="0.25">
      <c r="A42" s="20" t="s">
        <v>287</v>
      </c>
      <c r="B42" s="20" t="s">
        <v>288</v>
      </c>
      <c r="C42" s="19" t="s">
        <v>2</v>
      </c>
      <c r="D42" s="19" t="s">
        <v>2</v>
      </c>
      <c r="E42" s="18">
        <v>25</v>
      </c>
      <c r="F42" s="18">
        <v>26</v>
      </c>
      <c r="G42" s="18">
        <v>19</v>
      </c>
      <c r="H42" s="18">
        <v>22</v>
      </c>
      <c r="I42" s="18">
        <v>18</v>
      </c>
      <c r="J42" s="18">
        <v>18</v>
      </c>
      <c r="K42" s="17">
        <v>22</v>
      </c>
      <c r="L42" s="17">
        <v>21</v>
      </c>
      <c r="M42" s="18">
        <v>20</v>
      </c>
      <c r="N42" s="18">
        <v>18</v>
      </c>
      <c r="O42" s="278"/>
    </row>
    <row r="43" spans="1:15" ht="18" customHeight="1" x14ac:dyDescent="0.25">
      <c r="A43" s="20" t="s">
        <v>289</v>
      </c>
      <c r="B43" s="20" t="s">
        <v>288</v>
      </c>
      <c r="C43" s="19" t="s">
        <v>2</v>
      </c>
      <c r="D43" s="19" t="s">
        <v>2</v>
      </c>
      <c r="E43" s="18">
        <v>25</v>
      </c>
      <c r="F43" s="18">
        <v>22</v>
      </c>
      <c r="G43" s="18">
        <v>22</v>
      </c>
      <c r="H43" s="18">
        <v>17</v>
      </c>
      <c r="I43" s="18">
        <v>19</v>
      </c>
      <c r="J43" s="18">
        <v>19</v>
      </c>
      <c r="K43" s="17">
        <v>17</v>
      </c>
      <c r="L43" s="17">
        <v>15</v>
      </c>
      <c r="M43" s="17" t="s">
        <v>4</v>
      </c>
      <c r="N43" s="17" t="s">
        <v>4</v>
      </c>
      <c r="O43" s="278"/>
    </row>
    <row r="44" spans="1:15" ht="18" customHeight="1" x14ac:dyDescent="0.25">
      <c r="A44" s="20" t="s">
        <v>303</v>
      </c>
      <c r="B44" s="20" t="s">
        <v>288</v>
      </c>
      <c r="C44" s="19" t="s">
        <v>2</v>
      </c>
      <c r="D44" s="19" t="s">
        <v>2</v>
      </c>
      <c r="E44" s="19" t="s">
        <v>2</v>
      </c>
      <c r="F44" s="18">
        <v>20</v>
      </c>
      <c r="G44" s="18">
        <v>18</v>
      </c>
      <c r="H44" s="18">
        <v>15</v>
      </c>
      <c r="I44" s="18">
        <v>15</v>
      </c>
      <c r="J44" s="18">
        <v>16</v>
      </c>
      <c r="K44" s="18">
        <v>16</v>
      </c>
      <c r="L44" s="18">
        <v>14</v>
      </c>
      <c r="M44" s="18">
        <v>16</v>
      </c>
      <c r="N44" s="18">
        <v>15</v>
      </c>
      <c r="O44" s="278"/>
    </row>
    <row r="45" spans="1:15" ht="18" customHeight="1" x14ac:dyDescent="0.25">
      <c r="A45" s="20" t="s">
        <v>292</v>
      </c>
      <c r="B45" s="20" t="s">
        <v>293</v>
      </c>
      <c r="C45" s="19" t="s">
        <v>2</v>
      </c>
      <c r="D45" s="19" t="s">
        <v>2</v>
      </c>
      <c r="E45" s="19" t="s">
        <v>2</v>
      </c>
      <c r="F45" s="18">
        <v>24</v>
      </c>
      <c r="G45" s="18">
        <v>22</v>
      </c>
      <c r="H45" s="18">
        <v>17</v>
      </c>
      <c r="I45" s="18">
        <v>17</v>
      </c>
      <c r="J45" s="18">
        <v>17</v>
      </c>
      <c r="K45" s="17">
        <v>19</v>
      </c>
      <c r="L45" s="17">
        <v>16</v>
      </c>
      <c r="M45" s="18">
        <v>15</v>
      </c>
      <c r="N45" s="18">
        <v>16</v>
      </c>
      <c r="O45" s="278"/>
    </row>
    <row r="46" spans="1:15" ht="18" customHeight="1" x14ac:dyDescent="0.25">
      <c r="A46" s="20" t="s">
        <v>304</v>
      </c>
      <c r="B46" s="20" t="s">
        <v>288</v>
      </c>
      <c r="C46" s="19" t="s">
        <v>2</v>
      </c>
      <c r="D46" s="19" t="s">
        <v>2</v>
      </c>
      <c r="E46" s="19" t="s">
        <v>2</v>
      </c>
      <c r="F46" s="19" t="s">
        <v>2</v>
      </c>
      <c r="G46" s="18">
        <v>26</v>
      </c>
      <c r="H46" s="18">
        <v>18</v>
      </c>
      <c r="I46" s="18">
        <v>17</v>
      </c>
      <c r="J46" s="17">
        <v>18</v>
      </c>
      <c r="K46" s="17">
        <v>16</v>
      </c>
      <c r="L46" s="18">
        <v>16</v>
      </c>
      <c r="M46" s="17">
        <v>17</v>
      </c>
      <c r="N46" s="18">
        <v>17</v>
      </c>
      <c r="O46" s="278"/>
    </row>
    <row r="47" spans="1:15" ht="18" customHeight="1" x14ac:dyDescent="0.25">
      <c r="A47" s="20" t="s">
        <v>5</v>
      </c>
      <c r="B47" s="20" t="s">
        <v>286</v>
      </c>
      <c r="C47" s="17" t="s">
        <v>2</v>
      </c>
      <c r="D47" s="17">
        <v>19</v>
      </c>
      <c r="E47" s="18">
        <v>18</v>
      </c>
      <c r="F47" s="18">
        <v>20</v>
      </c>
      <c r="G47" s="18">
        <v>19</v>
      </c>
      <c r="H47" s="18">
        <v>15</v>
      </c>
      <c r="I47" s="17" t="s">
        <v>4</v>
      </c>
      <c r="J47" s="18">
        <v>14</v>
      </c>
      <c r="K47" s="17">
        <v>15</v>
      </c>
      <c r="L47" s="17" t="s">
        <v>4</v>
      </c>
      <c r="M47" s="18">
        <v>14</v>
      </c>
      <c r="N47" s="17" t="s">
        <v>4</v>
      </c>
      <c r="O47" s="278"/>
    </row>
    <row r="48" spans="1:15" ht="18" customHeight="1" x14ac:dyDescent="0.25">
      <c r="A48" s="20" t="s">
        <v>298</v>
      </c>
      <c r="B48" s="20" t="s">
        <v>288</v>
      </c>
      <c r="C48" s="19" t="s">
        <v>2</v>
      </c>
      <c r="D48" s="19" t="s">
        <v>2</v>
      </c>
      <c r="E48" s="17">
        <v>27</v>
      </c>
      <c r="F48" s="17">
        <v>27</v>
      </c>
      <c r="G48" s="17">
        <v>25</v>
      </c>
      <c r="H48" s="17">
        <v>10</v>
      </c>
      <c r="I48" s="17">
        <v>19</v>
      </c>
      <c r="J48" s="17">
        <v>23</v>
      </c>
      <c r="K48" s="17" t="s">
        <v>4</v>
      </c>
      <c r="L48" s="17">
        <v>13</v>
      </c>
      <c r="M48" s="17" t="s">
        <v>4</v>
      </c>
      <c r="N48" s="17" t="s">
        <v>4</v>
      </c>
      <c r="O48" s="278"/>
    </row>
    <row r="49" spans="1:15" ht="18" customHeight="1" x14ac:dyDescent="0.25">
      <c r="A49" s="20" t="s">
        <v>305</v>
      </c>
      <c r="B49" s="20" t="s">
        <v>63</v>
      </c>
      <c r="C49" s="19" t="s">
        <v>2</v>
      </c>
      <c r="D49" s="19" t="s">
        <v>2</v>
      </c>
      <c r="E49" s="17">
        <v>14</v>
      </c>
      <c r="F49" s="17">
        <v>15</v>
      </c>
      <c r="G49" s="17">
        <v>15</v>
      </c>
      <c r="H49" s="17">
        <v>12</v>
      </c>
      <c r="I49" s="17">
        <v>11</v>
      </c>
      <c r="J49" s="17">
        <v>12</v>
      </c>
      <c r="K49" s="17">
        <v>12</v>
      </c>
      <c r="L49" s="17">
        <v>11</v>
      </c>
      <c r="M49" s="17">
        <v>12</v>
      </c>
      <c r="N49" s="17" t="s">
        <v>4</v>
      </c>
      <c r="O49" s="278"/>
    </row>
    <row r="50" spans="1:15" ht="18" customHeight="1" x14ac:dyDescent="0.25">
      <c r="A50" s="20" t="s">
        <v>297</v>
      </c>
      <c r="B50" s="20" t="s">
        <v>293</v>
      </c>
      <c r="C50" s="17">
        <v>32</v>
      </c>
      <c r="D50" s="17">
        <v>27</v>
      </c>
      <c r="E50" s="18">
        <v>29</v>
      </c>
      <c r="F50" s="18">
        <v>38</v>
      </c>
      <c r="G50" s="18">
        <v>32</v>
      </c>
      <c r="H50" s="18">
        <v>27</v>
      </c>
      <c r="I50" s="18">
        <v>26</v>
      </c>
      <c r="J50" s="18">
        <v>29</v>
      </c>
      <c r="K50" s="17" t="s">
        <v>4</v>
      </c>
      <c r="L50" s="17" t="s">
        <v>4</v>
      </c>
      <c r="M50" s="18">
        <v>23</v>
      </c>
      <c r="N50" s="17" t="s">
        <v>4</v>
      </c>
      <c r="O50" s="278"/>
    </row>
    <row r="51" spans="1:15" ht="18" customHeight="1" x14ac:dyDescent="0.2">
      <c r="A51" s="20" t="s">
        <v>306</v>
      </c>
      <c r="B51" s="20" t="s">
        <v>296</v>
      </c>
      <c r="C51" s="18">
        <v>21</v>
      </c>
      <c r="D51" s="17" t="s">
        <v>4</v>
      </c>
      <c r="E51" s="18">
        <v>20</v>
      </c>
      <c r="F51" s="18">
        <v>21</v>
      </c>
      <c r="G51" s="18">
        <v>20</v>
      </c>
      <c r="H51" s="18">
        <v>19</v>
      </c>
      <c r="I51" s="18">
        <v>25</v>
      </c>
      <c r="J51" s="17" t="s">
        <v>4</v>
      </c>
      <c r="K51" s="17">
        <v>17</v>
      </c>
      <c r="L51" s="17" t="s">
        <v>4</v>
      </c>
      <c r="M51" s="17" t="s">
        <v>2</v>
      </c>
      <c r="N51" s="17" t="s">
        <v>2</v>
      </c>
    </row>
    <row r="52" spans="1:15" ht="18" customHeight="1" x14ac:dyDescent="0.2">
      <c r="A52" s="20" t="s">
        <v>299</v>
      </c>
      <c r="B52" s="20" t="s">
        <v>288</v>
      </c>
      <c r="C52" s="22">
        <v>15</v>
      </c>
      <c r="D52" s="22">
        <v>14</v>
      </c>
      <c r="E52" s="22">
        <v>15</v>
      </c>
      <c r="F52" s="22">
        <v>16</v>
      </c>
      <c r="G52" s="22">
        <v>14</v>
      </c>
      <c r="H52" s="22">
        <v>12</v>
      </c>
      <c r="I52" s="22">
        <v>12</v>
      </c>
      <c r="J52" s="22">
        <v>14</v>
      </c>
      <c r="K52" s="22">
        <v>12</v>
      </c>
      <c r="L52" s="22">
        <v>11</v>
      </c>
      <c r="M52" s="22">
        <v>12</v>
      </c>
      <c r="N52" s="18">
        <v>11</v>
      </c>
    </row>
    <row r="53" spans="1:15" ht="18" customHeight="1" thickBot="1" x14ac:dyDescent="0.25">
      <c r="A53" s="16" t="s">
        <v>300</v>
      </c>
      <c r="B53" s="16" t="s">
        <v>288</v>
      </c>
      <c r="C53" s="15" t="s">
        <v>4</v>
      </c>
      <c r="D53" s="13">
        <v>17</v>
      </c>
      <c r="E53" s="14">
        <v>19</v>
      </c>
      <c r="F53" s="14">
        <v>21</v>
      </c>
      <c r="G53" s="14">
        <v>20</v>
      </c>
      <c r="H53" s="14">
        <v>16</v>
      </c>
      <c r="I53" s="14">
        <v>16</v>
      </c>
      <c r="J53" s="14">
        <v>19</v>
      </c>
      <c r="K53" s="13">
        <v>19</v>
      </c>
      <c r="L53" s="13">
        <v>15</v>
      </c>
      <c r="M53" s="14">
        <v>16</v>
      </c>
      <c r="N53" s="14">
        <v>14</v>
      </c>
    </row>
    <row r="54" spans="1:15" ht="20.25" customHeight="1" x14ac:dyDescent="0.2">
      <c r="A54" s="282" t="s">
        <v>1</v>
      </c>
      <c r="C54" s="279"/>
      <c r="D54" s="279"/>
      <c r="E54" s="279"/>
      <c r="F54" s="279"/>
      <c r="G54" s="279"/>
      <c r="H54" s="279"/>
      <c r="I54" s="279"/>
      <c r="J54" s="279"/>
      <c r="K54" s="279"/>
      <c r="L54" s="279"/>
    </row>
    <row r="55" spans="1:15" x14ac:dyDescent="0.2">
      <c r="A55" s="3" t="s">
        <v>307</v>
      </c>
    </row>
    <row r="56" spans="1:15" x14ac:dyDescent="0.2">
      <c r="A56" s="245" t="s">
        <v>308</v>
      </c>
      <c r="B56" s="8"/>
      <c r="C56" s="7"/>
      <c r="D56" s="5"/>
    </row>
    <row r="57" spans="1:15" x14ac:dyDescent="0.2">
      <c r="A57" s="246" t="s">
        <v>309</v>
      </c>
      <c r="C57" s="7"/>
      <c r="D57" s="5"/>
    </row>
    <row r="58" spans="1:15" ht="15.75" x14ac:dyDescent="0.2">
      <c r="A58" s="247" t="s">
        <v>310</v>
      </c>
      <c r="C58" s="7"/>
      <c r="D58" s="5"/>
    </row>
    <row r="59" spans="1:15" x14ac:dyDescent="0.2">
      <c r="A59" s="247"/>
      <c r="C59" s="7"/>
      <c r="D59" s="5"/>
    </row>
    <row r="60" spans="1:15" x14ac:dyDescent="0.2">
      <c r="A60" s="6" t="s">
        <v>311</v>
      </c>
      <c r="C60" s="7"/>
      <c r="D60" s="5"/>
    </row>
    <row r="61" spans="1:15" x14ac:dyDescent="0.2">
      <c r="A61" s="312" t="s">
        <v>381</v>
      </c>
      <c r="B61" s="8"/>
      <c r="C61" s="5"/>
      <c r="D61" s="5"/>
      <c r="E61" s="5"/>
      <c r="F61" s="5"/>
      <c r="G61" s="5"/>
      <c r="H61" s="5"/>
      <c r="I61" s="5"/>
      <c r="J61" s="5"/>
      <c r="K61" s="5"/>
      <c r="L61" s="5"/>
      <c r="M61" s="5"/>
    </row>
    <row r="62" spans="1:15" hidden="1" x14ac:dyDescent="0.2">
      <c r="A62" s="6" t="s">
        <v>311</v>
      </c>
      <c r="C62" s="7"/>
      <c r="D62" s="5"/>
    </row>
    <row r="63" spans="1:15" x14ac:dyDescent="0.2">
      <c r="A63" s="6" t="s">
        <v>0</v>
      </c>
      <c r="C63" s="5"/>
    </row>
    <row r="64" spans="1:15" x14ac:dyDescent="0.2">
      <c r="C64" s="5"/>
    </row>
    <row r="65" spans="3:3" x14ac:dyDescent="0.2">
      <c r="C65" s="5"/>
    </row>
  </sheetData>
  <pageMargins left="0.74803149606299213" right="0.74803149606299213" top="0.98425196850393704" bottom="0.9055118110236221" header="0.51181102362204722" footer="0.51181102362204722"/>
  <pageSetup paperSize="9" scale="58"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Q27"/>
  <sheetViews>
    <sheetView workbookViewId="0">
      <selection activeCell="E37" sqref="E37"/>
    </sheetView>
  </sheetViews>
  <sheetFormatPr defaultRowHeight="12.75" x14ac:dyDescent="0.2"/>
  <cols>
    <col min="1" max="13" width="9.140625" style="191"/>
    <col min="14" max="14" width="9.42578125" style="191" customWidth="1"/>
    <col min="15" max="15" width="8.5703125" style="191" customWidth="1"/>
    <col min="16" max="16" width="8.7109375" style="191" customWidth="1"/>
    <col min="17" max="17" width="9" style="191" customWidth="1"/>
    <col min="18" max="16384" width="9.140625" style="191"/>
  </cols>
  <sheetData>
    <row r="3" spans="3:17" x14ac:dyDescent="0.2">
      <c r="D3" s="191" t="s">
        <v>248</v>
      </c>
      <c r="E3" s="191" t="s">
        <v>249</v>
      </c>
      <c r="F3" s="191" t="s">
        <v>250</v>
      </c>
      <c r="G3" s="191" t="s">
        <v>251</v>
      </c>
    </row>
    <row r="4" spans="3:17" x14ac:dyDescent="0.2">
      <c r="C4" s="191">
        <v>1990</v>
      </c>
      <c r="D4" s="191">
        <v>100</v>
      </c>
      <c r="E4" s="191">
        <v>100</v>
      </c>
      <c r="F4" s="191">
        <v>100</v>
      </c>
      <c r="G4" s="191">
        <v>100</v>
      </c>
      <c r="N4" s="313"/>
      <c r="O4" s="313"/>
      <c r="P4" s="313"/>
      <c r="Q4" s="313"/>
    </row>
    <row r="5" spans="3:17" x14ac:dyDescent="0.2">
      <c r="N5" s="313"/>
      <c r="O5" s="313"/>
      <c r="P5" s="313"/>
      <c r="Q5" s="313"/>
    </row>
    <row r="6" spans="3:17" x14ac:dyDescent="0.2">
      <c r="N6" s="313"/>
      <c r="O6" s="313"/>
      <c r="P6" s="313"/>
      <c r="Q6" s="313"/>
    </row>
    <row r="7" spans="3:17" x14ac:dyDescent="0.2">
      <c r="N7" s="313"/>
      <c r="O7" s="313"/>
      <c r="P7" s="313"/>
      <c r="Q7" s="313"/>
    </row>
    <row r="8" spans="3:17" x14ac:dyDescent="0.2">
      <c r="N8" s="313"/>
      <c r="O8" s="313"/>
      <c r="P8" s="313"/>
      <c r="Q8" s="313"/>
    </row>
    <row r="9" spans="3:17" x14ac:dyDescent="0.2">
      <c r="C9" s="191">
        <v>1995</v>
      </c>
      <c r="D9" s="191">
        <v>73.708882397902855</v>
      </c>
      <c r="E9" s="191">
        <v>81.754613454092109</v>
      </c>
      <c r="F9" s="191">
        <v>109.68048279289431</v>
      </c>
      <c r="G9" s="191">
        <v>47.825684755936422</v>
      </c>
      <c r="N9" s="313"/>
      <c r="O9" s="313"/>
      <c r="P9" s="313"/>
      <c r="Q9" s="313"/>
    </row>
    <row r="10" spans="3:17" x14ac:dyDescent="0.2">
      <c r="N10" s="313"/>
      <c r="O10" s="313"/>
      <c r="P10" s="313"/>
      <c r="Q10" s="313"/>
    </row>
    <row r="11" spans="3:17" x14ac:dyDescent="0.2">
      <c r="N11" s="313"/>
      <c r="O11" s="313"/>
      <c r="P11" s="313"/>
      <c r="Q11" s="313"/>
    </row>
    <row r="12" spans="3:17" x14ac:dyDescent="0.2">
      <c r="C12" s="191">
        <v>1998</v>
      </c>
      <c r="D12" s="191">
        <v>53.530538418899596</v>
      </c>
      <c r="E12" s="191">
        <v>69.344361615393098</v>
      </c>
      <c r="F12" s="191">
        <v>105.86890780029847</v>
      </c>
      <c r="G12" s="191">
        <v>25.886123932509509</v>
      </c>
      <c r="N12" s="313"/>
      <c r="O12" s="313"/>
      <c r="P12" s="313"/>
      <c r="Q12" s="313"/>
    </row>
    <row r="13" spans="3:17" x14ac:dyDescent="0.2">
      <c r="D13" s="191">
        <v>46.21815372760571</v>
      </c>
      <c r="E13" s="191">
        <v>65.583865864986223</v>
      </c>
      <c r="F13" s="191">
        <v>104.65240640382956</v>
      </c>
      <c r="G13" s="191">
        <v>13.564859198967383</v>
      </c>
      <c r="N13" s="313"/>
      <c r="O13" s="313"/>
      <c r="P13" s="313"/>
      <c r="Q13" s="313"/>
    </row>
    <row r="14" spans="3:17" x14ac:dyDescent="0.2">
      <c r="C14" s="191">
        <v>2000</v>
      </c>
      <c r="D14" s="191">
        <v>38.690687117623902</v>
      </c>
      <c r="E14" s="191">
        <v>60.114107147378071</v>
      </c>
      <c r="F14" s="191">
        <v>93.609284740302286</v>
      </c>
      <c r="G14" s="191">
        <v>0.15702589611794884</v>
      </c>
      <c r="N14" s="313"/>
      <c r="O14" s="313"/>
      <c r="P14" s="313"/>
      <c r="Q14" s="313"/>
    </row>
    <row r="15" spans="3:17" x14ac:dyDescent="0.2">
      <c r="D15" s="191">
        <v>34.438721936479112</v>
      </c>
      <c r="E15" s="191">
        <v>57.019372669534171</v>
      </c>
      <c r="F15" s="191">
        <v>90.52819159961328</v>
      </c>
      <c r="G15" s="191">
        <v>0.14613494050202955</v>
      </c>
      <c r="N15" s="313"/>
      <c r="O15" s="313"/>
      <c r="P15" s="313"/>
      <c r="Q15" s="313"/>
    </row>
    <row r="16" spans="3:17" x14ac:dyDescent="0.2">
      <c r="C16" s="191">
        <v>2002</v>
      </c>
      <c r="D16" s="191">
        <v>29.431057563275299</v>
      </c>
      <c r="E16" s="191">
        <v>54.899668961734186</v>
      </c>
      <c r="F16" s="191">
        <v>88.875670514837708</v>
      </c>
      <c r="G16" s="191">
        <v>0.14625510469353137</v>
      </c>
      <c r="N16" s="313"/>
      <c r="O16" s="313"/>
      <c r="P16" s="313"/>
      <c r="Q16" s="313"/>
    </row>
    <row r="17" spans="3:17" x14ac:dyDescent="0.2">
      <c r="D17" s="191">
        <v>24.839974252917248</v>
      </c>
      <c r="E17" s="191">
        <v>52.366279567976271</v>
      </c>
      <c r="F17" s="191">
        <v>86.000160514533519</v>
      </c>
      <c r="G17" s="191">
        <v>0.14457697958182386</v>
      </c>
      <c r="N17" s="313"/>
      <c r="O17" s="313"/>
      <c r="P17" s="313"/>
      <c r="Q17" s="313"/>
    </row>
    <row r="18" spans="3:17" x14ac:dyDescent="0.2">
      <c r="C18" s="191">
        <v>2004</v>
      </c>
      <c r="D18" s="191">
        <v>21.290665061397064</v>
      </c>
      <c r="E18" s="191">
        <v>50.802087622066551</v>
      </c>
      <c r="F18" s="191">
        <v>84.377019898820961</v>
      </c>
      <c r="G18" s="191">
        <v>0.14598251242789642</v>
      </c>
      <c r="N18" s="313"/>
      <c r="O18" s="313"/>
      <c r="P18" s="313"/>
      <c r="Q18" s="313"/>
    </row>
    <row r="19" spans="3:17" x14ac:dyDescent="0.2">
      <c r="D19" s="191">
        <v>18.323102870457063</v>
      </c>
      <c r="E19" s="191">
        <v>49.398226525317504</v>
      </c>
      <c r="F19" s="191">
        <v>82.803159226122034</v>
      </c>
      <c r="G19" s="191">
        <v>0.14993525925264703</v>
      </c>
      <c r="N19" s="313"/>
      <c r="O19" s="313"/>
      <c r="P19" s="313"/>
      <c r="Q19" s="313"/>
    </row>
    <row r="20" spans="3:17" x14ac:dyDescent="0.2">
      <c r="C20" s="191">
        <v>2006</v>
      </c>
      <c r="D20" s="191">
        <v>16.315933712765418</v>
      </c>
      <c r="E20" s="191">
        <v>48.314486449247354</v>
      </c>
      <c r="F20" s="191">
        <v>80.864537606857994</v>
      </c>
      <c r="G20" s="191">
        <v>0.14999431472102751</v>
      </c>
      <c r="N20" s="313"/>
      <c r="O20" s="313"/>
      <c r="P20" s="313"/>
      <c r="Q20" s="313"/>
    </row>
    <row r="21" spans="3:17" x14ac:dyDescent="0.2">
      <c r="D21" s="191">
        <v>14.079207842117935</v>
      </c>
      <c r="E21" s="191">
        <v>47.358324581733804</v>
      </c>
      <c r="F21" s="191">
        <v>76.093619559412943</v>
      </c>
      <c r="G21" s="191">
        <v>0.13103170652144655</v>
      </c>
      <c r="N21" s="313"/>
      <c r="O21" s="313"/>
      <c r="P21" s="313"/>
      <c r="Q21" s="313"/>
    </row>
    <row r="22" spans="3:17" x14ac:dyDescent="0.2">
      <c r="C22" s="191">
        <v>2008</v>
      </c>
      <c r="D22" s="191">
        <v>12.438172522086004</v>
      </c>
      <c r="E22" s="191">
        <v>45.059164259421173</v>
      </c>
      <c r="F22" s="191">
        <v>73.040129254320803</v>
      </c>
      <c r="G22" s="191">
        <v>0.12700854803782111</v>
      </c>
      <c r="N22" s="313"/>
      <c r="O22" s="313"/>
      <c r="P22" s="313"/>
      <c r="Q22" s="313"/>
    </row>
    <row r="23" spans="3:17" x14ac:dyDescent="0.2">
      <c r="D23" s="191">
        <v>7.8363714888175533</v>
      </c>
      <c r="E23" s="191">
        <v>38.092890190746154</v>
      </c>
      <c r="F23" s="191">
        <v>69.575157846183117</v>
      </c>
      <c r="G23" s="191">
        <v>0.12227693875008243</v>
      </c>
      <c r="N23" s="313"/>
      <c r="O23" s="313"/>
      <c r="P23" s="313"/>
      <c r="Q23" s="313"/>
    </row>
    <row r="24" spans="3:17" x14ac:dyDescent="0.2">
      <c r="C24" s="191">
        <v>2010</v>
      </c>
      <c r="D24" s="191">
        <v>6.752201247129717</v>
      </c>
      <c r="E24" s="191">
        <v>36.47506253006118</v>
      </c>
      <c r="F24" s="191">
        <v>67.346762565884816</v>
      </c>
      <c r="G24" s="191">
        <v>0.12029226430576576</v>
      </c>
      <c r="N24" s="313"/>
      <c r="O24" s="313"/>
      <c r="P24" s="313"/>
      <c r="Q24" s="313"/>
    </row>
    <row r="25" spans="3:17" x14ac:dyDescent="0.2">
      <c r="D25" s="191">
        <v>5.7795203366501067</v>
      </c>
      <c r="E25" s="191">
        <v>34.369688435224447</v>
      </c>
      <c r="F25" s="191">
        <v>62.660321378577713</v>
      </c>
      <c r="G25" s="191">
        <v>0.11661035795751938</v>
      </c>
      <c r="N25" s="313"/>
      <c r="O25" s="313"/>
      <c r="P25" s="313"/>
      <c r="Q25" s="313"/>
    </row>
    <row r="26" spans="3:17" x14ac:dyDescent="0.2">
      <c r="C26" s="191">
        <v>2012</v>
      </c>
      <c r="D26" s="191">
        <v>5.1543217102416605</v>
      </c>
      <c r="E26" s="191">
        <v>32.79931814215827</v>
      </c>
      <c r="F26" s="191">
        <v>59.953766409617138</v>
      </c>
      <c r="G26" s="191">
        <v>0.11684563614851129</v>
      </c>
      <c r="N26" s="313"/>
      <c r="O26" s="313"/>
      <c r="P26" s="313"/>
      <c r="Q26" s="313"/>
    </row>
    <row r="27" spans="3:17" x14ac:dyDescent="0.2">
      <c r="D27" s="3">
        <v>4.5605457631984683</v>
      </c>
      <c r="E27" s="3">
        <v>31.070091767276203</v>
      </c>
      <c r="F27" s="3">
        <v>56.571312732302793</v>
      </c>
      <c r="G27" s="3">
        <v>0.11415087694614069</v>
      </c>
      <c r="N27" s="313"/>
      <c r="O27" s="313"/>
      <c r="P27" s="313"/>
      <c r="Q27" s="3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activeCell="J33" sqref="J33"/>
    </sheetView>
  </sheetViews>
  <sheetFormatPr defaultRowHeight="12.75" x14ac:dyDescent="0.2"/>
  <cols>
    <col min="1" max="1" width="27.42578125" style="191" customWidth="1"/>
    <col min="2" max="5" width="11.42578125" style="191" customWidth="1"/>
    <col min="6" max="6" width="14.7109375" style="191" customWidth="1"/>
    <col min="7" max="7" width="9.140625" style="191"/>
    <col min="8" max="8" width="13.140625" style="191" customWidth="1"/>
    <col min="9" max="16384" width="9.140625" style="191"/>
  </cols>
  <sheetData>
    <row r="1" spans="1:6" ht="15" x14ac:dyDescent="0.25">
      <c r="A1" s="262" t="s">
        <v>382</v>
      </c>
      <c r="B1" s="263"/>
      <c r="C1" s="135"/>
      <c r="D1" s="135"/>
      <c r="E1" s="264"/>
      <c r="F1" s="264"/>
    </row>
    <row r="3" spans="1:6" ht="15" x14ac:dyDescent="0.25">
      <c r="A3" s="280" t="s">
        <v>312</v>
      </c>
      <c r="B3" s="350" t="s">
        <v>313</v>
      </c>
      <c r="C3" s="351"/>
      <c r="D3" s="351"/>
      <c r="E3" s="351"/>
      <c r="F3" s="285" t="s">
        <v>314</v>
      </c>
    </row>
    <row r="4" spans="1:6" ht="48" x14ac:dyDescent="0.35">
      <c r="A4" s="273"/>
      <c r="B4" s="281" t="s">
        <v>336</v>
      </c>
      <c r="C4" s="281" t="s">
        <v>335</v>
      </c>
      <c r="D4" s="281" t="s">
        <v>315</v>
      </c>
      <c r="E4" s="281" t="s">
        <v>316</v>
      </c>
      <c r="F4" s="284"/>
    </row>
    <row r="5" spans="1:6" ht="15" x14ac:dyDescent="0.25">
      <c r="A5" s="262" t="s">
        <v>317</v>
      </c>
      <c r="B5" s="314">
        <v>0</v>
      </c>
      <c r="C5" s="314">
        <v>0</v>
      </c>
      <c r="D5" s="314">
        <v>3</v>
      </c>
      <c r="E5" s="314">
        <v>0</v>
      </c>
      <c r="F5" s="315">
        <f t="shared" ref="F5:F19" si="0">SUM(B5:E5)</f>
        <v>3</v>
      </c>
    </row>
    <row r="6" spans="1:6" ht="15" x14ac:dyDescent="0.25">
      <c r="A6" s="262" t="s">
        <v>318</v>
      </c>
      <c r="B6" s="314">
        <v>5</v>
      </c>
      <c r="C6" s="314">
        <v>0</v>
      </c>
      <c r="D6" s="314">
        <v>0</v>
      </c>
      <c r="E6" s="314">
        <v>0</v>
      </c>
      <c r="F6" s="315">
        <f t="shared" si="0"/>
        <v>5</v>
      </c>
    </row>
    <row r="7" spans="1:6" ht="15" x14ac:dyDescent="0.25">
      <c r="A7" s="262" t="s">
        <v>319</v>
      </c>
      <c r="B7" s="314">
        <v>0</v>
      </c>
      <c r="C7" s="314">
        <v>0</v>
      </c>
      <c r="D7" s="314">
        <v>1</v>
      </c>
      <c r="E7" s="314">
        <v>0</v>
      </c>
      <c r="F7" s="315">
        <f t="shared" si="0"/>
        <v>1</v>
      </c>
    </row>
    <row r="8" spans="1:6" ht="15" x14ac:dyDescent="0.25">
      <c r="A8" s="262" t="s">
        <v>320</v>
      </c>
      <c r="B8" s="314">
        <v>0</v>
      </c>
      <c r="C8" s="314">
        <v>0</v>
      </c>
      <c r="D8" s="314">
        <v>2</v>
      </c>
      <c r="E8" s="314">
        <v>0</v>
      </c>
      <c r="F8" s="315">
        <f t="shared" si="0"/>
        <v>2</v>
      </c>
    </row>
    <row r="9" spans="1:6" ht="15" x14ac:dyDescent="0.25">
      <c r="A9" s="262" t="s">
        <v>321</v>
      </c>
      <c r="B9" s="314">
        <v>1</v>
      </c>
      <c r="C9" s="314">
        <v>0</v>
      </c>
      <c r="D9" s="314">
        <v>0</v>
      </c>
      <c r="E9" s="314">
        <v>0</v>
      </c>
      <c r="F9" s="315">
        <f t="shared" si="0"/>
        <v>1</v>
      </c>
    </row>
    <row r="10" spans="1:6" ht="15" x14ac:dyDescent="0.25">
      <c r="A10" s="262" t="s">
        <v>322</v>
      </c>
      <c r="B10" s="314">
        <v>1</v>
      </c>
      <c r="C10" s="314">
        <v>1</v>
      </c>
      <c r="D10" s="314">
        <v>1</v>
      </c>
      <c r="E10" s="314">
        <v>1</v>
      </c>
      <c r="F10" s="315">
        <f t="shared" si="0"/>
        <v>4</v>
      </c>
    </row>
    <row r="11" spans="1:6" ht="15" x14ac:dyDescent="0.25">
      <c r="A11" s="262" t="s">
        <v>323</v>
      </c>
      <c r="B11" s="314">
        <v>1</v>
      </c>
      <c r="C11" s="314">
        <v>0</v>
      </c>
      <c r="D11" s="314">
        <v>1</v>
      </c>
      <c r="E11" s="314">
        <v>0</v>
      </c>
      <c r="F11" s="315">
        <f t="shared" si="0"/>
        <v>2</v>
      </c>
    </row>
    <row r="12" spans="1:6" ht="15" x14ac:dyDescent="0.25">
      <c r="A12" s="262" t="s">
        <v>324</v>
      </c>
      <c r="B12" s="314">
        <v>2</v>
      </c>
      <c r="C12" s="314">
        <v>0</v>
      </c>
      <c r="D12" s="314">
        <v>1</v>
      </c>
      <c r="E12" s="314">
        <v>0</v>
      </c>
      <c r="F12" s="315">
        <f t="shared" si="0"/>
        <v>3</v>
      </c>
    </row>
    <row r="13" spans="1:6" ht="15" x14ac:dyDescent="0.25">
      <c r="A13" s="262" t="s">
        <v>325</v>
      </c>
      <c r="B13" s="314">
        <v>1</v>
      </c>
      <c r="C13" s="314">
        <v>0</v>
      </c>
      <c r="D13" s="314">
        <v>0</v>
      </c>
      <c r="E13" s="314">
        <v>0</v>
      </c>
      <c r="F13" s="315">
        <f t="shared" si="0"/>
        <v>1</v>
      </c>
    </row>
    <row r="14" spans="1:6" ht="15" x14ac:dyDescent="0.25">
      <c r="A14" s="262" t="s">
        <v>326</v>
      </c>
      <c r="B14" s="314">
        <v>0</v>
      </c>
      <c r="C14" s="314">
        <v>5</v>
      </c>
      <c r="D14" s="314">
        <v>0</v>
      </c>
      <c r="E14" s="314">
        <v>0</v>
      </c>
      <c r="F14" s="315">
        <f t="shared" si="0"/>
        <v>5</v>
      </c>
    </row>
    <row r="15" spans="1:6" ht="15" x14ac:dyDescent="0.25">
      <c r="A15" s="316" t="s">
        <v>327</v>
      </c>
      <c r="B15" s="314">
        <v>0</v>
      </c>
      <c r="C15" s="314">
        <v>0</v>
      </c>
      <c r="D15" s="314">
        <v>2</v>
      </c>
      <c r="E15" s="314">
        <v>0</v>
      </c>
      <c r="F15" s="315">
        <f t="shared" si="0"/>
        <v>2</v>
      </c>
    </row>
    <row r="16" spans="1:6" ht="15" x14ac:dyDescent="0.25">
      <c r="A16" s="262" t="s">
        <v>328</v>
      </c>
      <c r="B16" s="314">
        <v>0</v>
      </c>
      <c r="C16" s="314">
        <v>0</v>
      </c>
      <c r="D16" s="314">
        <v>1</v>
      </c>
      <c r="E16" s="314">
        <v>0</v>
      </c>
      <c r="F16" s="315">
        <f t="shared" si="0"/>
        <v>1</v>
      </c>
    </row>
    <row r="17" spans="1:6" ht="15" x14ac:dyDescent="0.25">
      <c r="A17" s="262" t="s">
        <v>329</v>
      </c>
      <c r="B17" s="314">
        <v>0</v>
      </c>
      <c r="C17" s="314">
        <v>1</v>
      </c>
      <c r="D17" s="314">
        <v>0</v>
      </c>
      <c r="E17" s="314">
        <v>0</v>
      </c>
      <c r="F17" s="315">
        <f t="shared" si="0"/>
        <v>1</v>
      </c>
    </row>
    <row r="18" spans="1:6" ht="15" x14ac:dyDescent="0.25">
      <c r="A18" s="262" t="s">
        <v>330</v>
      </c>
      <c r="B18" s="314">
        <v>0</v>
      </c>
      <c r="C18" s="314">
        <v>0</v>
      </c>
      <c r="D18" s="314">
        <v>1</v>
      </c>
      <c r="E18" s="314">
        <v>0</v>
      </c>
      <c r="F18" s="315">
        <f t="shared" si="0"/>
        <v>1</v>
      </c>
    </row>
    <row r="19" spans="1:6" ht="15" x14ac:dyDescent="0.25">
      <c r="A19" s="266" t="s">
        <v>331</v>
      </c>
      <c r="B19" s="317">
        <f>SUM(B5:B18)</f>
        <v>11</v>
      </c>
      <c r="C19" s="317">
        <f>SUM(C5:C18)</f>
        <v>7</v>
      </c>
      <c r="D19" s="317">
        <f>SUM(D5:D18)</f>
        <v>13</v>
      </c>
      <c r="E19" s="317">
        <f>SUM(E5:E18)</f>
        <v>1</v>
      </c>
      <c r="F19" s="318">
        <f t="shared" si="0"/>
        <v>32</v>
      </c>
    </row>
    <row r="20" spans="1:6" ht="15" x14ac:dyDescent="0.25">
      <c r="A20" s="283" t="s">
        <v>334</v>
      </c>
    </row>
  </sheetData>
  <mergeCells count="1">
    <mergeCell ref="B3:E3"/>
  </mergeCells>
  <pageMargins left="0.70866141732283472" right="0.70866141732283472"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zoomScale="70" zoomScaleNormal="70" workbookViewId="0">
      <selection activeCell="A69" sqref="A69"/>
    </sheetView>
  </sheetViews>
  <sheetFormatPr defaultRowHeight="12.75" x14ac:dyDescent="0.2"/>
  <cols>
    <col min="1" max="1" width="49" style="246" customWidth="1"/>
    <col min="2" max="2" width="9.85546875" style="246" customWidth="1"/>
    <col min="3" max="3" width="2.140625" style="246" customWidth="1"/>
    <col min="4" max="4" width="9.85546875" style="246" customWidth="1"/>
    <col min="5" max="5" width="1.85546875" style="246" customWidth="1"/>
    <col min="6" max="7" width="9.140625" style="246" hidden="1" customWidth="1"/>
    <col min="8" max="18" width="9.85546875" style="246" customWidth="1"/>
    <col min="19" max="16384" width="9.140625" style="246"/>
  </cols>
  <sheetData>
    <row r="1" spans="1:20" s="18" customFormat="1" ht="21" x14ac:dyDescent="0.25">
      <c r="A1" s="363" t="s">
        <v>418</v>
      </c>
    </row>
    <row r="2" spans="1:20" s="18" customFormat="1" ht="8.25" customHeight="1" thickBot="1" x14ac:dyDescent="0.3">
      <c r="A2" s="183"/>
      <c r="B2" s="14"/>
      <c r="C2" s="14"/>
      <c r="D2" s="14"/>
      <c r="E2" s="14"/>
      <c r="F2" s="14"/>
      <c r="G2" s="14"/>
      <c r="H2" s="14"/>
      <c r="I2" s="14"/>
      <c r="J2" s="14"/>
      <c r="K2" s="14"/>
      <c r="L2" s="14"/>
      <c r="M2" s="14"/>
      <c r="N2" s="14"/>
      <c r="O2" s="14"/>
      <c r="P2" s="14"/>
      <c r="Q2" s="14"/>
      <c r="R2" s="14"/>
      <c r="S2" s="22"/>
      <c r="T2" s="22"/>
    </row>
    <row r="3" spans="1:20" s="36" customFormat="1" ht="16.5" thickBot="1" x14ac:dyDescent="0.3">
      <c r="A3" s="184"/>
      <c r="B3" s="184">
        <v>1990</v>
      </c>
      <c r="C3" s="184"/>
      <c r="D3" s="184">
        <v>1995</v>
      </c>
      <c r="E3" s="184"/>
      <c r="F3" s="184">
        <v>2001</v>
      </c>
      <c r="G3" s="184">
        <v>2002</v>
      </c>
      <c r="H3" s="184">
        <v>2003</v>
      </c>
      <c r="I3" s="184">
        <v>2004</v>
      </c>
      <c r="J3" s="184">
        <v>2005</v>
      </c>
      <c r="K3" s="184">
        <v>2006</v>
      </c>
      <c r="L3" s="184">
        <v>2007</v>
      </c>
      <c r="M3" s="184">
        <v>2008</v>
      </c>
      <c r="N3" s="184">
        <v>2009</v>
      </c>
      <c r="O3" s="184">
        <v>2010</v>
      </c>
      <c r="P3" s="184">
        <v>2011</v>
      </c>
      <c r="Q3" s="184">
        <v>2012</v>
      </c>
      <c r="R3" s="184">
        <v>2013</v>
      </c>
    </row>
    <row r="4" spans="1:20" s="36" customFormat="1" ht="15" customHeight="1" x14ac:dyDescent="0.25">
      <c r="A4" s="67"/>
      <c r="B4" s="37"/>
      <c r="C4" s="37"/>
      <c r="D4" s="37"/>
      <c r="E4" s="37"/>
      <c r="G4" s="24"/>
      <c r="H4" s="24"/>
      <c r="I4" s="24"/>
      <c r="K4" s="24"/>
      <c r="M4" s="24"/>
      <c r="N4" s="24"/>
      <c r="O4" s="24"/>
      <c r="R4" s="72" t="s">
        <v>197</v>
      </c>
    </row>
    <row r="5" spans="1:20" s="36" customFormat="1" ht="15.75" x14ac:dyDescent="0.25">
      <c r="A5" s="66" t="s">
        <v>40</v>
      </c>
      <c r="B5" s="65"/>
      <c r="C5" s="65"/>
      <c r="D5" s="65"/>
      <c r="E5" s="65"/>
      <c r="F5" s="65"/>
      <c r="G5" s="65"/>
      <c r="H5" s="65"/>
      <c r="I5" s="65"/>
      <c r="J5" s="65"/>
      <c r="K5" s="65"/>
      <c r="L5" s="65"/>
      <c r="M5" s="65"/>
      <c r="N5" s="65"/>
      <c r="O5" s="65"/>
    </row>
    <row r="6" spans="1:20" ht="18.75" x14ac:dyDescent="0.25">
      <c r="A6" s="64" t="s">
        <v>39</v>
      </c>
      <c r="B6" s="54">
        <f t="shared" ref="B6:D6" si="0">SUM(B7:B12)</f>
        <v>9083.9443678975349</v>
      </c>
      <c r="C6" s="65"/>
      <c r="D6" s="54">
        <f t="shared" si="0"/>
        <v>9148.7568732589552</v>
      </c>
      <c r="E6" s="54"/>
      <c r="F6" s="54">
        <v>9350.8622384753362</v>
      </c>
      <c r="G6" s="54">
        <v>9620.3051953425129</v>
      </c>
      <c r="H6" s="54">
        <f t="shared" ref="H6:Q6" si="1">SUM(H7:H12)</f>
        <v>9674.4153522567667</v>
      </c>
      <c r="I6" s="54">
        <f t="shared" si="1"/>
        <v>9761.0542570786984</v>
      </c>
      <c r="J6" s="54">
        <f t="shared" si="1"/>
        <v>9858.7084238626285</v>
      </c>
      <c r="K6" s="54">
        <f t="shared" si="1"/>
        <v>10043.21973531796</v>
      </c>
      <c r="L6" s="54">
        <f t="shared" si="1"/>
        <v>10220.666516294001</v>
      </c>
      <c r="M6" s="54">
        <f t="shared" si="1"/>
        <v>9839.5614842887917</v>
      </c>
      <c r="N6" s="54">
        <f t="shared" si="1"/>
        <v>9524.6048730325911</v>
      </c>
      <c r="O6" s="54">
        <f t="shared" si="1"/>
        <v>9431.3432888190473</v>
      </c>
      <c r="P6" s="54">
        <f t="shared" si="1"/>
        <v>9275.4492410732637</v>
      </c>
      <c r="Q6" s="54">
        <f t="shared" si="1"/>
        <v>9355.0243534377696</v>
      </c>
      <c r="R6" s="54">
        <f>SUM(R7:R12)</f>
        <v>9310.5932160136999</v>
      </c>
    </row>
    <row r="7" spans="1:20" ht="15" customHeight="1" x14ac:dyDescent="0.25">
      <c r="A7" s="64" t="s">
        <v>38</v>
      </c>
      <c r="B7" s="63">
        <v>382.53</v>
      </c>
      <c r="C7" s="65"/>
      <c r="D7" s="63">
        <v>392.78</v>
      </c>
      <c r="E7" s="63"/>
      <c r="F7" s="63">
        <v>445.46033012114719</v>
      </c>
      <c r="G7" s="63">
        <v>479.77822524700321</v>
      </c>
      <c r="H7" s="63">
        <v>518.11</v>
      </c>
      <c r="I7" s="63">
        <v>493.37</v>
      </c>
      <c r="J7" s="63">
        <v>506.41</v>
      </c>
      <c r="K7" s="63">
        <v>520.29</v>
      </c>
      <c r="L7" s="63">
        <v>559.71</v>
      </c>
      <c r="M7" s="63">
        <v>542.64</v>
      </c>
      <c r="N7" s="63">
        <v>545.01</v>
      </c>
      <c r="O7" s="63">
        <v>554.29999999999995</v>
      </c>
      <c r="P7" s="63">
        <v>518.75</v>
      </c>
      <c r="Q7" s="63">
        <v>487.46</v>
      </c>
      <c r="R7" s="63">
        <v>504.75</v>
      </c>
    </row>
    <row r="8" spans="1:20" ht="15" customHeight="1" x14ac:dyDescent="0.25">
      <c r="A8" s="64" t="s">
        <v>37</v>
      </c>
      <c r="B8" s="63">
        <v>5775.18</v>
      </c>
      <c r="C8" s="65"/>
      <c r="D8" s="63">
        <v>5743.71</v>
      </c>
      <c r="E8" s="63"/>
      <c r="F8" s="63">
        <v>5903.4345679594389</v>
      </c>
      <c r="G8" s="63">
        <v>6067.637065106137</v>
      </c>
      <c r="H8" s="63">
        <v>5969.48</v>
      </c>
      <c r="I8" s="63">
        <v>6002.18</v>
      </c>
      <c r="J8" s="63">
        <v>5956.5</v>
      </c>
      <c r="K8" s="63">
        <v>5973.66</v>
      </c>
      <c r="L8" s="63">
        <v>5941.57</v>
      </c>
      <c r="M8" s="63">
        <v>5797.22</v>
      </c>
      <c r="N8" s="63">
        <v>5566.95</v>
      </c>
      <c r="O8" s="63">
        <v>5303.25</v>
      </c>
      <c r="P8" s="63">
        <v>5189.57</v>
      </c>
      <c r="Q8" s="63">
        <v>5160.6899999999996</v>
      </c>
      <c r="R8" s="63">
        <v>5061.53</v>
      </c>
    </row>
    <row r="9" spans="1:20" ht="15" customHeight="1" x14ac:dyDescent="0.25">
      <c r="A9" s="64" t="s">
        <v>244</v>
      </c>
      <c r="B9" s="63">
        <v>2085.2800000000002</v>
      </c>
      <c r="C9" s="65"/>
      <c r="D9" s="63">
        <v>2084.7800000000002</v>
      </c>
      <c r="E9" s="63"/>
      <c r="F9" s="63">
        <v>1819.6940987010803</v>
      </c>
      <c r="G9" s="63">
        <v>1845.3863121917761</v>
      </c>
      <c r="H9" s="63">
        <v>1905</v>
      </c>
      <c r="I9" s="63">
        <v>1940.33</v>
      </c>
      <c r="J9" s="63">
        <v>2040.44</v>
      </c>
      <c r="K9" s="63">
        <v>2135.19</v>
      </c>
      <c r="L9" s="63">
        <v>2234.69</v>
      </c>
      <c r="M9" s="63">
        <v>2043.43</v>
      </c>
      <c r="N9" s="63">
        <v>1998.61</v>
      </c>
      <c r="O9" s="63">
        <v>2149.46</v>
      </c>
      <c r="P9" s="63">
        <v>2132.9</v>
      </c>
      <c r="Q9" s="63">
        <v>2254.2199999999998</v>
      </c>
      <c r="R9" s="63">
        <v>2256.27</v>
      </c>
    </row>
    <row r="10" spans="1:20" ht="15" customHeight="1" x14ac:dyDescent="0.25">
      <c r="A10" s="64" t="s">
        <v>245</v>
      </c>
      <c r="B10" s="63">
        <v>795.05</v>
      </c>
      <c r="C10" s="65"/>
      <c r="D10" s="63">
        <v>890.22</v>
      </c>
      <c r="E10" s="63"/>
      <c r="F10" s="63">
        <v>1117.8994844911481</v>
      </c>
      <c r="G10" s="63">
        <v>1149.4508879564828</v>
      </c>
      <c r="H10" s="63">
        <v>1195.8</v>
      </c>
      <c r="I10" s="63">
        <v>1237.75</v>
      </c>
      <c r="J10" s="63">
        <v>1269.72</v>
      </c>
      <c r="K10" s="63">
        <v>1325.17</v>
      </c>
      <c r="L10" s="63">
        <v>1394.29</v>
      </c>
      <c r="M10" s="63">
        <v>1368.52</v>
      </c>
      <c r="N10" s="63">
        <v>1332.26</v>
      </c>
      <c r="O10" s="63">
        <v>1344.93</v>
      </c>
      <c r="P10" s="63">
        <v>1357.93</v>
      </c>
      <c r="Q10" s="63">
        <v>1377.62</v>
      </c>
      <c r="R10" s="63">
        <v>1415.79</v>
      </c>
    </row>
    <row r="11" spans="1:20" ht="15" customHeight="1" x14ac:dyDescent="0.25">
      <c r="A11" s="64" t="s">
        <v>36</v>
      </c>
      <c r="B11" s="63">
        <v>30.89</v>
      </c>
      <c r="C11" s="65"/>
      <c r="D11" s="63">
        <v>22.22</v>
      </c>
      <c r="E11" s="63"/>
      <c r="F11" s="63">
        <v>30.673445407037633</v>
      </c>
      <c r="G11" s="63">
        <v>34.531857200055612</v>
      </c>
      <c r="H11" s="63">
        <v>38.94</v>
      </c>
      <c r="I11" s="63">
        <v>36.979999999999997</v>
      </c>
      <c r="J11" s="63">
        <v>37.51</v>
      </c>
      <c r="K11" s="63">
        <v>35.770000000000003</v>
      </c>
      <c r="L11" s="63">
        <v>39.090000000000003</v>
      </c>
      <c r="M11" s="63">
        <v>37.83</v>
      </c>
      <c r="N11" s="63">
        <v>37.64</v>
      </c>
      <c r="O11" s="63">
        <v>33.76</v>
      </c>
      <c r="P11" s="63">
        <v>34.090000000000003</v>
      </c>
      <c r="Q11" s="63">
        <v>33.44</v>
      </c>
      <c r="R11" s="63">
        <v>33.130000000000003</v>
      </c>
    </row>
    <row r="12" spans="1:20" ht="15" customHeight="1" x14ac:dyDescent="0.2">
      <c r="A12" s="18" t="s">
        <v>397</v>
      </c>
      <c r="B12" s="334">
        <v>15.014367897535619</v>
      </c>
      <c r="C12" s="334"/>
      <c r="D12" s="334">
        <v>15.046873258955619</v>
      </c>
      <c r="E12" s="334"/>
      <c r="F12" s="334"/>
      <c r="G12" s="334"/>
      <c r="H12" s="334">
        <v>47.085352256766129</v>
      </c>
      <c r="I12" s="334">
        <v>50.444257078697369</v>
      </c>
      <c r="J12" s="334">
        <v>48.12842386262939</v>
      </c>
      <c r="K12" s="334">
        <v>53.139735317960245</v>
      </c>
      <c r="L12" s="334">
        <v>51.316516294002724</v>
      </c>
      <c r="M12" s="334">
        <v>49.921484288791305</v>
      </c>
      <c r="N12" s="334">
        <v>44.134873032591628</v>
      </c>
      <c r="O12" s="334">
        <v>45.643288819046035</v>
      </c>
      <c r="P12" s="334">
        <v>42.209241073263428</v>
      </c>
      <c r="Q12" s="334">
        <v>41.594353437770621</v>
      </c>
      <c r="R12" s="334">
        <v>39.123216013700478</v>
      </c>
    </row>
    <row r="13" spans="1:20" ht="7.5" customHeight="1" x14ac:dyDescent="0.2">
      <c r="A13" s="18"/>
      <c r="B13" s="334"/>
      <c r="C13" s="334"/>
      <c r="D13" s="334"/>
      <c r="E13" s="334"/>
      <c r="F13" s="334"/>
      <c r="G13" s="334"/>
      <c r="H13" s="334"/>
      <c r="I13" s="334"/>
      <c r="J13" s="334"/>
      <c r="K13" s="334"/>
      <c r="L13" s="334"/>
      <c r="M13" s="334"/>
      <c r="N13" s="334"/>
      <c r="O13" s="334"/>
      <c r="P13" s="334"/>
      <c r="Q13" s="334"/>
      <c r="R13" s="334"/>
    </row>
    <row r="14" spans="1:20" ht="15" customHeight="1" x14ac:dyDescent="0.2">
      <c r="A14" s="64" t="s">
        <v>35</v>
      </c>
      <c r="B14" s="63">
        <v>123.52</v>
      </c>
      <c r="C14" s="63"/>
      <c r="D14" s="63">
        <v>125.3</v>
      </c>
      <c r="E14" s="63"/>
      <c r="F14" s="63">
        <v>148.13633897170183</v>
      </c>
      <c r="G14" s="63">
        <v>147.33862451323432</v>
      </c>
      <c r="H14" s="63">
        <v>148.85</v>
      </c>
      <c r="I14" s="63">
        <v>154.30000000000001</v>
      </c>
      <c r="J14" s="63">
        <v>153.63999999999999</v>
      </c>
      <c r="K14" s="63">
        <v>158.13999999999999</v>
      </c>
      <c r="L14" s="63">
        <v>169.12</v>
      </c>
      <c r="M14" s="63">
        <v>169.75</v>
      </c>
      <c r="N14" s="63">
        <v>169.1</v>
      </c>
      <c r="O14" s="63">
        <v>169.49</v>
      </c>
      <c r="P14" s="63">
        <v>166.94</v>
      </c>
      <c r="Q14" s="63">
        <v>170.93</v>
      </c>
      <c r="R14" s="63">
        <v>166.5</v>
      </c>
    </row>
    <row r="15" spans="1:20" ht="7.5" customHeight="1" x14ac:dyDescent="0.2">
      <c r="A15" s="64"/>
      <c r="B15" s="63"/>
      <c r="C15" s="63"/>
      <c r="D15" s="63"/>
      <c r="E15" s="63"/>
      <c r="F15" s="63"/>
      <c r="G15" s="63"/>
      <c r="H15" s="63"/>
      <c r="I15" s="63"/>
      <c r="J15" s="63"/>
      <c r="K15" s="63"/>
      <c r="L15" s="63"/>
      <c r="M15" s="63"/>
      <c r="N15" s="63"/>
      <c r="O15" s="63"/>
      <c r="P15" s="63"/>
      <c r="Q15" s="63"/>
      <c r="R15" s="63"/>
    </row>
    <row r="16" spans="1:20" ht="15" customHeight="1" x14ac:dyDescent="0.25">
      <c r="A16" s="64" t="s">
        <v>398</v>
      </c>
      <c r="B16" s="63">
        <f>SUM(B17:B20)</f>
        <v>3995.9645816554175</v>
      </c>
      <c r="C16" s="65"/>
      <c r="D16" s="63">
        <f>SUM(D17:D20)</f>
        <v>3930.7131838551786</v>
      </c>
      <c r="E16" s="63"/>
      <c r="F16" s="63"/>
      <c r="G16" s="63"/>
      <c r="H16" s="63">
        <f>SUM(H17:H20)</f>
        <v>3582.4943606083084</v>
      </c>
      <c r="I16" s="63">
        <f t="shared" ref="I16:R16" si="2">SUM(I17:I20)</f>
        <v>3854.311397086195</v>
      </c>
      <c r="J16" s="63">
        <f t="shared" si="2"/>
        <v>4093.618930713259</v>
      </c>
      <c r="K16" s="63">
        <f t="shared" si="2"/>
        <v>4474.6039646679928</v>
      </c>
      <c r="L16" s="63">
        <f t="shared" si="2"/>
        <v>4444.7625621150846</v>
      </c>
      <c r="M16" s="63">
        <f t="shared" si="2"/>
        <v>4485.4748159889687</v>
      </c>
      <c r="N16" s="63">
        <f t="shared" si="2"/>
        <v>4165.159755393227</v>
      </c>
      <c r="O16" s="63">
        <f t="shared" si="2"/>
        <v>3709.875596233232</v>
      </c>
      <c r="P16" s="63">
        <f t="shared" si="2"/>
        <v>3744.7661014163245</v>
      </c>
      <c r="Q16" s="63">
        <f t="shared" si="2"/>
        <v>3489.6113858973345</v>
      </c>
      <c r="R16" s="63">
        <f t="shared" si="2"/>
        <v>3454.6208145431201</v>
      </c>
    </row>
    <row r="17" spans="1:18" ht="15" customHeight="1" x14ac:dyDescent="0.25">
      <c r="A17" s="64" t="s">
        <v>399</v>
      </c>
      <c r="B17" s="63">
        <v>2566.1999999999998</v>
      </c>
      <c r="C17" s="65"/>
      <c r="D17" s="63">
        <v>2597.0300000000002</v>
      </c>
      <c r="E17" s="63"/>
      <c r="F17" s="63">
        <v>2320.7023539043325</v>
      </c>
      <c r="G17" s="63">
        <v>1928.6811607933478</v>
      </c>
      <c r="H17" s="63">
        <v>2162.77</v>
      </c>
      <c r="I17" s="63">
        <v>2420.16</v>
      </c>
      <c r="J17" s="63">
        <v>2611.15</v>
      </c>
      <c r="K17" s="63">
        <v>2993.26</v>
      </c>
      <c r="L17" s="63">
        <v>2965.94</v>
      </c>
      <c r="M17" s="63">
        <v>3079.32</v>
      </c>
      <c r="N17" s="63">
        <v>2892.83</v>
      </c>
      <c r="O17" s="63">
        <v>2519.25</v>
      </c>
      <c r="P17" s="63">
        <v>2611.16</v>
      </c>
      <c r="Q17" s="63">
        <v>2396.6</v>
      </c>
      <c r="R17" s="63">
        <v>2402.9299999999998</v>
      </c>
    </row>
    <row r="18" spans="1:18" ht="15" customHeight="1" x14ac:dyDescent="0.25">
      <c r="A18" s="64" t="s">
        <v>400</v>
      </c>
      <c r="B18" s="63">
        <v>805.87</v>
      </c>
      <c r="C18" s="65"/>
      <c r="D18" s="63">
        <v>696.36</v>
      </c>
      <c r="E18" s="63"/>
      <c r="F18" s="63">
        <v>799.33217000238983</v>
      </c>
      <c r="G18" s="63">
        <v>817.71054137201406</v>
      </c>
      <c r="H18" s="63">
        <v>862.2</v>
      </c>
      <c r="I18" s="63">
        <v>871.51</v>
      </c>
      <c r="J18" s="63">
        <v>921.11</v>
      </c>
      <c r="K18" s="63">
        <v>948.78</v>
      </c>
      <c r="L18" s="63">
        <v>942.71</v>
      </c>
      <c r="M18" s="63">
        <v>867.54</v>
      </c>
      <c r="N18" s="63">
        <v>765.04</v>
      </c>
      <c r="O18" s="63">
        <v>701.54</v>
      </c>
      <c r="P18" s="63">
        <v>685.3</v>
      </c>
      <c r="Q18" s="63">
        <v>658.04</v>
      </c>
      <c r="R18" s="63">
        <v>648.48</v>
      </c>
    </row>
    <row r="19" spans="1:18" ht="15" customHeight="1" x14ac:dyDescent="0.25">
      <c r="A19" s="64" t="s">
        <v>401</v>
      </c>
      <c r="B19" s="63">
        <v>574.89</v>
      </c>
      <c r="C19" s="65"/>
      <c r="D19" s="63">
        <v>586.01</v>
      </c>
      <c r="E19" s="63"/>
      <c r="F19" s="63">
        <v>419.65165366359878</v>
      </c>
      <c r="G19" s="63">
        <v>431.57942234150448</v>
      </c>
      <c r="H19" s="63">
        <v>483.5</v>
      </c>
      <c r="I19" s="63">
        <v>483.12</v>
      </c>
      <c r="J19" s="63">
        <v>476.62</v>
      </c>
      <c r="K19" s="63">
        <v>444.51</v>
      </c>
      <c r="L19" s="63">
        <v>446.2</v>
      </c>
      <c r="M19" s="63">
        <v>451.45</v>
      </c>
      <c r="N19" s="63">
        <v>424.96</v>
      </c>
      <c r="O19" s="63">
        <v>410.49</v>
      </c>
      <c r="P19" s="63">
        <v>365.82</v>
      </c>
      <c r="Q19" s="63">
        <v>350.13</v>
      </c>
      <c r="R19" s="63">
        <v>315.08999999999997</v>
      </c>
    </row>
    <row r="20" spans="1:18" ht="15" customHeight="1" x14ac:dyDescent="0.25">
      <c r="A20" s="64" t="s">
        <v>402</v>
      </c>
      <c r="B20" s="335">
        <v>49.004581655418058</v>
      </c>
      <c r="C20" s="65"/>
      <c r="D20" s="335">
        <v>51.31318385517821</v>
      </c>
      <c r="E20" s="63"/>
      <c r="F20" s="63">
        <v>33.700311795482442</v>
      </c>
      <c r="G20" s="63">
        <v>43.520847641058822</v>
      </c>
      <c r="H20" s="63">
        <v>74.024360608308285</v>
      </c>
      <c r="I20" s="63">
        <v>79.521397086194881</v>
      </c>
      <c r="J20" s="63">
        <v>84.738930713259123</v>
      </c>
      <c r="K20" s="63">
        <v>88.053964667992517</v>
      </c>
      <c r="L20" s="63">
        <v>89.912562115084313</v>
      </c>
      <c r="M20" s="63">
        <v>87.164815988968442</v>
      </c>
      <c r="N20" s="63">
        <v>82.329755393226748</v>
      </c>
      <c r="O20" s="63">
        <v>78.595596233232456</v>
      </c>
      <c r="P20" s="63">
        <v>82.486101416324203</v>
      </c>
      <c r="Q20" s="63">
        <v>84.841385897334533</v>
      </c>
      <c r="R20" s="63">
        <v>88.120814543120261</v>
      </c>
    </row>
    <row r="21" spans="1:18" ht="18.75" customHeight="1" x14ac:dyDescent="0.25">
      <c r="A21" s="62" t="s">
        <v>32</v>
      </c>
      <c r="B21" s="54">
        <f>B6+B14+B16</f>
        <v>13203.428949552952</v>
      </c>
      <c r="C21" s="65"/>
      <c r="D21" s="54">
        <f>D6+D14+D16</f>
        <v>13204.770057114132</v>
      </c>
      <c r="E21" s="54"/>
      <c r="F21" s="54">
        <v>13143.962458392136</v>
      </c>
      <c r="G21" s="54">
        <v>13051.64094297597</v>
      </c>
      <c r="H21" s="54">
        <f t="shared" ref="H21:R21" si="3">H6+H14+H16</f>
        <v>13405.759712865076</v>
      </c>
      <c r="I21" s="54">
        <f t="shared" si="3"/>
        <v>13769.665654164892</v>
      </c>
      <c r="J21" s="54">
        <f t="shared" si="3"/>
        <v>14105.967354575887</v>
      </c>
      <c r="K21" s="54">
        <f t="shared" si="3"/>
        <v>14675.963699985952</v>
      </c>
      <c r="L21" s="54">
        <f t="shared" si="3"/>
        <v>14834.549078409087</v>
      </c>
      <c r="M21" s="54">
        <f t="shared" si="3"/>
        <v>14494.786300277759</v>
      </c>
      <c r="N21" s="54">
        <f t="shared" si="3"/>
        <v>13858.864628425818</v>
      </c>
      <c r="O21" s="54">
        <f t="shared" si="3"/>
        <v>13310.70888505228</v>
      </c>
      <c r="P21" s="54">
        <f t="shared" si="3"/>
        <v>13187.155342489588</v>
      </c>
      <c r="Q21" s="54">
        <f t="shared" si="3"/>
        <v>13015.565739335105</v>
      </c>
      <c r="R21" s="54">
        <f t="shared" si="3"/>
        <v>12931.714030556821</v>
      </c>
    </row>
    <row r="22" spans="1:18" ht="19.5" customHeight="1" x14ac:dyDescent="0.25">
      <c r="A22" s="61" t="s">
        <v>31</v>
      </c>
      <c r="B22" s="54">
        <v>67467.820000000007</v>
      </c>
      <c r="C22" s="54"/>
      <c r="D22" s="54">
        <v>67953.759999999995</v>
      </c>
      <c r="E22" s="54"/>
      <c r="F22" s="54">
        <v>58201.251123046226</v>
      </c>
      <c r="G22" s="54">
        <v>53910.275311910082</v>
      </c>
      <c r="H22" s="54">
        <v>58865.8</v>
      </c>
      <c r="I22" s="54">
        <v>56108.42</v>
      </c>
      <c r="J22" s="54">
        <v>54322.47</v>
      </c>
      <c r="K22" s="54">
        <v>56756.7</v>
      </c>
      <c r="L22" s="54">
        <v>51783.55</v>
      </c>
      <c r="M22" s="54">
        <v>49795.519999999997</v>
      </c>
      <c r="N22" s="54">
        <v>45925.53</v>
      </c>
      <c r="O22" s="54">
        <v>48200.47</v>
      </c>
      <c r="P22" s="54">
        <v>41655.589999999997</v>
      </c>
      <c r="Q22" s="54">
        <v>41924</v>
      </c>
      <c r="R22" s="54">
        <v>40029.5</v>
      </c>
    </row>
    <row r="23" spans="1:18" ht="18" customHeight="1" x14ac:dyDescent="0.25">
      <c r="A23" s="58" t="s">
        <v>403</v>
      </c>
      <c r="B23" s="54">
        <v>80671.259999999995</v>
      </c>
      <c r="C23" s="54"/>
      <c r="D23" s="54">
        <v>81158.53</v>
      </c>
      <c r="E23" s="54"/>
      <c r="F23" s="54">
        <v>71345.213581438366</v>
      </c>
      <c r="G23" s="54">
        <v>66961.916254886048</v>
      </c>
      <c r="H23" s="54">
        <v>72271.56</v>
      </c>
      <c r="I23" s="54">
        <v>69878.070000000007</v>
      </c>
      <c r="J23" s="54">
        <v>68428.44</v>
      </c>
      <c r="K23" s="54">
        <v>71432.66</v>
      </c>
      <c r="L23" s="54">
        <v>66618.100000000006</v>
      </c>
      <c r="M23" s="54">
        <v>64290.32</v>
      </c>
      <c r="N23" s="54">
        <v>59784.4</v>
      </c>
      <c r="O23" s="54">
        <v>61511.18</v>
      </c>
      <c r="P23" s="54">
        <v>54842.75</v>
      </c>
      <c r="Q23" s="54">
        <v>54939.56</v>
      </c>
      <c r="R23" s="54">
        <v>52961.21</v>
      </c>
    </row>
    <row r="24" spans="1:18" ht="15.75" customHeight="1" x14ac:dyDescent="0.2">
      <c r="A24" s="60"/>
      <c r="B24" s="59"/>
      <c r="C24" s="59"/>
      <c r="D24" s="59"/>
      <c r="E24" s="59"/>
      <c r="F24" s="59"/>
      <c r="G24" s="59"/>
      <c r="H24" s="59"/>
      <c r="I24" s="59"/>
      <c r="J24" s="59"/>
      <c r="K24" s="59"/>
      <c r="N24" s="24"/>
    </row>
    <row r="25" spans="1:18" ht="16.5" customHeight="1" x14ac:dyDescent="0.2">
      <c r="A25" s="58" t="s">
        <v>30</v>
      </c>
      <c r="B25" s="193"/>
      <c r="C25" s="193"/>
      <c r="D25" s="193"/>
      <c r="E25" s="193"/>
      <c r="F25" s="193"/>
      <c r="G25" s="193"/>
      <c r="H25" s="193"/>
      <c r="I25" s="193"/>
      <c r="J25" s="193"/>
      <c r="K25" s="193"/>
      <c r="L25" s="193"/>
      <c r="M25" s="193"/>
      <c r="N25" s="193"/>
      <c r="O25" s="193"/>
      <c r="P25" s="193"/>
      <c r="Q25" s="193"/>
      <c r="R25" s="193"/>
    </row>
    <row r="26" spans="1:18" ht="19.5" thickBot="1" x14ac:dyDescent="0.25">
      <c r="A26" s="185" t="s">
        <v>385</v>
      </c>
      <c r="B26" s="349">
        <f>100*B21/B23</f>
        <v>16.366955157949626</v>
      </c>
      <c r="C26" s="349"/>
      <c r="D26" s="349">
        <f>100*D21/D23</f>
        <v>16.270341585923418</v>
      </c>
      <c r="E26" s="349"/>
      <c r="F26" s="349">
        <f t="shared" ref="F26" si="4">100*F21/F23</f>
        <v>18.423047319619705</v>
      </c>
      <c r="G26" s="349">
        <f t="shared" ref="G26:P26" si="5">100*G21/G23</f>
        <v>19.491140147924938</v>
      </c>
      <c r="H26" s="349">
        <f t="shared" si="5"/>
        <v>18.54914950343548</v>
      </c>
      <c r="I26" s="349">
        <f t="shared" si="5"/>
        <v>19.705274708023406</v>
      </c>
      <c r="J26" s="349">
        <f t="shared" si="5"/>
        <v>20.614188127883505</v>
      </c>
      <c r="K26" s="349">
        <f t="shared" si="5"/>
        <v>20.545173174267838</v>
      </c>
      <c r="L26" s="349">
        <f t="shared" si="5"/>
        <v>22.268045889043798</v>
      </c>
      <c r="M26" s="349">
        <f t="shared" si="5"/>
        <v>22.545830072517539</v>
      </c>
      <c r="N26" s="349">
        <f t="shared" si="5"/>
        <v>23.1814062337764</v>
      </c>
      <c r="O26" s="349">
        <f t="shared" si="5"/>
        <v>21.639495267449394</v>
      </c>
      <c r="P26" s="349">
        <f t="shared" si="5"/>
        <v>24.045394044772713</v>
      </c>
      <c r="Q26" s="349">
        <f t="shared" ref="Q26:R26" si="6">100*Q21/Q23</f>
        <v>23.690698905005984</v>
      </c>
      <c r="R26" s="349">
        <f t="shared" si="6"/>
        <v>24.417331157193768</v>
      </c>
    </row>
    <row r="27" spans="1:18" ht="15" customHeight="1" x14ac:dyDescent="0.2">
      <c r="A27" s="198" t="s">
        <v>384</v>
      </c>
      <c r="B27" s="32"/>
      <c r="C27" s="32"/>
      <c r="D27" s="32"/>
      <c r="E27" s="32"/>
      <c r="F27" s="32"/>
      <c r="G27" s="32"/>
      <c r="H27" s="32"/>
      <c r="I27" s="32"/>
      <c r="J27" s="32"/>
      <c r="K27" s="32"/>
      <c r="L27" s="32"/>
      <c r="M27" s="32"/>
      <c r="N27" s="32"/>
      <c r="O27" s="32"/>
      <c r="P27" s="33"/>
      <c r="Q27" s="33"/>
    </row>
    <row r="28" spans="1:18" ht="15" customHeight="1" x14ac:dyDescent="0.2">
      <c r="A28" s="57" t="s">
        <v>383</v>
      </c>
      <c r="B28" s="32"/>
      <c r="C28" s="32"/>
      <c r="D28" s="32"/>
      <c r="E28" s="33"/>
      <c r="F28" s="33"/>
      <c r="G28" s="33"/>
      <c r="H28" s="33"/>
      <c r="I28" s="33"/>
      <c r="J28" s="33"/>
      <c r="K28" s="33"/>
      <c r="L28" s="33"/>
      <c r="M28" s="33"/>
      <c r="N28" s="33"/>
      <c r="O28" s="33"/>
    </row>
    <row r="29" spans="1:18" ht="15" customHeight="1" x14ac:dyDescent="0.2">
      <c r="A29" s="57" t="s">
        <v>404</v>
      </c>
      <c r="B29" s="32"/>
      <c r="C29" s="32"/>
      <c r="D29" s="32"/>
      <c r="E29" s="33"/>
      <c r="F29" s="33"/>
      <c r="G29" s="33"/>
      <c r="H29" s="33"/>
      <c r="I29" s="33"/>
      <c r="J29" s="33"/>
      <c r="K29" s="33"/>
      <c r="L29" s="33"/>
      <c r="M29" s="33"/>
      <c r="N29" s="33"/>
      <c r="O29" s="33"/>
    </row>
    <row r="30" spans="1:18" ht="12" customHeight="1" x14ac:dyDescent="0.2">
      <c r="A30" s="57" t="s">
        <v>405</v>
      </c>
      <c r="B30" s="32"/>
      <c r="C30" s="32"/>
      <c r="D30" s="32"/>
      <c r="E30" s="33"/>
      <c r="F30" s="33"/>
      <c r="G30" s="33"/>
      <c r="H30" s="33"/>
      <c r="I30" s="33"/>
      <c r="J30" s="33"/>
      <c r="K30" s="33"/>
      <c r="L30" s="33"/>
      <c r="M30" s="33"/>
      <c r="N30" s="33"/>
      <c r="O30" s="33"/>
    </row>
    <row r="31" spans="1:18" ht="4.5" customHeight="1" x14ac:dyDescent="0.2">
      <c r="A31" s="57"/>
      <c r="B31" s="32"/>
      <c r="C31" s="32"/>
      <c r="D31" s="32"/>
      <c r="E31" s="33"/>
      <c r="F31" s="33"/>
      <c r="G31" s="33"/>
      <c r="H31" s="33"/>
      <c r="I31" s="33"/>
      <c r="J31" s="33"/>
      <c r="K31" s="33"/>
      <c r="L31" s="33"/>
      <c r="M31" s="33"/>
      <c r="N31" s="33"/>
      <c r="O31" s="33"/>
    </row>
    <row r="32" spans="1:18" ht="12.75" customHeight="1" x14ac:dyDescent="0.2">
      <c r="A32" s="354" t="s">
        <v>29</v>
      </c>
      <c r="B32" s="354"/>
      <c r="C32" s="354"/>
      <c r="D32" s="354"/>
      <c r="E32" s="354"/>
      <c r="F32" s="354"/>
      <c r="G32" s="354"/>
      <c r="H32" s="354"/>
      <c r="I32" s="354"/>
      <c r="J32" s="354"/>
      <c r="K32" s="354"/>
      <c r="L32" s="354"/>
      <c r="M32" s="354"/>
      <c r="N32" s="354"/>
      <c r="O32" s="354"/>
      <c r="P32" s="354"/>
    </row>
    <row r="33" spans="1:19" ht="12.75" customHeight="1" x14ac:dyDescent="0.2">
      <c r="A33" s="353" t="s">
        <v>406</v>
      </c>
      <c r="B33" s="353"/>
      <c r="C33" s="353"/>
      <c r="D33" s="353"/>
      <c r="E33" s="353"/>
      <c r="F33" s="353"/>
      <c r="G33" s="353"/>
      <c r="H33" s="353"/>
      <c r="I33" s="353"/>
      <c r="J33" s="353"/>
      <c r="K33" s="353"/>
      <c r="L33" s="353"/>
      <c r="M33" s="353"/>
      <c r="N33" s="353"/>
      <c r="O33" s="353"/>
      <c r="P33" s="353"/>
    </row>
    <row r="34" spans="1:19" ht="12" customHeight="1" x14ac:dyDescent="0.2">
      <c r="A34" s="355" t="s">
        <v>28</v>
      </c>
      <c r="B34" s="355"/>
      <c r="C34" s="355"/>
      <c r="D34" s="355"/>
      <c r="E34" s="355"/>
      <c r="F34" s="355"/>
      <c r="G34" s="355"/>
      <c r="H34" s="355"/>
      <c r="I34" s="355"/>
      <c r="J34" s="355"/>
      <c r="K34" s="355"/>
      <c r="L34" s="355"/>
      <c r="M34" s="355"/>
      <c r="N34" s="355"/>
      <c r="O34" s="355"/>
      <c r="P34" s="355"/>
    </row>
    <row r="35" spans="1:19" ht="5.25" customHeight="1" x14ac:dyDescent="0.2">
      <c r="A35" s="336"/>
      <c r="B35" s="336"/>
      <c r="C35" s="336"/>
      <c r="D35" s="336"/>
      <c r="E35" s="336"/>
      <c r="F35" s="336"/>
      <c r="G35" s="336"/>
      <c r="H35" s="336"/>
      <c r="I35" s="336"/>
      <c r="J35" s="336"/>
      <c r="K35" s="336"/>
      <c r="L35" s="336"/>
      <c r="M35" s="336"/>
      <c r="N35" s="336"/>
      <c r="O35" s="336"/>
      <c r="P35" s="336"/>
    </row>
    <row r="36" spans="1:19" ht="14.25" customHeight="1" x14ac:dyDescent="0.2">
      <c r="A36" s="57" t="s">
        <v>407</v>
      </c>
      <c r="B36" s="336"/>
      <c r="C36" s="336"/>
      <c r="D36" s="336"/>
      <c r="E36" s="336"/>
      <c r="F36" s="336"/>
      <c r="G36" s="336"/>
      <c r="H36" s="336"/>
      <c r="I36" s="336"/>
      <c r="J36" s="336"/>
      <c r="K36" s="336"/>
      <c r="L36" s="336"/>
      <c r="M36" s="336"/>
      <c r="N36" s="336"/>
      <c r="O36" s="336"/>
      <c r="P36" s="336"/>
    </row>
    <row r="37" spans="1:19" ht="14.25" customHeight="1" x14ac:dyDescent="0.2">
      <c r="A37" s="57" t="s">
        <v>408</v>
      </c>
      <c r="B37" s="32"/>
      <c r="C37" s="32"/>
      <c r="D37" s="32"/>
      <c r="E37" s="32"/>
      <c r="F37" s="32"/>
      <c r="G37" s="32"/>
      <c r="H37" s="32"/>
      <c r="I37" s="32"/>
      <c r="J37" s="32"/>
      <c r="K37" s="32"/>
      <c r="L37" s="32"/>
      <c r="M37" s="32"/>
      <c r="N37" s="33"/>
      <c r="O37" s="33"/>
    </row>
    <row r="38" spans="1:19" ht="15" customHeight="1" x14ac:dyDescent="0.2">
      <c r="A38" s="57" t="s">
        <v>409</v>
      </c>
      <c r="B38" s="32"/>
      <c r="C38" s="32"/>
      <c r="D38" s="32"/>
      <c r="E38" s="32"/>
      <c r="F38" s="32"/>
      <c r="G38" s="32"/>
      <c r="H38" s="32"/>
      <c r="I38" s="32"/>
      <c r="J38" s="32"/>
      <c r="K38" s="32"/>
      <c r="L38" s="32"/>
      <c r="M38" s="32"/>
      <c r="N38" s="33"/>
      <c r="O38" s="33"/>
    </row>
    <row r="39" spans="1:19" ht="15" customHeight="1" x14ac:dyDescent="0.2">
      <c r="A39" s="57" t="s">
        <v>410</v>
      </c>
      <c r="B39" s="32"/>
      <c r="C39" s="32"/>
      <c r="D39" s="32"/>
      <c r="E39" s="32"/>
      <c r="F39" s="32"/>
      <c r="G39" s="32"/>
      <c r="H39" s="32"/>
      <c r="I39" s="32"/>
      <c r="J39" s="32"/>
      <c r="K39" s="32"/>
      <c r="L39" s="32"/>
      <c r="M39" s="32"/>
      <c r="N39" s="33"/>
      <c r="O39" s="33"/>
    </row>
    <row r="40" spans="1:19" ht="15" customHeight="1" x14ac:dyDescent="0.2">
      <c r="A40" s="57"/>
      <c r="B40" s="32"/>
      <c r="C40" s="32"/>
      <c r="D40" s="32"/>
      <c r="E40" s="32"/>
      <c r="F40" s="32"/>
      <c r="G40" s="32"/>
      <c r="H40" s="32"/>
      <c r="I40" s="32"/>
      <c r="J40" s="32"/>
      <c r="K40" s="32"/>
      <c r="L40" s="32"/>
      <c r="M40" s="32"/>
      <c r="N40" s="33"/>
      <c r="O40" s="33"/>
    </row>
    <row r="41" spans="1:19" ht="22.5" customHeight="1" x14ac:dyDescent="0.25">
      <c r="A41" s="363" t="s">
        <v>419</v>
      </c>
      <c r="B41" s="32"/>
      <c r="C41" s="32"/>
      <c r="D41" s="32"/>
      <c r="E41" s="32"/>
      <c r="F41" s="32"/>
      <c r="G41" s="32"/>
      <c r="H41" s="32"/>
      <c r="I41" s="32"/>
      <c r="J41" s="32"/>
      <c r="K41" s="32"/>
      <c r="L41" s="32"/>
      <c r="M41" s="32"/>
      <c r="N41" s="33"/>
      <c r="O41" s="33"/>
    </row>
    <row r="42" spans="1:19" ht="7.5" customHeight="1" thickBot="1" x14ac:dyDescent="0.25">
      <c r="A42" s="365"/>
      <c r="B42" s="366"/>
      <c r="C42" s="366"/>
      <c r="D42" s="366"/>
      <c r="E42" s="366"/>
      <c r="F42" s="366"/>
      <c r="G42" s="366"/>
      <c r="H42" s="366"/>
      <c r="I42" s="366"/>
      <c r="J42" s="366"/>
      <c r="K42" s="366"/>
      <c r="L42" s="366"/>
      <c r="M42" s="366"/>
      <c r="N42" s="367"/>
      <c r="O42" s="367"/>
      <c r="P42" s="341"/>
      <c r="Q42" s="341"/>
      <c r="R42" s="341"/>
    </row>
    <row r="43" spans="1:19" ht="18.75" customHeight="1" thickBot="1" x14ac:dyDescent="0.3">
      <c r="A43" s="55"/>
      <c r="B43" s="55">
        <v>1990</v>
      </c>
      <c r="C43" s="55"/>
      <c r="D43" s="55">
        <v>1995</v>
      </c>
      <c r="E43" s="55"/>
      <c r="F43" s="55">
        <v>2001</v>
      </c>
      <c r="G43" s="55">
        <v>2002</v>
      </c>
      <c r="H43" s="55">
        <v>2003</v>
      </c>
      <c r="I43" s="55">
        <v>2004</v>
      </c>
      <c r="J43" s="55">
        <v>2005</v>
      </c>
      <c r="K43" s="55">
        <v>2006</v>
      </c>
      <c r="L43" s="55">
        <v>2007</v>
      </c>
      <c r="M43" s="55">
        <v>2008</v>
      </c>
      <c r="N43" s="55">
        <v>2009</v>
      </c>
      <c r="O43" s="55">
        <v>2010</v>
      </c>
      <c r="P43" s="55">
        <v>2011</v>
      </c>
      <c r="Q43" s="55">
        <v>2012</v>
      </c>
      <c r="R43" s="55">
        <v>2013</v>
      </c>
    </row>
    <row r="44" spans="1:19" ht="12" customHeight="1" x14ac:dyDescent="0.2">
      <c r="B44" s="57" t="s">
        <v>10</v>
      </c>
      <c r="C44" s="28"/>
      <c r="D44" s="28"/>
      <c r="E44" s="28"/>
      <c r="G44" s="18"/>
      <c r="H44" s="18"/>
      <c r="I44" s="24"/>
      <c r="J44" s="24"/>
      <c r="L44" s="24"/>
      <c r="M44" s="24"/>
      <c r="N44" s="24"/>
      <c r="O44" s="24"/>
      <c r="Q44" s="339"/>
      <c r="R44" s="368" t="s">
        <v>197</v>
      </c>
      <c r="S44" s="193"/>
    </row>
    <row r="45" spans="1:19" ht="15.75" x14ac:dyDescent="0.2">
      <c r="A45" s="31" t="s">
        <v>27</v>
      </c>
      <c r="B45" s="28"/>
      <c r="C45" s="28"/>
      <c r="D45" s="28"/>
      <c r="E45" s="32"/>
      <c r="F45" s="18"/>
      <c r="G45" s="18"/>
      <c r="H45" s="18"/>
      <c r="I45" s="18" t="s">
        <v>24</v>
      </c>
      <c r="J45" s="18"/>
      <c r="K45" s="18"/>
      <c r="L45" s="18"/>
      <c r="M45" s="18"/>
      <c r="N45" s="18"/>
    </row>
    <row r="46" spans="1:19" ht="15" x14ac:dyDescent="0.2">
      <c r="A46" s="35" t="s">
        <v>23</v>
      </c>
      <c r="B46" s="53">
        <v>10465.604217188884</v>
      </c>
      <c r="C46" s="53"/>
      <c r="D46" s="53">
        <v>10412.322182680027</v>
      </c>
      <c r="E46" s="53"/>
      <c r="F46" s="53">
        <v>10664.7214484781</v>
      </c>
      <c r="G46" s="53">
        <v>10922.410887391383</v>
      </c>
      <c r="H46" s="53">
        <v>11112.049497617834</v>
      </c>
      <c r="I46" s="53">
        <v>11224.503243754389</v>
      </c>
      <c r="J46" s="53">
        <v>11374.72679205778</v>
      </c>
      <c r="K46" s="53">
        <v>11566.397163246445</v>
      </c>
      <c r="L46" s="53">
        <v>11755.095876509631</v>
      </c>
      <c r="M46" s="53">
        <v>11316.158225159721</v>
      </c>
      <c r="N46" s="53">
        <v>10875.485056678288</v>
      </c>
      <c r="O46" s="53">
        <v>10700.911193929071</v>
      </c>
      <c r="P46" s="53">
        <v>10483.195403649377</v>
      </c>
      <c r="Q46" s="53">
        <v>10522.392599462935</v>
      </c>
      <c r="R46" s="53">
        <v>10428.310319693921</v>
      </c>
    </row>
    <row r="47" spans="1:19" ht="15" x14ac:dyDescent="0.2">
      <c r="A47" s="35" t="s">
        <v>22</v>
      </c>
      <c r="B47" s="53">
        <v>58.712701976421855</v>
      </c>
      <c r="C47" s="53"/>
      <c r="D47" s="53">
        <v>43.512213791794927</v>
      </c>
      <c r="E47" s="53"/>
      <c r="F47" s="53">
        <v>20254.478860650859</v>
      </c>
      <c r="G47" s="53">
        <v>17.756350966951256</v>
      </c>
      <c r="H47" s="53">
        <v>18.755194050895877</v>
      </c>
      <c r="I47" s="53">
        <v>17.070495343066849</v>
      </c>
      <c r="J47" s="53">
        <v>15.821658195406005</v>
      </c>
      <c r="K47" s="53">
        <v>14.626906292563904</v>
      </c>
      <c r="L47" s="53">
        <v>13.300460792660196</v>
      </c>
      <c r="M47" s="53">
        <v>11.571220342126713</v>
      </c>
      <c r="N47" s="53">
        <v>8.2372153208430028</v>
      </c>
      <c r="O47" s="53">
        <v>7.1890102284317274</v>
      </c>
      <c r="P47" s="53">
        <v>6.3601980570463477</v>
      </c>
      <c r="Q47" s="53">
        <v>5.6435823224841437</v>
      </c>
      <c r="R47" s="53">
        <v>4.9541297064040153</v>
      </c>
    </row>
    <row r="48" spans="1:19" ht="15" x14ac:dyDescent="0.2">
      <c r="A48" s="35" t="s">
        <v>21</v>
      </c>
      <c r="B48" s="53">
        <v>112.91676850526994</v>
      </c>
      <c r="C48" s="53"/>
      <c r="D48" s="53">
        <v>151.90606013161599</v>
      </c>
      <c r="E48" s="53"/>
      <c r="F48" s="53">
        <v>153364.92954337838</v>
      </c>
      <c r="G48" s="53">
        <v>142.10247820497628</v>
      </c>
      <c r="H48" s="53">
        <v>112.1830958936166</v>
      </c>
      <c r="I48" s="53">
        <v>107.91655093537562</v>
      </c>
      <c r="J48" s="53">
        <v>104.26517438195489</v>
      </c>
      <c r="K48" s="53">
        <v>101.67562096007651</v>
      </c>
      <c r="L48" s="53">
        <v>100.21722851920632</v>
      </c>
      <c r="M48" s="53">
        <v>87.744839048688647</v>
      </c>
      <c r="N48" s="53">
        <v>82.318953802047901</v>
      </c>
      <c r="O48" s="53">
        <v>83.364214225986018</v>
      </c>
      <c r="P48" s="53">
        <v>86.44008559300822</v>
      </c>
      <c r="Q48" s="53">
        <v>90.920552224819943</v>
      </c>
      <c r="R48" s="53">
        <v>95.51197880064413</v>
      </c>
    </row>
    <row r="49" spans="1:18" ht="31.5" x14ac:dyDescent="0.2">
      <c r="A49" s="52" t="s">
        <v>26</v>
      </c>
      <c r="B49" s="51">
        <v>10637.233687670576</v>
      </c>
      <c r="C49" s="51"/>
      <c r="D49" s="51">
        <v>10607.740456603438</v>
      </c>
      <c r="E49" s="51"/>
      <c r="F49" s="51"/>
      <c r="G49" s="51"/>
      <c r="H49" s="51">
        <v>11242.987787562348</v>
      </c>
      <c r="I49" s="51">
        <v>11349.490290032831</v>
      </c>
      <c r="J49" s="51">
        <v>11494.813624635141</v>
      </c>
      <c r="K49" s="51">
        <v>11682.699690499087</v>
      </c>
      <c r="L49" s="51">
        <v>11868.613565821497</v>
      </c>
      <c r="M49" s="51">
        <v>11415.474284550535</v>
      </c>
      <c r="N49" s="51">
        <v>10966.04122580118</v>
      </c>
      <c r="O49" s="51">
        <v>10791.46441838349</v>
      </c>
      <c r="P49" s="51">
        <v>10575.995687299432</v>
      </c>
      <c r="Q49" s="51">
        <v>10618.956734010239</v>
      </c>
      <c r="R49" s="51">
        <v>10528.77642820097</v>
      </c>
    </row>
    <row r="50" spans="1:18" ht="15.75" x14ac:dyDescent="0.25">
      <c r="A50" s="52"/>
      <c r="B50" s="54"/>
      <c r="C50" s="54"/>
      <c r="D50" s="54"/>
      <c r="E50" s="54"/>
      <c r="F50" s="54"/>
      <c r="G50" s="54"/>
      <c r="H50" s="54"/>
      <c r="I50" s="54"/>
      <c r="J50" s="54"/>
      <c r="K50" s="54"/>
      <c r="L50" s="54"/>
      <c r="M50" s="54"/>
      <c r="N50" s="54"/>
      <c r="O50" s="54"/>
      <c r="P50" s="54"/>
      <c r="Q50" s="54"/>
      <c r="R50" s="54"/>
    </row>
    <row r="51" spans="1:18" ht="15.75" x14ac:dyDescent="0.2">
      <c r="A51" s="31" t="s">
        <v>25</v>
      </c>
      <c r="B51" s="28"/>
      <c r="C51" s="28"/>
      <c r="D51" s="28"/>
      <c r="E51" s="32"/>
      <c r="F51" s="18"/>
      <c r="G51" s="18"/>
      <c r="H51" s="18"/>
      <c r="I51" s="18" t="s">
        <v>24</v>
      </c>
      <c r="J51" s="18"/>
      <c r="K51" s="18"/>
      <c r="L51" s="18"/>
      <c r="M51" s="18"/>
      <c r="N51" s="18"/>
      <c r="O51" s="18"/>
      <c r="P51" s="18"/>
      <c r="Q51" s="18"/>
      <c r="R51" s="18"/>
    </row>
    <row r="52" spans="1:18" ht="15" x14ac:dyDescent="0.2">
      <c r="A52" s="35" t="s">
        <v>23</v>
      </c>
      <c r="B52" s="53">
        <v>2544.4254715085249</v>
      </c>
      <c r="C52" s="53"/>
      <c r="D52" s="53">
        <v>2575.0775157231942</v>
      </c>
      <c r="E52" s="53"/>
      <c r="F52" s="53">
        <v>2363.0148268390099</v>
      </c>
      <c r="G52" s="53">
        <v>1988.5329050876405</v>
      </c>
      <c r="H52" s="53">
        <v>2144.2065851154584</v>
      </c>
      <c r="I52" s="53">
        <v>2399.4010431095612</v>
      </c>
      <c r="J52" s="53">
        <v>2588.6527049683928</v>
      </c>
      <c r="K52" s="53">
        <v>2967.6682885727373</v>
      </c>
      <c r="L52" s="53">
        <v>2940.5040429557353</v>
      </c>
      <c r="M52" s="53">
        <v>3053.2865741240075</v>
      </c>
      <c r="N52" s="53">
        <v>2868.4107836628386</v>
      </c>
      <c r="O52" s="53">
        <v>2497.8205012425296</v>
      </c>
      <c r="P52" s="53">
        <v>2588.8646035409342</v>
      </c>
      <c r="Q52" s="53">
        <v>2375.9996998900724</v>
      </c>
      <c r="R52" s="53">
        <v>2382.2491921348246</v>
      </c>
    </row>
    <row r="53" spans="1:18" ht="15" x14ac:dyDescent="0.2">
      <c r="A53" s="35" t="s">
        <v>22</v>
      </c>
      <c r="B53" s="53">
        <v>1.6639067841881696</v>
      </c>
      <c r="C53" s="53"/>
      <c r="D53" s="53">
        <v>1.2719541499665483</v>
      </c>
      <c r="E53" s="53"/>
      <c r="F53" s="53">
        <v>723.59257847705214</v>
      </c>
      <c r="G53" s="53">
        <v>0.47268496150392353</v>
      </c>
      <c r="H53" s="53">
        <v>0.82736289876480362</v>
      </c>
      <c r="I53" s="53">
        <v>0.86937852042641384</v>
      </c>
      <c r="J53" s="53">
        <v>0.90843252995554979</v>
      </c>
      <c r="K53" s="53">
        <v>1.0528065895965144</v>
      </c>
      <c r="L53" s="53">
        <v>1.0257969027209857</v>
      </c>
      <c r="M53" s="53">
        <v>1.0667650766635732</v>
      </c>
      <c r="N53" s="53">
        <v>0.98888418335570683</v>
      </c>
      <c r="O53" s="53">
        <v>0.84975368181346778</v>
      </c>
      <c r="P53" s="53">
        <v>0.86501920506286623</v>
      </c>
      <c r="Q53" s="53">
        <v>0.76539849510364122</v>
      </c>
      <c r="R53" s="53">
        <v>0.71255315120395923</v>
      </c>
    </row>
    <row r="54" spans="1:18" ht="15" x14ac:dyDescent="0.2">
      <c r="A54" s="35" t="s">
        <v>21</v>
      </c>
      <c r="B54" s="53">
        <v>20.112236595925776</v>
      </c>
      <c r="C54" s="53"/>
      <c r="D54" s="53">
        <v>20.676304141729403</v>
      </c>
      <c r="E54" s="53"/>
      <c r="F54" s="53">
        <v>19945.014039447244</v>
      </c>
      <c r="G54" s="53">
        <v>17.100768715605685</v>
      </c>
      <c r="H54" s="53">
        <v>17.737319812426072</v>
      </c>
      <c r="I54" s="53">
        <v>19.888946383682288</v>
      </c>
      <c r="J54" s="53">
        <v>21.590578021075142</v>
      </c>
      <c r="K54" s="53">
        <v>24.538015010328053</v>
      </c>
      <c r="L54" s="53">
        <v>24.410899558152014</v>
      </c>
      <c r="M54" s="53">
        <v>24.970551927485861</v>
      </c>
      <c r="N54" s="53">
        <v>23.426514682621871</v>
      </c>
      <c r="O54" s="53">
        <v>20.575345790038909</v>
      </c>
      <c r="P54" s="53">
        <v>21.426773918558023</v>
      </c>
      <c r="Q54" s="53">
        <v>19.830986676770706</v>
      </c>
      <c r="R54" s="53">
        <v>19.970474768348414</v>
      </c>
    </row>
    <row r="55" spans="1:18" ht="31.5" x14ac:dyDescent="0.2">
      <c r="A55" s="52" t="s">
        <v>20</v>
      </c>
      <c r="B55" s="51">
        <v>2566.2016148886391</v>
      </c>
      <c r="C55" s="51"/>
      <c r="D55" s="51">
        <v>2597.02577401489</v>
      </c>
      <c r="E55" s="51"/>
      <c r="F55" s="51">
        <v>2383.6834334569303</v>
      </c>
      <c r="G55" s="51">
        <f>SUM(G52:G54)</f>
        <v>2006.1063587647502</v>
      </c>
      <c r="H55" s="51">
        <v>2162.7712678266494</v>
      </c>
      <c r="I55" s="51">
        <v>2420.1593680136698</v>
      </c>
      <c r="J55" s="51">
        <v>2611.1517155194233</v>
      </c>
      <c r="K55" s="51">
        <v>2993.2591101726616</v>
      </c>
      <c r="L55" s="51">
        <v>2965.9407394166083</v>
      </c>
      <c r="M55" s="51">
        <v>3079.3238911281569</v>
      </c>
      <c r="N55" s="51">
        <v>2892.8261825288164</v>
      </c>
      <c r="O55" s="51">
        <v>2519.2456007143819</v>
      </c>
      <c r="P55" s="51">
        <v>2611.1563966645549</v>
      </c>
      <c r="Q55" s="51">
        <v>2396.5960850619467</v>
      </c>
      <c r="R55" s="51">
        <v>2402.932220054377</v>
      </c>
    </row>
    <row r="56" spans="1:18" ht="16.5" thickBot="1" x14ac:dyDescent="0.3">
      <c r="A56" s="50" t="s">
        <v>19</v>
      </c>
      <c r="B56" s="319">
        <v>13203.44</v>
      </c>
      <c r="C56" s="253"/>
      <c r="D56" s="319">
        <v>13204.77</v>
      </c>
      <c r="E56" s="319"/>
      <c r="F56" s="319">
        <v>13143.962458392136</v>
      </c>
      <c r="G56" s="319">
        <v>13051.64094297597</v>
      </c>
      <c r="H56" s="319">
        <v>13405.76</v>
      </c>
      <c r="I56" s="319">
        <v>13769.65</v>
      </c>
      <c r="J56" s="319">
        <v>14105.97</v>
      </c>
      <c r="K56" s="319">
        <v>14675.96</v>
      </c>
      <c r="L56" s="319">
        <v>14834.55</v>
      </c>
      <c r="M56" s="319">
        <v>14494.8</v>
      </c>
      <c r="N56" s="319">
        <v>13858.87</v>
      </c>
      <c r="O56" s="319">
        <v>13310.71</v>
      </c>
      <c r="P56" s="319">
        <v>13187.15</v>
      </c>
      <c r="Q56" s="319">
        <v>13015.55</v>
      </c>
      <c r="R56" s="319">
        <v>12931.71</v>
      </c>
    </row>
    <row r="57" spans="1:18" x14ac:dyDescent="0.2">
      <c r="A57" s="340"/>
      <c r="B57" s="340"/>
      <c r="C57" s="340"/>
      <c r="D57" s="340"/>
      <c r="E57" s="340"/>
      <c r="F57" s="340"/>
      <c r="G57" s="340"/>
      <c r="H57" s="340"/>
      <c r="I57" s="340"/>
      <c r="J57" s="340"/>
      <c r="K57" s="340"/>
      <c r="L57" s="340"/>
      <c r="M57" s="340"/>
      <c r="N57" s="340"/>
      <c r="O57" s="340"/>
      <c r="P57" s="340"/>
      <c r="Q57" s="340"/>
      <c r="R57" s="340"/>
    </row>
    <row r="58" spans="1:18" ht="2.25" customHeight="1" x14ac:dyDescent="0.2">
      <c r="A58" s="340" t="s">
        <v>411</v>
      </c>
      <c r="B58" s="340" t="s">
        <v>412</v>
      </c>
      <c r="C58" s="340"/>
      <c r="D58" s="340"/>
      <c r="E58" s="340"/>
      <c r="F58" s="340"/>
      <c r="G58" s="340"/>
      <c r="H58" s="340"/>
      <c r="I58" s="340"/>
      <c r="J58" s="340"/>
      <c r="K58" s="340"/>
      <c r="L58" s="340"/>
      <c r="M58" s="340"/>
      <c r="N58" s="340"/>
      <c r="O58" s="340"/>
      <c r="P58" s="340"/>
      <c r="Q58" s="340"/>
      <c r="R58" s="340"/>
    </row>
    <row r="59" spans="1:18" ht="15" x14ac:dyDescent="0.2">
      <c r="A59" s="198" t="s">
        <v>384</v>
      </c>
      <c r="B59" s="28"/>
      <c r="C59" s="28"/>
      <c r="D59" s="28"/>
      <c r="E59" s="32"/>
      <c r="F59" s="32"/>
      <c r="G59" s="32"/>
      <c r="H59" s="32"/>
      <c r="J59" s="18"/>
      <c r="K59" s="18"/>
      <c r="L59" s="18"/>
      <c r="M59" s="18"/>
      <c r="N59" s="18"/>
      <c r="O59" s="18"/>
    </row>
    <row r="60" spans="1:18" ht="3" customHeight="1" x14ac:dyDescent="0.2">
      <c r="A60" s="270"/>
      <c r="B60" s="28"/>
      <c r="C60" s="28"/>
      <c r="D60" s="28"/>
      <c r="E60" s="32"/>
      <c r="F60" s="32"/>
      <c r="G60" s="32"/>
      <c r="H60" s="32"/>
      <c r="J60" s="18"/>
      <c r="K60" s="18"/>
      <c r="L60" s="18"/>
      <c r="M60" s="18"/>
      <c r="N60" s="18"/>
      <c r="O60" s="18"/>
    </row>
    <row r="61" spans="1:18" ht="15" x14ac:dyDescent="0.2">
      <c r="A61" s="57" t="s">
        <v>18</v>
      </c>
      <c r="B61" s="28"/>
      <c r="C61" s="28"/>
      <c r="D61" s="28"/>
      <c r="E61" s="32"/>
      <c r="F61" s="32"/>
      <c r="G61" s="32"/>
      <c r="H61" s="32"/>
      <c r="J61" s="18"/>
      <c r="K61" s="18"/>
      <c r="L61" s="18"/>
      <c r="M61" s="18"/>
      <c r="N61" s="18"/>
      <c r="O61" s="18"/>
    </row>
    <row r="62" spans="1:18" ht="15" x14ac:dyDescent="0.2">
      <c r="A62" s="57" t="s">
        <v>17</v>
      </c>
      <c r="B62" s="28"/>
      <c r="C62" s="28"/>
      <c r="D62" s="28"/>
      <c r="E62" s="32"/>
      <c r="F62" s="32"/>
      <c r="G62" s="32"/>
      <c r="H62" s="32"/>
      <c r="J62" s="18"/>
      <c r="K62" s="18"/>
      <c r="L62" s="18"/>
      <c r="M62" s="18"/>
      <c r="N62" s="18"/>
      <c r="O62" s="18"/>
    </row>
    <row r="63" spans="1:18" ht="15" x14ac:dyDescent="0.2">
      <c r="A63" s="57" t="s">
        <v>16</v>
      </c>
      <c r="B63" s="28"/>
      <c r="C63" s="28"/>
      <c r="D63" s="28"/>
      <c r="E63" s="32"/>
      <c r="F63" s="32"/>
      <c r="G63" s="32"/>
      <c r="H63" s="32"/>
      <c r="J63" s="18"/>
      <c r="K63" s="18"/>
      <c r="L63" s="18"/>
      <c r="M63" s="18"/>
      <c r="N63" s="18"/>
      <c r="O63" s="18"/>
    </row>
    <row r="64" spans="1:18" ht="1.5" customHeight="1" x14ac:dyDescent="0.2">
      <c r="A64" s="57"/>
      <c r="B64" s="28"/>
      <c r="C64" s="28"/>
      <c r="D64" s="28"/>
      <c r="E64" s="32"/>
      <c r="F64" s="32"/>
      <c r="G64" s="32"/>
      <c r="H64" s="32"/>
      <c r="J64" s="18"/>
      <c r="K64" s="18"/>
      <c r="L64" s="18"/>
      <c r="M64" s="18"/>
      <c r="N64" s="18"/>
      <c r="O64" s="18"/>
    </row>
    <row r="65" spans="1:18" ht="15" x14ac:dyDescent="0.2">
      <c r="A65" s="57" t="s">
        <v>15</v>
      </c>
      <c r="B65" s="28"/>
      <c r="C65" s="28"/>
      <c r="D65" s="28"/>
      <c r="E65" s="32"/>
      <c r="F65" s="32"/>
      <c r="G65" s="32"/>
      <c r="H65" s="32"/>
      <c r="J65" s="18"/>
      <c r="K65" s="18"/>
      <c r="L65" s="18"/>
      <c r="M65" s="18"/>
      <c r="N65" s="18"/>
      <c r="O65" s="18"/>
      <c r="P65" s="246" t="s">
        <v>10</v>
      </c>
    </row>
    <row r="66" spans="1:18" ht="15" x14ac:dyDescent="0.2">
      <c r="A66" s="57" t="s">
        <v>14</v>
      </c>
      <c r="B66" s="28"/>
      <c r="C66" s="28"/>
      <c r="D66" s="28"/>
      <c r="E66" s="32"/>
      <c r="F66" s="32"/>
      <c r="G66" s="32"/>
      <c r="H66" s="32"/>
      <c r="J66" s="18"/>
      <c r="K66" s="18"/>
      <c r="L66" s="18"/>
      <c r="M66" s="18"/>
      <c r="N66" s="18"/>
      <c r="O66" s="18"/>
    </row>
    <row r="67" spans="1:18" ht="15" x14ac:dyDescent="0.2">
      <c r="A67" s="57" t="s">
        <v>386</v>
      </c>
      <c r="B67" s="59"/>
      <c r="C67" s="28"/>
      <c r="D67" s="59"/>
      <c r="E67" s="32"/>
      <c r="F67" s="32"/>
      <c r="G67" s="32"/>
      <c r="H67" s="59"/>
      <c r="I67" s="59"/>
      <c r="J67" s="59"/>
      <c r="K67" s="59"/>
      <c r="L67" s="59"/>
      <c r="M67" s="59"/>
      <c r="N67" s="59"/>
      <c r="O67" s="59"/>
      <c r="P67" s="59"/>
      <c r="Q67" s="59"/>
      <c r="R67" s="59"/>
    </row>
    <row r="68" spans="1:18" ht="15" customHeight="1" x14ac:dyDescent="0.2">
      <c r="A68" s="57"/>
      <c r="B68" s="32"/>
      <c r="C68" s="32"/>
      <c r="D68" s="32"/>
      <c r="E68" s="32"/>
      <c r="F68" s="32"/>
      <c r="G68" s="32"/>
      <c r="H68" s="32"/>
      <c r="I68" s="32"/>
      <c r="J68" s="32"/>
      <c r="K68" s="32"/>
      <c r="L68" s="32"/>
      <c r="M68" s="32"/>
      <c r="N68" s="33"/>
      <c r="O68" s="33"/>
    </row>
    <row r="69" spans="1:18" ht="18" x14ac:dyDescent="0.2">
      <c r="A69" s="364" t="s">
        <v>413</v>
      </c>
    </row>
    <row r="70" spans="1:18" ht="8.25" customHeight="1" thickBot="1" x14ac:dyDescent="0.25">
      <c r="A70" s="80"/>
      <c r="B70" s="341"/>
      <c r="C70" s="341"/>
      <c r="D70" s="341"/>
      <c r="E70" s="341"/>
      <c r="F70" s="341"/>
      <c r="G70" s="341"/>
      <c r="H70" s="341"/>
      <c r="I70" s="341"/>
      <c r="J70" s="341"/>
      <c r="K70" s="341"/>
      <c r="L70" s="341"/>
      <c r="M70" s="341"/>
      <c r="N70" s="341"/>
      <c r="O70" s="341"/>
      <c r="P70" s="341"/>
      <c r="Q70" s="341"/>
    </row>
    <row r="71" spans="1:18" ht="66" customHeight="1" thickBot="1" x14ac:dyDescent="0.3">
      <c r="A71" s="14"/>
      <c r="B71" s="233"/>
      <c r="C71" s="357" t="s">
        <v>343</v>
      </c>
      <c r="D71" s="357"/>
      <c r="E71" s="357"/>
      <c r="F71" s="337"/>
      <c r="G71" s="337"/>
      <c r="H71" s="356" t="s">
        <v>344</v>
      </c>
      <c r="I71" s="356"/>
      <c r="J71" s="356" t="s">
        <v>345</v>
      </c>
      <c r="K71" s="356"/>
      <c r="L71" s="356" t="s">
        <v>346</v>
      </c>
      <c r="M71" s="356"/>
      <c r="N71" s="356" t="s">
        <v>347</v>
      </c>
      <c r="O71" s="356"/>
      <c r="P71" s="356" t="s">
        <v>348</v>
      </c>
      <c r="Q71" s="356"/>
    </row>
    <row r="72" spans="1:18" ht="15" x14ac:dyDescent="0.2">
      <c r="A72" s="22"/>
      <c r="B72" s="23"/>
      <c r="C72" s="23"/>
      <c r="D72" s="23"/>
      <c r="E72" s="23"/>
      <c r="F72" s="23"/>
      <c r="G72" s="23"/>
      <c r="H72" s="23"/>
      <c r="I72" s="23"/>
      <c r="J72" s="23"/>
      <c r="K72" s="23"/>
      <c r="L72" s="23"/>
      <c r="M72" s="23"/>
      <c r="N72" s="23"/>
      <c r="O72" s="23"/>
      <c r="P72" s="23"/>
      <c r="Q72" s="22"/>
    </row>
    <row r="73" spans="1:18" ht="15" x14ac:dyDescent="0.2">
      <c r="A73" s="234" t="s">
        <v>59</v>
      </c>
      <c r="B73" s="235"/>
      <c r="C73" s="236"/>
      <c r="D73" s="342">
        <v>12932</v>
      </c>
      <c r="E73" s="18"/>
      <c r="F73" s="18"/>
      <c r="G73" s="18"/>
      <c r="H73" s="343">
        <v>8.2000000000000003E-2</v>
      </c>
      <c r="I73" s="235"/>
      <c r="J73" s="344">
        <v>-6.0000000000000001E-3</v>
      </c>
      <c r="K73" s="235"/>
      <c r="L73" s="344">
        <v>-0.01</v>
      </c>
      <c r="M73" s="235"/>
      <c r="N73" s="344">
        <v>-2.1000000000000001E-2</v>
      </c>
      <c r="O73" s="235"/>
      <c r="P73" s="344">
        <v>7.8E-2</v>
      </c>
      <c r="Q73" s="22"/>
    </row>
    <row r="74" spans="1:18" ht="30" x14ac:dyDescent="0.2">
      <c r="A74" s="234" t="s">
        <v>196</v>
      </c>
      <c r="B74" s="235"/>
      <c r="C74" s="236"/>
      <c r="D74" s="342">
        <v>10529</v>
      </c>
      <c r="E74" s="18"/>
      <c r="F74" s="18"/>
      <c r="G74" s="18"/>
      <c r="H74" s="343">
        <v>9.0999999999999998E-2</v>
      </c>
      <c r="I74" s="235"/>
      <c r="J74" s="344">
        <v>-8.0000000000000002E-3</v>
      </c>
      <c r="K74" s="235"/>
      <c r="L74" s="344">
        <v>-0.01</v>
      </c>
      <c r="M74" s="235"/>
      <c r="N74" s="344">
        <v>-0.01</v>
      </c>
      <c r="O74" s="235"/>
      <c r="P74" s="344">
        <v>-4.1000000000000002E-2</v>
      </c>
      <c r="Q74" s="22"/>
    </row>
    <row r="75" spans="1:18" ht="15" x14ac:dyDescent="0.2">
      <c r="A75" s="234"/>
      <c r="B75" s="235"/>
      <c r="C75" s="236"/>
      <c r="D75" s="235"/>
      <c r="E75" s="18"/>
      <c r="F75" s="18"/>
      <c r="G75" s="18"/>
      <c r="H75" s="343"/>
      <c r="I75" s="235"/>
      <c r="J75" s="343"/>
      <c r="K75" s="235"/>
      <c r="L75" s="343"/>
      <c r="M75" s="235"/>
      <c r="N75" s="345"/>
      <c r="O75" s="235"/>
      <c r="P75" s="345"/>
      <c r="Q75" s="22"/>
    </row>
    <row r="76" spans="1:18" ht="18" x14ac:dyDescent="0.2">
      <c r="A76" s="234" t="s">
        <v>414</v>
      </c>
      <c r="B76" s="235"/>
      <c r="C76" s="236"/>
      <c r="D76" s="342">
        <v>9311</v>
      </c>
      <c r="E76" s="18"/>
      <c r="F76" s="18"/>
      <c r="G76" s="18"/>
      <c r="H76" s="344">
        <v>8.6999999999999994E-2</v>
      </c>
      <c r="I76" s="235"/>
      <c r="J76" s="344">
        <v>-5.0000000000000001E-3</v>
      </c>
      <c r="K76" s="235"/>
      <c r="L76" s="343">
        <v>-8.0000000000000002E-3</v>
      </c>
      <c r="M76" s="235"/>
      <c r="N76" s="344">
        <v>2.5000000000000001E-2</v>
      </c>
      <c r="O76" s="235"/>
      <c r="P76" s="343">
        <v>-2.1000000000000001E-2</v>
      </c>
      <c r="Q76" s="22"/>
    </row>
    <row r="77" spans="1:18" ht="15" x14ac:dyDescent="0.2">
      <c r="A77" s="237" t="s">
        <v>68</v>
      </c>
      <c r="B77" s="235"/>
      <c r="C77" s="236"/>
      <c r="D77" s="342"/>
      <c r="E77" s="18"/>
      <c r="F77" s="18"/>
      <c r="G77" s="18"/>
      <c r="H77" s="343"/>
      <c r="I77" s="235"/>
      <c r="J77" s="343"/>
      <c r="K77" s="235"/>
      <c r="L77" s="343"/>
      <c r="M77" s="235"/>
      <c r="N77" s="345"/>
      <c r="O77" s="235"/>
      <c r="P77" s="343"/>
      <c r="Q77" s="22"/>
    </row>
    <row r="78" spans="1:18" ht="15" x14ac:dyDescent="0.2">
      <c r="A78" s="238" t="s">
        <v>415</v>
      </c>
      <c r="B78" s="235"/>
      <c r="C78" s="236"/>
      <c r="D78" s="342">
        <v>5062</v>
      </c>
      <c r="E78" s="18"/>
      <c r="F78" s="18"/>
      <c r="G78" s="18"/>
      <c r="H78" s="344">
        <v>8.1000000000000003E-2</v>
      </c>
      <c r="I78" s="235"/>
      <c r="J78" s="343">
        <v>-1.9E-2</v>
      </c>
      <c r="K78" s="235"/>
      <c r="L78" s="343">
        <v>-2.1000000000000001E-2</v>
      </c>
      <c r="M78" s="235"/>
      <c r="N78" s="343">
        <v>-0.124</v>
      </c>
      <c r="O78" s="235"/>
      <c r="P78" s="343">
        <v>-0.13500000000000001</v>
      </c>
      <c r="Q78" s="22"/>
    </row>
    <row r="79" spans="1:18" ht="15" x14ac:dyDescent="0.2">
      <c r="A79" s="238" t="s">
        <v>246</v>
      </c>
      <c r="B79" s="235"/>
      <c r="C79" s="236"/>
      <c r="D79" s="342">
        <v>2256</v>
      </c>
      <c r="E79" s="18"/>
      <c r="F79" s="18"/>
      <c r="G79" s="18"/>
      <c r="H79" s="344">
        <v>9.2999999999999999E-2</v>
      </c>
      <c r="I79" s="235"/>
      <c r="J79" s="343">
        <v>1E-3</v>
      </c>
      <c r="K79" s="235"/>
      <c r="L79" s="343">
        <v>2E-3</v>
      </c>
      <c r="M79" s="235"/>
      <c r="N79" s="343">
        <v>8.2000000000000003E-2</v>
      </c>
      <c r="O79" s="235"/>
      <c r="P79" s="343">
        <v>1.2999999999999999E-2</v>
      </c>
      <c r="Q79" s="22"/>
    </row>
    <row r="80" spans="1:18" ht="15" x14ac:dyDescent="0.2">
      <c r="A80" s="238" t="s">
        <v>247</v>
      </c>
      <c r="B80" s="235"/>
      <c r="C80" s="236"/>
      <c r="D80" s="342">
        <v>1416</v>
      </c>
      <c r="E80" s="18"/>
      <c r="F80" s="18"/>
      <c r="G80" s="18"/>
      <c r="H80" s="344">
        <v>0.09</v>
      </c>
      <c r="I80" s="235"/>
      <c r="J80" s="343">
        <v>2.8000000000000001E-2</v>
      </c>
      <c r="K80" s="235"/>
      <c r="L80" s="343">
        <v>2.7E-2</v>
      </c>
      <c r="M80" s="235"/>
      <c r="N80" s="343">
        <v>0.78100000000000003</v>
      </c>
      <c r="O80" s="235"/>
      <c r="P80" s="343">
        <v>0.66800000000000004</v>
      </c>
      <c r="Q80" s="22"/>
    </row>
    <row r="81" spans="1:17" ht="15" x14ac:dyDescent="0.2">
      <c r="A81" s="238" t="s">
        <v>202</v>
      </c>
      <c r="B81" s="235"/>
      <c r="C81" s="236"/>
      <c r="D81" s="342">
        <v>505</v>
      </c>
      <c r="E81" s="18"/>
      <c r="F81" s="18"/>
      <c r="G81" s="18"/>
      <c r="H81" s="344">
        <v>0.125</v>
      </c>
      <c r="I81" s="235"/>
      <c r="J81" s="343">
        <v>3.5000000000000003E-2</v>
      </c>
      <c r="K81" s="235"/>
      <c r="L81" s="343">
        <v>2.5000000000000001E-2</v>
      </c>
      <c r="M81" s="235"/>
      <c r="N81" s="343">
        <v>0.31900000000000001</v>
      </c>
      <c r="O81" s="235"/>
      <c r="P81" s="343">
        <v>0.19500000000000001</v>
      </c>
      <c r="Q81" s="22"/>
    </row>
    <row r="82" spans="1:17" ht="15" x14ac:dyDescent="0.2">
      <c r="A82" s="238" t="s">
        <v>62</v>
      </c>
      <c r="B82" s="235"/>
      <c r="C82" s="236"/>
      <c r="D82" s="342">
        <v>33</v>
      </c>
      <c r="E82" s="18"/>
      <c r="F82" s="18"/>
      <c r="G82" s="18"/>
      <c r="H82" s="344">
        <v>6.4000000000000001E-2</v>
      </c>
      <c r="I82" s="235"/>
      <c r="J82" s="343">
        <v>-8.9999999999999993E-3</v>
      </c>
      <c r="K82" s="235"/>
      <c r="L82" s="343">
        <v>-4.4999999999999998E-2</v>
      </c>
      <c r="M82" s="235"/>
      <c r="N82" s="343">
        <v>-0.124</v>
      </c>
      <c r="O82" s="235"/>
      <c r="P82" s="343">
        <v>-0.18</v>
      </c>
      <c r="Q82" s="22"/>
    </row>
    <row r="83" spans="1:17" ht="15" x14ac:dyDescent="0.2">
      <c r="A83" s="22"/>
      <c r="B83" s="22"/>
      <c r="C83" s="23"/>
      <c r="D83" s="22"/>
      <c r="E83" s="18"/>
      <c r="F83" s="18"/>
      <c r="G83" s="18"/>
      <c r="H83" s="343"/>
      <c r="I83" s="22"/>
      <c r="J83" s="345"/>
      <c r="K83" s="22"/>
      <c r="L83" s="343"/>
      <c r="M83" s="22"/>
      <c r="N83" s="345"/>
      <c r="O83" s="22"/>
      <c r="P83" s="343"/>
      <c r="Q83" s="22"/>
    </row>
    <row r="84" spans="1:17" ht="15" x14ac:dyDescent="0.2">
      <c r="A84" s="238" t="s">
        <v>63</v>
      </c>
      <c r="B84" s="235"/>
      <c r="C84" s="236"/>
      <c r="D84" s="342">
        <v>4627</v>
      </c>
      <c r="E84" s="18"/>
      <c r="F84" s="18"/>
      <c r="G84" s="18"/>
      <c r="H84" s="344">
        <v>0.109</v>
      </c>
      <c r="I84" s="235"/>
      <c r="J84" s="343">
        <v>0</v>
      </c>
      <c r="K84" s="235"/>
      <c r="L84" s="343">
        <v>-4.0000000000000001E-3</v>
      </c>
      <c r="M84" s="235"/>
      <c r="N84" s="343">
        <v>-3.7999999999999999E-2</v>
      </c>
      <c r="O84" s="235"/>
      <c r="P84" s="343">
        <v>-3.5000000000000003E-2</v>
      </c>
      <c r="Q84" s="22"/>
    </row>
    <row r="85" spans="1:17" ht="15" x14ac:dyDescent="0.2">
      <c r="A85" s="238" t="s">
        <v>64</v>
      </c>
      <c r="B85" s="235"/>
      <c r="C85" s="236"/>
      <c r="D85" s="342">
        <v>2732</v>
      </c>
      <c r="E85" s="18"/>
      <c r="F85" s="18"/>
      <c r="G85" s="18"/>
      <c r="H85" s="344">
        <v>7.2999999999999995E-2</v>
      </c>
      <c r="I85" s="235"/>
      <c r="J85" s="343">
        <v>-1.9E-2</v>
      </c>
      <c r="K85" s="235"/>
      <c r="L85" s="343">
        <v>-2.1000000000000001E-2</v>
      </c>
      <c r="M85" s="235"/>
      <c r="N85" s="343">
        <v>-9.9000000000000005E-2</v>
      </c>
      <c r="O85" s="235"/>
      <c r="P85" s="343">
        <v>-0.151</v>
      </c>
      <c r="Q85" s="22"/>
    </row>
    <row r="86" spans="1:17" ht="15" x14ac:dyDescent="0.2">
      <c r="A86" s="238" t="s">
        <v>65</v>
      </c>
      <c r="B86" s="235"/>
      <c r="C86" s="236"/>
      <c r="D86" s="342">
        <v>1897</v>
      </c>
      <c r="E86" s="18"/>
      <c r="F86" s="18"/>
      <c r="G86" s="18"/>
      <c r="H86" s="344">
        <v>7.0999999999999994E-2</v>
      </c>
      <c r="I86" s="235"/>
      <c r="J86" s="343">
        <v>6.0000000000000001E-3</v>
      </c>
      <c r="K86" s="235"/>
      <c r="L86" s="343">
        <v>6.0000000000000001E-3</v>
      </c>
      <c r="M86" s="235"/>
      <c r="N86" s="343">
        <v>0.56499999999999995</v>
      </c>
      <c r="O86" s="235"/>
      <c r="P86" s="343">
        <v>0.26600000000000001</v>
      </c>
      <c r="Q86" s="22"/>
    </row>
    <row r="87" spans="1:17" ht="15" x14ac:dyDescent="0.2">
      <c r="A87" s="234"/>
      <c r="B87" s="235"/>
      <c r="C87" s="236"/>
      <c r="D87" s="235"/>
      <c r="E87" s="18"/>
      <c r="F87" s="18"/>
      <c r="G87" s="18"/>
      <c r="H87" s="343"/>
      <c r="I87" s="235"/>
      <c r="J87" s="343"/>
      <c r="K87" s="235"/>
      <c r="L87" s="343"/>
      <c r="M87" s="235"/>
      <c r="N87" s="345"/>
      <c r="O87" s="235"/>
      <c r="P87" s="343"/>
      <c r="Q87" s="22"/>
    </row>
    <row r="88" spans="1:17" ht="15" x14ac:dyDescent="0.2">
      <c r="A88" s="234" t="s">
        <v>66</v>
      </c>
      <c r="B88" s="235"/>
      <c r="C88" s="236"/>
      <c r="D88" s="342">
        <v>166</v>
      </c>
      <c r="E88" s="18"/>
      <c r="F88" s="18"/>
      <c r="G88" s="18"/>
      <c r="H88" s="344">
        <v>7.8E-2</v>
      </c>
      <c r="I88" s="235"/>
      <c r="J88" s="343">
        <v>-2.5999999999999999E-2</v>
      </c>
      <c r="K88" s="235"/>
      <c r="L88" s="343">
        <v>-2.9000000000000001E-2</v>
      </c>
      <c r="M88" s="235"/>
      <c r="N88" s="343">
        <v>0.34799999999999998</v>
      </c>
      <c r="O88" s="235"/>
      <c r="P88" s="343">
        <v>8.0000000000000002E-3</v>
      </c>
      <c r="Q88" s="22"/>
    </row>
    <row r="89" spans="1:17" ht="15" x14ac:dyDescent="0.2">
      <c r="A89" s="246" t="s">
        <v>387</v>
      </c>
      <c r="B89" s="235"/>
      <c r="C89" s="236"/>
      <c r="D89" s="342">
        <v>648</v>
      </c>
      <c r="E89" s="18"/>
      <c r="F89" s="18"/>
      <c r="G89" s="18"/>
      <c r="H89" s="344">
        <v>0.19800000000000001</v>
      </c>
      <c r="I89" s="235"/>
      <c r="J89" s="343">
        <v>-1.4999999999999999E-2</v>
      </c>
      <c r="K89" s="235"/>
      <c r="L89" s="343">
        <v>-4.8000000000000001E-2</v>
      </c>
      <c r="M89" s="235"/>
      <c r="N89" s="343">
        <v>-0.19500000000000001</v>
      </c>
      <c r="O89" s="235"/>
      <c r="P89" s="343">
        <v>-0.39600000000000002</v>
      </c>
      <c r="Q89" s="22"/>
    </row>
    <row r="90" spans="1:17" ht="15" x14ac:dyDescent="0.2">
      <c r="A90" s="246" t="s">
        <v>388</v>
      </c>
      <c r="B90" s="235"/>
      <c r="C90" s="236"/>
      <c r="D90" s="342">
        <v>1862</v>
      </c>
      <c r="E90" s="18"/>
      <c r="F90" s="18"/>
      <c r="G90" s="18"/>
      <c r="H90" s="344">
        <v>5.1999999999999998E-2</v>
      </c>
      <c r="I90" s="235"/>
      <c r="J90" s="343">
        <v>0.02</v>
      </c>
      <c r="K90" s="235"/>
      <c r="L90" s="343">
        <v>-0.01</v>
      </c>
      <c r="M90" s="235"/>
      <c r="N90" s="343">
        <v>0.33400000000000002</v>
      </c>
      <c r="O90" s="235"/>
      <c r="P90" s="343">
        <v>0.69899999999999995</v>
      </c>
      <c r="Q90" s="22"/>
    </row>
    <row r="91" spans="1:17" ht="15" x14ac:dyDescent="0.2">
      <c r="A91" s="246" t="s">
        <v>389</v>
      </c>
      <c r="B91" s="235"/>
      <c r="C91" s="236"/>
      <c r="D91" s="342">
        <v>315</v>
      </c>
      <c r="E91" s="18"/>
      <c r="F91" s="18"/>
      <c r="G91" s="18"/>
      <c r="H91" s="344">
        <v>0.108</v>
      </c>
      <c r="I91" s="235"/>
      <c r="J91" s="343">
        <v>-0.1</v>
      </c>
      <c r="K91" s="235"/>
      <c r="L91" s="343">
        <v>-5.3999999999999999E-2</v>
      </c>
      <c r="M91" s="235"/>
      <c r="N91" s="343">
        <v>-0.45200000000000001</v>
      </c>
      <c r="O91" s="235"/>
      <c r="P91" s="343">
        <v>-0.20399999999999999</v>
      </c>
      <c r="Q91" s="22"/>
    </row>
    <row r="92" spans="1:17" ht="15.75" thickBot="1" x14ac:dyDescent="0.25">
      <c r="A92" s="246" t="s">
        <v>390</v>
      </c>
      <c r="B92" s="239"/>
      <c r="C92" s="240"/>
      <c r="D92" s="346">
        <v>1592</v>
      </c>
      <c r="E92" s="18"/>
      <c r="F92" s="18"/>
      <c r="G92" s="18"/>
      <c r="H92" s="347">
        <v>0.14099999999999999</v>
      </c>
      <c r="I92" s="239"/>
      <c r="J92" s="348">
        <v>-4.2999999999999997E-2</v>
      </c>
      <c r="K92" s="239"/>
      <c r="L92" s="320">
        <v>-3.4000000000000002E-2</v>
      </c>
      <c r="M92" s="239"/>
      <c r="N92" s="348">
        <v>-0.38700000000000001</v>
      </c>
      <c r="O92" s="239"/>
      <c r="P92" s="348">
        <v>-8.7999999999999995E-2</v>
      </c>
      <c r="Q92" s="14"/>
    </row>
    <row r="93" spans="1:17" ht="15" customHeight="1" x14ac:dyDescent="0.2">
      <c r="A93" s="352" t="s">
        <v>214</v>
      </c>
      <c r="B93" s="352"/>
      <c r="C93" s="352"/>
      <c r="D93" s="352"/>
      <c r="E93" s="352"/>
      <c r="F93" s="352"/>
      <c r="G93" s="352"/>
      <c r="H93" s="352"/>
      <c r="I93" s="352"/>
      <c r="J93" s="352"/>
      <c r="K93" s="352"/>
      <c r="L93" s="352"/>
      <c r="M93" s="352"/>
      <c r="N93" s="352"/>
      <c r="O93" s="352"/>
    </row>
    <row r="94" spans="1:17" ht="15" x14ac:dyDescent="0.2">
      <c r="A94" s="248"/>
      <c r="B94" s="81"/>
      <c r="C94" s="81"/>
      <c r="D94" s="81"/>
      <c r="E94" s="81"/>
      <c r="F94" s="81"/>
      <c r="G94" s="81"/>
      <c r="H94" s="81"/>
      <c r="I94" s="81"/>
      <c r="J94" s="81"/>
      <c r="K94" s="81"/>
      <c r="L94" s="81"/>
      <c r="M94" s="81"/>
      <c r="N94" s="81"/>
      <c r="O94" s="81"/>
    </row>
    <row r="95" spans="1:17" x14ac:dyDescent="0.2">
      <c r="A95" s="246" t="s">
        <v>416</v>
      </c>
    </row>
    <row r="96" spans="1:17" x14ac:dyDescent="0.2">
      <c r="A96" s="246" t="s">
        <v>417</v>
      </c>
    </row>
  </sheetData>
  <mergeCells count="10">
    <mergeCell ref="A93:O93"/>
    <mergeCell ref="A33:P33"/>
    <mergeCell ref="A32:P32"/>
    <mergeCell ref="A34:P34"/>
    <mergeCell ref="H71:I71"/>
    <mergeCell ref="J71:K71"/>
    <mergeCell ref="L71:M71"/>
    <mergeCell ref="N71:O71"/>
    <mergeCell ref="P71:Q71"/>
    <mergeCell ref="C71:E71"/>
  </mergeCells>
  <pageMargins left="0.74803149606299213" right="0.74803149606299213" top="0.98425196850393704" bottom="0.9055118110236221" header="0.51181102362204722" footer="0.51181102362204722"/>
  <pageSetup paperSize="9" scale="48" orientation="portrait" r:id="rId1"/>
  <headerFooter alignWithMargins="0">
    <oddHeader>&amp;R&amp;"Arial,Bold"&amp;16ENVIRONMENT AND EMISSIONS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B61"/>
  <sheetViews>
    <sheetView zoomScale="85" zoomScaleNormal="85" workbookViewId="0">
      <selection activeCell="S25" sqref="S25"/>
    </sheetView>
  </sheetViews>
  <sheetFormatPr defaultRowHeight="12.75" x14ac:dyDescent="0.2"/>
  <cols>
    <col min="1" max="1" width="36.28515625" customWidth="1"/>
    <col min="2" max="2" width="12.140625" customWidth="1"/>
    <col min="8" max="8" width="7.42578125" bestFit="1" customWidth="1"/>
    <col min="12" max="12" width="26" customWidth="1"/>
    <col min="15" max="15" width="9.140625" style="191"/>
  </cols>
  <sheetData>
    <row r="4" spans="12:28" x14ac:dyDescent="0.2">
      <c r="L4" t="s">
        <v>208</v>
      </c>
    </row>
    <row r="5" spans="12:28" ht="13.5" thickBot="1" x14ac:dyDescent="0.25"/>
    <row r="6" spans="12:28" ht="16.5" thickBot="1" x14ac:dyDescent="0.3">
      <c r="L6" s="199"/>
      <c r="M6" s="200">
        <v>1990</v>
      </c>
      <c r="N6" s="200">
        <v>1995</v>
      </c>
      <c r="O6" s="200">
        <v>1998</v>
      </c>
      <c r="P6" s="200">
        <v>2001</v>
      </c>
      <c r="Q6" s="200">
        <v>2002</v>
      </c>
      <c r="R6" s="200">
        <v>2003</v>
      </c>
      <c r="S6" s="200">
        <v>2004</v>
      </c>
      <c r="T6" s="200">
        <v>2005</v>
      </c>
      <c r="U6" s="200">
        <v>2006</v>
      </c>
      <c r="V6" s="200">
        <v>2007</v>
      </c>
      <c r="W6" s="200">
        <v>2008</v>
      </c>
      <c r="X6" s="200">
        <v>2009</v>
      </c>
      <c r="Y6" s="200">
        <v>2010</v>
      </c>
      <c r="Z6" s="200">
        <v>2011</v>
      </c>
      <c r="AA6" s="200">
        <v>2012</v>
      </c>
      <c r="AB6" s="200">
        <v>2013</v>
      </c>
    </row>
    <row r="7" spans="12:28" ht="15" x14ac:dyDescent="0.2">
      <c r="L7" s="201" t="s">
        <v>202</v>
      </c>
      <c r="M7" s="202">
        <v>382.1507418188624</v>
      </c>
      <c r="N7" s="202">
        <v>392.40057084101409</v>
      </c>
      <c r="O7" s="202">
        <v>412.17561778594558</v>
      </c>
      <c r="P7" s="202">
        <v>445.46033012114719</v>
      </c>
      <c r="Q7" s="202">
        <v>479.77822524700321</v>
      </c>
      <c r="R7" s="202">
        <v>518.11</v>
      </c>
      <c r="S7" s="202">
        <v>493.37</v>
      </c>
      <c r="T7" s="202">
        <v>506.41</v>
      </c>
      <c r="U7" s="202">
        <v>520.29</v>
      </c>
      <c r="V7" s="202">
        <v>559.71</v>
      </c>
      <c r="W7" s="202">
        <v>542.64</v>
      </c>
      <c r="X7" s="202">
        <v>545.01</v>
      </c>
      <c r="Y7" s="202">
        <v>554.29999999999995</v>
      </c>
      <c r="Z7" s="202">
        <v>518.75</v>
      </c>
      <c r="AA7" s="202">
        <v>487.46</v>
      </c>
      <c r="AB7" s="202">
        <v>504.75</v>
      </c>
    </row>
    <row r="8" spans="12:28" ht="15" x14ac:dyDescent="0.2">
      <c r="L8" s="201" t="s">
        <v>203</v>
      </c>
      <c r="M8" s="202">
        <v>5771.1795927109888</v>
      </c>
      <c r="N8" s="202">
        <v>5743.4322173908749</v>
      </c>
      <c r="O8" s="202">
        <v>5883.1075213174399</v>
      </c>
      <c r="P8" s="202">
        <v>5903.4345679594389</v>
      </c>
      <c r="Q8" s="202">
        <v>6067.637065106137</v>
      </c>
      <c r="R8" s="202">
        <v>5969.48</v>
      </c>
      <c r="S8" s="202">
        <v>6002.18</v>
      </c>
      <c r="T8" s="202">
        <v>5956.5</v>
      </c>
      <c r="U8" s="202">
        <v>5973.66</v>
      </c>
      <c r="V8" s="202">
        <v>5941.57</v>
      </c>
      <c r="W8" s="202">
        <v>5797.22</v>
      </c>
      <c r="X8" s="202">
        <v>5566.95</v>
      </c>
      <c r="Y8" s="202">
        <v>5303.25</v>
      </c>
      <c r="Z8" s="202">
        <v>5189.57</v>
      </c>
      <c r="AA8" s="202">
        <v>5160.6899999999996</v>
      </c>
      <c r="AB8" s="202">
        <v>5061.53</v>
      </c>
    </row>
    <row r="9" spans="12:28" ht="15" x14ac:dyDescent="0.2">
      <c r="L9" s="201" t="s">
        <v>61</v>
      </c>
      <c r="M9" s="202">
        <v>2083.4845036198358</v>
      </c>
      <c r="N9" s="202">
        <v>2083.0548382537204</v>
      </c>
      <c r="O9" s="202">
        <v>2052.9335111562341</v>
      </c>
      <c r="P9" s="202">
        <v>1819.6940987010803</v>
      </c>
      <c r="Q9" s="202">
        <v>1845.3863121917761</v>
      </c>
      <c r="R9" s="202">
        <v>1905</v>
      </c>
      <c r="S9" s="202">
        <v>1940.33</v>
      </c>
      <c r="T9" s="202">
        <v>2040.44</v>
      </c>
      <c r="U9" s="202">
        <v>2135.19</v>
      </c>
      <c r="V9" s="202">
        <v>2234.69</v>
      </c>
      <c r="W9" s="202">
        <v>2043.43</v>
      </c>
      <c r="X9" s="202">
        <v>1998.61</v>
      </c>
      <c r="Y9" s="202">
        <v>2149.46</v>
      </c>
      <c r="Z9" s="202">
        <v>2132.9</v>
      </c>
      <c r="AA9" s="202">
        <v>2254.2199999999998</v>
      </c>
      <c r="AB9" s="202">
        <v>2256.27</v>
      </c>
    </row>
    <row r="10" spans="12:28" ht="15" x14ac:dyDescent="0.2">
      <c r="L10" s="201" t="s">
        <v>256</v>
      </c>
      <c r="M10" s="202">
        <v>794.67842232377166</v>
      </c>
      <c r="N10" s="202">
        <v>889.96772826120105</v>
      </c>
      <c r="O10" s="202">
        <v>1084.7700273724572</v>
      </c>
      <c r="P10" s="202">
        <v>1117.8994844911481</v>
      </c>
      <c r="Q10" s="202">
        <v>1149.4508879564828</v>
      </c>
      <c r="R10" s="202">
        <v>1195.8</v>
      </c>
      <c r="S10" s="202">
        <v>1237.75</v>
      </c>
      <c r="T10" s="202">
        <v>1269.72</v>
      </c>
      <c r="U10" s="202">
        <v>1325.17</v>
      </c>
      <c r="V10" s="202">
        <v>1394.29</v>
      </c>
      <c r="W10" s="202">
        <v>1368.52</v>
      </c>
      <c r="X10" s="202">
        <v>1332.26</v>
      </c>
      <c r="Y10" s="202">
        <v>1344.93</v>
      </c>
      <c r="Z10" s="202">
        <v>1357.93</v>
      </c>
      <c r="AA10" s="202">
        <v>1377.62</v>
      </c>
      <c r="AB10" s="202">
        <v>1415.79</v>
      </c>
    </row>
    <row r="11" spans="12:28" ht="15" x14ac:dyDescent="0.2">
      <c r="L11" s="201" t="s">
        <v>204</v>
      </c>
      <c r="M11" s="202">
        <v>30.66864097413211</v>
      </c>
      <c r="N11" s="202">
        <v>22.06926165265947</v>
      </c>
      <c r="O11" s="202">
        <v>25.359030755640234</v>
      </c>
      <c r="P11" s="202">
        <v>30.673445407037633</v>
      </c>
      <c r="Q11" s="202">
        <v>34.531857200055612</v>
      </c>
      <c r="R11" s="202">
        <v>38.94</v>
      </c>
      <c r="S11" s="202">
        <v>36.979999999999997</v>
      </c>
      <c r="T11" s="202">
        <v>37.51</v>
      </c>
      <c r="U11" s="202">
        <v>35.770000000000003</v>
      </c>
      <c r="V11" s="202">
        <v>39.090000000000003</v>
      </c>
      <c r="W11" s="202">
        <v>37.83</v>
      </c>
      <c r="X11" s="202">
        <v>37.64</v>
      </c>
      <c r="Y11" s="202">
        <v>33.76</v>
      </c>
      <c r="Z11" s="202">
        <v>34.090000000000003</v>
      </c>
      <c r="AA11" s="202">
        <v>33.44</v>
      </c>
      <c r="AB11" s="202">
        <v>33.130000000000003</v>
      </c>
    </row>
    <row r="12" spans="12:28" ht="20.25" x14ac:dyDescent="0.35">
      <c r="L12" s="201" t="s">
        <v>206</v>
      </c>
      <c r="M12" s="202">
        <v>20.919844370833754</v>
      </c>
      <c r="N12" s="202">
        <v>20.351202283545692</v>
      </c>
      <c r="O12" s="202">
        <v>18.490510312855665</v>
      </c>
      <c r="P12" s="202">
        <v>33.700311795482442</v>
      </c>
      <c r="Q12" s="202">
        <v>43.520847641058822</v>
      </c>
      <c r="R12" s="202">
        <v>47.09</v>
      </c>
      <c r="S12" s="202">
        <v>50.44</v>
      </c>
      <c r="T12" s="202">
        <v>48.13</v>
      </c>
      <c r="U12" s="202">
        <v>53.14</v>
      </c>
      <c r="V12" s="202">
        <v>51.32</v>
      </c>
      <c r="W12" s="202">
        <v>49.92</v>
      </c>
      <c r="X12" s="202">
        <v>44.13</v>
      </c>
      <c r="Y12" s="202">
        <v>45.64</v>
      </c>
      <c r="Z12" s="202">
        <v>42.21</v>
      </c>
      <c r="AA12" s="202">
        <v>41.59</v>
      </c>
      <c r="AB12" s="202">
        <v>39.119999999999997</v>
      </c>
    </row>
    <row r="13" spans="12:28" ht="15" x14ac:dyDescent="0.2">
      <c r="L13" s="201" t="s">
        <v>35</v>
      </c>
      <c r="M13" s="202">
        <v>123.48656197732612</v>
      </c>
      <c r="N13" s="202">
        <v>125.29208007613366</v>
      </c>
      <c r="O13" s="202">
        <v>140.43905241264713</v>
      </c>
      <c r="P13" s="202">
        <v>148.13633897170183</v>
      </c>
      <c r="Q13" s="202">
        <v>147.33862451323432</v>
      </c>
      <c r="R13" s="202">
        <v>148.85</v>
      </c>
      <c r="S13" s="202">
        <v>154.30000000000001</v>
      </c>
      <c r="T13" s="202">
        <v>153.63999999999999</v>
      </c>
      <c r="U13" s="202">
        <v>158.13999999999999</v>
      </c>
      <c r="V13" s="202">
        <v>169.12</v>
      </c>
      <c r="W13" s="202">
        <v>169.75</v>
      </c>
      <c r="X13" s="202">
        <v>169.1</v>
      </c>
      <c r="Y13" s="202">
        <v>169.49</v>
      </c>
      <c r="Z13" s="202">
        <v>166.94</v>
      </c>
      <c r="AA13" s="202">
        <v>170.93</v>
      </c>
      <c r="AB13" s="202">
        <v>166.5</v>
      </c>
    </row>
    <row r="14" spans="12:28" ht="15" x14ac:dyDescent="0.2">
      <c r="L14" s="203" t="s">
        <v>34</v>
      </c>
      <c r="M14" s="202">
        <v>2527.626548578402</v>
      </c>
      <c r="N14" s="202">
        <v>2542.8257197483831</v>
      </c>
      <c r="O14" s="202">
        <v>3075.7096916803989</v>
      </c>
      <c r="P14" s="202">
        <v>2320.7023539043325</v>
      </c>
      <c r="Q14" s="202">
        <v>1928.6811607933478</v>
      </c>
      <c r="R14" s="202">
        <v>2162.77</v>
      </c>
      <c r="S14" s="202">
        <v>2420.16</v>
      </c>
      <c r="T14" s="202">
        <v>2611.15</v>
      </c>
      <c r="U14" s="202">
        <v>2993.26</v>
      </c>
      <c r="V14" s="202">
        <v>2965.94</v>
      </c>
      <c r="W14" s="202">
        <v>3079.32</v>
      </c>
      <c r="X14" s="202">
        <v>2892.83</v>
      </c>
      <c r="Y14" s="202">
        <v>2519.25</v>
      </c>
      <c r="Z14" s="202">
        <v>2611.16</v>
      </c>
      <c r="AA14" s="202">
        <v>2396.6</v>
      </c>
      <c r="AB14" s="202">
        <v>2402.9299999999998</v>
      </c>
    </row>
    <row r="15" spans="12:28" ht="15" x14ac:dyDescent="0.2">
      <c r="L15" s="203" t="s">
        <v>205</v>
      </c>
      <c r="M15" s="202">
        <f t="shared" ref="M15:Q15" si="0">M16+M17</f>
        <v>1237.7458512791864</v>
      </c>
      <c r="N15" s="202">
        <f t="shared" si="0"/>
        <v>1168.8234919595384</v>
      </c>
      <c r="O15" s="202">
        <f t="shared" si="0"/>
        <v>1188.408580522314</v>
      </c>
      <c r="P15" s="202">
        <f t="shared" si="0"/>
        <v>1218.9838236659887</v>
      </c>
      <c r="Q15" s="202">
        <f t="shared" si="0"/>
        <v>1249.2899637135185</v>
      </c>
      <c r="R15" s="202">
        <v>1345.7</v>
      </c>
      <c r="S15" s="202">
        <v>1354.63</v>
      </c>
      <c r="T15" s="202">
        <v>1397.73</v>
      </c>
      <c r="U15" s="202">
        <v>1393.29</v>
      </c>
      <c r="V15" s="202">
        <v>1388.91</v>
      </c>
      <c r="W15" s="202">
        <v>1318.99</v>
      </c>
      <c r="X15" s="202">
        <v>1190</v>
      </c>
      <c r="Y15" s="202">
        <v>1112.03</v>
      </c>
      <c r="Z15" s="202">
        <v>1051.1199999999999</v>
      </c>
      <c r="AA15" s="202">
        <v>1008.17</v>
      </c>
      <c r="AB15" s="202">
        <v>963.56999999999994</v>
      </c>
    </row>
    <row r="16" spans="12:28" ht="15" x14ac:dyDescent="0.2">
      <c r="L16" s="201" t="s">
        <v>33</v>
      </c>
      <c r="M16" s="254">
        <v>731.47613879969288</v>
      </c>
      <c r="N16" s="254">
        <v>661.61779143742649</v>
      </c>
      <c r="O16" s="254">
        <v>727.32938148772621</v>
      </c>
      <c r="P16" s="254">
        <v>799.33217000238983</v>
      </c>
      <c r="Q16" s="254">
        <v>817.71054137201406</v>
      </c>
      <c r="R16" s="254">
        <v>862.2</v>
      </c>
      <c r="S16" s="254">
        <v>871.51</v>
      </c>
      <c r="T16" s="254">
        <v>921.11</v>
      </c>
      <c r="U16" s="254">
        <v>948.78</v>
      </c>
      <c r="V16" s="254">
        <v>942.71</v>
      </c>
      <c r="W16" s="254">
        <v>867.54</v>
      </c>
      <c r="X16" s="254">
        <v>765.04</v>
      </c>
      <c r="Y16" s="254">
        <v>701.54</v>
      </c>
      <c r="Z16" s="254">
        <v>685.3</v>
      </c>
      <c r="AA16" s="254">
        <v>658.04</v>
      </c>
      <c r="AB16" s="254">
        <v>648.48</v>
      </c>
    </row>
    <row r="17" spans="1:28" ht="15" x14ac:dyDescent="0.2">
      <c r="L17" s="201" t="s">
        <v>201</v>
      </c>
      <c r="M17" s="254">
        <v>506.26971247949342</v>
      </c>
      <c r="N17" s="254">
        <v>507.20570052211195</v>
      </c>
      <c r="O17" s="254">
        <v>461.07919903458776</v>
      </c>
      <c r="P17" s="254">
        <v>419.65165366359878</v>
      </c>
      <c r="Q17" s="254">
        <v>431.57942234150448</v>
      </c>
      <c r="R17" s="254">
        <v>483.5</v>
      </c>
      <c r="S17" s="254">
        <v>483.12</v>
      </c>
      <c r="T17" s="254">
        <v>476.62</v>
      </c>
      <c r="U17" s="254">
        <v>444.51</v>
      </c>
      <c r="V17" s="254">
        <v>446.2</v>
      </c>
      <c r="W17" s="254">
        <v>451.45</v>
      </c>
      <c r="X17" s="254">
        <v>424.96</v>
      </c>
      <c r="Y17" s="254">
        <v>410.49</v>
      </c>
      <c r="Z17" s="254">
        <v>365.82</v>
      </c>
      <c r="AA17" s="254">
        <v>350.13</v>
      </c>
      <c r="AB17" s="254">
        <v>315.08999999999997</v>
      </c>
    </row>
    <row r="18" spans="1:28" ht="18" x14ac:dyDescent="0.2">
      <c r="L18" s="201" t="s">
        <v>207</v>
      </c>
      <c r="M18" s="202">
        <v>86.259916695951432</v>
      </c>
      <c r="N18" s="202">
        <v>99.0059829362784</v>
      </c>
      <c r="O18" s="202">
        <v>106.69194169740112</v>
      </c>
      <c r="P18" s="202">
        <v>105.27770337477655</v>
      </c>
      <c r="Q18" s="202">
        <v>106.02599861335244</v>
      </c>
      <c r="R18" s="202">
        <v>105.35736135927256</v>
      </c>
      <c r="S18" s="202">
        <v>107.09805629768063</v>
      </c>
      <c r="T18" s="202">
        <v>104.05024936117985</v>
      </c>
      <c r="U18" s="202">
        <v>108.18753184222615</v>
      </c>
      <c r="V18" s="202">
        <v>112.16777705243148</v>
      </c>
      <c r="W18" s="202">
        <v>126.67619926657528</v>
      </c>
      <c r="X18" s="202">
        <v>113.59697377901624</v>
      </c>
      <c r="Y18" s="202">
        <v>123.38969824807165</v>
      </c>
      <c r="Z18" s="202">
        <v>105.38606521635948</v>
      </c>
      <c r="AA18" s="202">
        <v>105.76220200185544</v>
      </c>
      <c r="AB18" s="3"/>
    </row>
    <row r="20" spans="1:28" ht="15" x14ac:dyDescent="0.2">
      <c r="L20" s="201"/>
      <c r="R20" s="202"/>
      <c r="S20" s="202"/>
      <c r="T20" s="202"/>
      <c r="U20" s="202"/>
      <c r="V20" s="202"/>
      <c r="W20" s="202"/>
      <c r="X20" s="202"/>
      <c r="Y20" s="202"/>
      <c r="Z20" s="202"/>
      <c r="AA20" s="202"/>
      <c r="AB20" s="321"/>
    </row>
    <row r="21" spans="1:28" ht="15" x14ac:dyDescent="0.2">
      <c r="L21" s="201"/>
      <c r="R21" s="202"/>
      <c r="S21" s="202"/>
      <c r="T21" s="202"/>
      <c r="U21" s="202"/>
      <c r="V21" s="202"/>
      <c r="W21" s="202"/>
      <c r="X21" s="202"/>
      <c r="Y21" s="202"/>
      <c r="Z21" s="202"/>
      <c r="AA21" s="202"/>
      <c r="AB21" s="321"/>
    </row>
    <row r="22" spans="1:28" ht="15" x14ac:dyDescent="0.2">
      <c r="L22" s="201"/>
      <c r="R22" s="202"/>
      <c r="S22" s="202"/>
      <c r="T22" s="202"/>
      <c r="U22" s="202"/>
      <c r="V22" s="202"/>
      <c r="W22" s="202"/>
      <c r="X22" s="202"/>
      <c r="Y22" s="202"/>
      <c r="Z22" s="202"/>
      <c r="AA22" s="202"/>
      <c r="AB22" s="321"/>
    </row>
    <row r="23" spans="1:28" ht="15" x14ac:dyDescent="0.2">
      <c r="L23" s="201"/>
      <c r="R23" s="202"/>
      <c r="S23" s="202"/>
      <c r="T23" s="202"/>
      <c r="U23" s="202"/>
      <c r="V23" s="202"/>
      <c r="W23" s="202"/>
      <c r="X23" s="202"/>
      <c r="Y23" s="202"/>
      <c r="Z23" s="202"/>
      <c r="AA23" s="202"/>
      <c r="AB23" s="321"/>
    </row>
    <row r="24" spans="1:28" ht="15" x14ac:dyDescent="0.2">
      <c r="L24" s="201"/>
      <c r="R24" s="202"/>
      <c r="S24" s="202"/>
      <c r="T24" s="202"/>
      <c r="U24" s="202"/>
      <c r="V24" s="202"/>
      <c r="W24" s="202"/>
      <c r="X24" s="202"/>
      <c r="Y24" s="202"/>
      <c r="Z24" s="202"/>
      <c r="AA24" s="202"/>
      <c r="AB24" s="321"/>
    </row>
    <row r="25" spans="1:28" ht="15" x14ac:dyDescent="0.2">
      <c r="L25" s="201"/>
      <c r="R25" s="202"/>
      <c r="S25" s="202"/>
      <c r="T25" s="202"/>
      <c r="U25" s="202"/>
      <c r="V25" s="202"/>
      <c r="W25" s="202"/>
      <c r="X25" s="202"/>
      <c r="Y25" s="202"/>
      <c r="Z25" s="202"/>
      <c r="AA25" s="202"/>
      <c r="AB25" s="321"/>
    </row>
    <row r="26" spans="1:28" ht="15" x14ac:dyDescent="0.2">
      <c r="L26" s="201"/>
      <c r="R26" s="202"/>
      <c r="S26" s="202"/>
      <c r="T26" s="202"/>
      <c r="U26" s="202"/>
      <c r="V26" s="202"/>
      <c r="W26" s="202"/>
      <c r="X26" s="202"/>
      <c r="Y26" s="202"/>
      <c r="Z26" s="202"/>
      <c r="AA26" s="202"/>
      <c r="AB26" s="321"/>
    </row>
    <row r="27" spans="1:28" ht="15" x14ac:dyDescent="0.2">
      <c r="L27" s="203"/>
      <c r="R27" s="202"/>
      <c r="S27" s="202"/>
      <c r="T27" s="202"/>
      <c r="U27" s="202"/>
      <c r="V27" s="202"/>
      <c r="W27" s="202"/>
      <c r="X27" s="202"/>
      <c r="Y27" s="202"/>
      <c r="Z27" s="202"/>
      <c r="AA27" s="202"/>
      <c r="AB27" s="321"/>
    </row>
    <row r="28" spans="1:28" ht="15" x14ac:dyDescent="0.2">
      <c r="L28" s="203"/>
      <c r="R28" s="202"/>
      <c r="S28" s="202"/>
      <c r="T28" s="202"/>
      <c r="U28" s="202"/>
      <c r="V28" s="202"/>
      <c r="W28" s="202"/>
      <c r="X28" s="202"/>
      <c r="Y28" s="202"/>
      <c r="Z28" s="202"/>
      <c r="AA28" s="202"/>
      <c r="AB28" s="322"/>
    </row>
    <row r="29" spans="1:28" ht="15" x14ac:dyDescent="0.2">
      <c r="L29" s="201"/>
      <c r="R29" s="254"/>
      <c r="S29" s="254"/>
      <c r="T29" s="254"/>
      <c r="U29" s="254"/>
      <c r="V29" s="254"/>
      <c r="W29" s="254"/>
      <c r="X29" s="254"/>
      <c r="Y29" s="254"/>
      <c r="Z29" s="254"/>
      <c r="AA29" s="254"/>
      <c r="AB29" s="321"/>
    </row>
    <row r="30" spans="1:28" ht="15" x14ac:dyDescent="0.2">
      <c r="L30" s="201"/>
      <c r="R30" s="254"/>
      <c r="S30" s="254"/>
      <c r="T30" s="254"/>
      <c r="U30" s="254"/>
      <c r="V30" s="254"/>
      <c r="W30" s="254"/>
      <c r="X30" s="254"/>
      <c r="Y30" s="254"/>
      <c r="Z30" s="254"/>
      <c r="AA30" s="254"/>
      <c r="AB30" s="321"/>
    </row>
    <row r="31" spans="1:28" s="1" customFormat="1" ht="18.75" x14ac:dyDescent="0.25">
      <c r="A31" s="49" t="s">
        <v>349</v>
      </c>
      <c r="B31" s="28"/>
      <c r="C31" s="28"/>
      <c r="D31" s="27"/>
      <c r="E31" s="27"/>
      <c r="F31" s="18"/>
      <c r="G31" s="18"/>
      <c r="L31"/>
      <c r="M31"/>
      <c r="N31"/>
      <c r="O31" s="191"/>
      <c r="P31"/>
      <c r="Q31"/>
      <c r="R31"/>
      <c r="S31"/>
      <c r="T31"/>
      <c r="U31"/>
      <c r="V31"/>
      <c r="W31"/>
      <c r="X31"/>
      <c r="Y31"/>
      <c r="Z31"/>
    </row>
    <row r="32" spans="1:28" ht="5.25" customHeight="1" x14ac:dyDescent="0.2">
      <c r="A32" s="56"/>
      <c r="B32" s="28"/>
      <c r="C32" s="28"/>
      <c r="D32" s="27"/>
      <c r="E32" s="27"/>
      <c r="F32" s="18"/>
      <c r="G32" s="18"/>
      <c r="L32" s="1"/>
      <c r="M32" s="1"/>
      <c r="N32" s="1"/>
      <c r="O32" s="1"/>
      <c r="P32" s="1"/>
      <c r="Q32" s="1"/>
      <c r="R32" s="1"/>
      <c r="S32" s="1"/>
      <c r="T32" s="1"/>
      <c r="U32" s="1"/>
      <c r="V32" s="1"/>
      <c r="W32" s="1"/>
      <c r="X32" s="1"/>
      <c r="Y32" s="1"/>
      <c r="Z32" s="1"/>
    </row>
    <row r="33" spans="1:7" ht="6" customHeight="1" x14ac:dyDescent="0.2">
      <c r="A33" s="79"/>
      <c r="B33" s="78"/>
      <c r="C33" s="28"/>
      <c r="D33" s="27"/>
      <c r="E33" s="27"/>
      <c r="F33" s="18"/>
      <c r="G33" s="18"/>
    </row>
    <row r="34" spans="1:7" ht="51" customHeight="1" x14ac:dyDescent="0.2">
      <c r="A34" s="56"/>
      <c r="B34" s="77" t="s">
        <v>58</v>
      </c>
      <c r="C34" s="28"/>
      <c r="D34" s="27"/>
      <c r="E34" s="27"/>
      <c r="F34" s="18"/>
      <c r="G34" s="18" t="s">
        <v>10</v>
      </c>
    </row>
    <row r="35" spans="1:7" ht="6" customHeight="1" x14ac:dyDescent="0.2">
      <c r="A35" s="76"/>
      <c r="B35" s="75"/>
      <c r="C35" s="28"/>
      <c r="D35" s="27"/>
      <c r="E35" s="27"/>
      <c r="F35" s="18"/>
      <c r="G35" s="18"/>
    </row>
    <row r="36" spans="1:7" ht="15" x14ac:dyDescent="0.2">
      <c r="A36" s="56"/>
      <c r="B36" s="28"/>
      <c r="C36" s="28"/>
      <c r="D36" s="27"/>
      <c r="E36" s="27"/>
      <c r="F36" s="18"/>
      <c r="G36" s="18"/>
    </row>
    <row r="37" spans="1:7" ht="18" x14ac:dyDescent="0.2">
      <c r="A37" s="1" t="s">
        <v>57</v>
      </c>
      <c r="B37" s="323">
        <v>127</v>
      </c>
      <c r="C37" s="70">
        <v>2</v>
      </c>
      <c r="D37" s="27"/>
      <c r="E37" s="3"/>
      <c r="F37" s="18"/>
      <c r="G37" s="30"/>
    </row>
    <row r="38" spans="1:7" ht="18" x14ac:dyDescent="0.2">
      <c r="A38" s="1" t="s">
        <v>56</v>
      </c>
      <c r="B38" s="323">
        <v>121</v>
      </c>
      <c r="C38" s="70">
        <v>2</v>
      </c>
      <c r="D38" s="27"/>
      <c r="E38" s="27"/>
      <c r="F38" s="18"/>
      <c r="G38" s="18"/>
    </row>
    <row r="39" spans="1:7" ht="18" x14ac:dyDescent="0.2">
      <c r="A39" s="1" t="s">
        <v>55</v>
      </c>
      <c r="B39" s="323">
        <v>85</v>
      </c>
      <c r="C39" s="70">
        <v>2</v>
      </c>
      <c r="D39" s="27"/>
      <c r="E39" s="27"/>
      <c r="F39" s="18"/>
      <c r="G39" s="18"/>
    </row>
    <row r="40" spans="1:7" ht="18" x14ac:dyDescent="0.2">
      <c r="A40" s="18" t="s">
        <v>54</v>
      </c>
      <c r="B40" s="323">
        <v>124</v>
      </c>
      <c r="C40" s="70">
        <v>2</v>
      </c>
      <c r="D40" s="27"/>
      <c r="E40" s="27"/>
      <c r="F40" s="18"/>
      <c r="G40" s="18"/>
    </row>
    <row r="41" spans="1:7" ht="15" x14ac:dyDescent="0.2">
      <c r="A41" s="18"/>
      <c r="B41" s="323"/>
      <c r="C41" s="20"/>
      <c r="D41" s="27"/>
      <c r="E41" s="27"/>
      <c r="F41" s="18"/>
      <c r="G41" s="18"/>
    </row>
    <row r="42" spans="1:7" ht="15" x14ac:dyDescent="0.2">
      <c r="A42" s="18" t="s">
        <v>53</v>
      </c>
      <c r="B42" s="324">
        <v>120</v>
      </c>
      <c r="C42" s="20"/>
      <c r="D42" s="27"/>
      <c r="E42" s="27"/>
      <c r="F42" s="18"/>
      <c r="G42" s="18"/>
    </row>
    <row r="43" spans="1:7" ht="15" x14ac:dyDescent="0.2">
      <c r="A43" s="18"/>
      <c r="B43" s="323"/>
      <c r="C43" s="20"/>
      <c r="D43" s="27"/>
      <c r="E43" s="27"/>
      <c r="F43" s="18"/>
      <c r="G43" s="18"/>
    </row>
    <row r="44" spans="1:7" ht="15" x14ac:dyDescent="0.2">
      <c r="A44" s="18" t="s">
        <v>52</v>
      </c>
      <c r="B44" s="323">
        <v>109</v>
      </c>
      <c r="C44" s="20"/>
      <c r="D44" s="27"/>
      <c r="E44" s="27"/>
      <c r="F44" s="18"/>
      <c r="G44" s="18"/>
    </row>
    <row r="45" spans="1:7" ht="15" x14ac:dyDescent="0.2">
      <c r="A45" s="18" t="s">
        <v>51</v>
      </c>
      <c r="B45" s="323">
        <v>29</v>
      </c>
      <c r="C45" s="71"/>
      <c r="D45" s="5"/>
      <c r="E45" s="3"/>
      <c r="F45" s="18"/>
      <c r="G45" s="24"/>
    </row>
    <row r="46" spans="1:7" ht="15" x14ac:dyDescent="0.2">
      <c r="A46" s="74"/>
      <c r="B46" s="23"/>
      <c r="C46" s="71"/>
      <c r="D46" s="5"/>
      <c r="E46" s="3"/>
      <c r="F46" s="18"/>
      <c r="G46" s="24"/>
    </row>
    <row r="47" spans="1:7" ht="15" x14ac:dyDescent="0.2">
      <c r="A47" s="73" t="s">
        <v>50</v>
      </c>
      <c r="B47" s="323">
        <v>45</v>
      </c>
      <c r="C47" s="71"/>
      <c r="D47" s="23"/>
      <c r="E47" s="23"/>
      <c r="F47" s="18"/>
      <c r="G47" s="18"/>
    </row>
    <row r="48" spans="1:7" ht="15" x14ac:dyDescent="0.2">
      <c r="A48" s="73" t="s">
        <v>49</v>
      </c>
      <c r="B48" s="323">
        <v>55</v>
      </c>
      <c r="C48" s="71"/>
      <c r="D48" s="23"/>
      <c r="E48" s="23"/>
      <c r="F48" s="18"/>
      <c r="G48" s="18"/>
    </row>
    <row r="49" spans="1:8" ht="15" x14ac:dyDescent="0.2">
      <c r="A49" s="73" t="s">
        <v>48</v>
      </c>
      <c r="B49" s="324">
        <v>116.1</v>
      </c>
      <c r="C49" s="71"/>
      <c r="D49" s="23"/>
      <c r="E49" s="23"/>
      <c r="F49" s="18"/>
      <c r="G49" s="18"/>
    </row>
    <row r="50" spans="1:8" ht="15" x14ac:dyDescent="0.2">
      <c r="A50" s="72"/>
      <c r="B50" s="323"/>
      <c r="C50" s="71"/>
      <c r="D50" s="23"/>
      <c r="E50" s="23"/>
      <c r="F50" s="18"/>
      <c r="G50" s="18"/>
    </row>
    <row r="51" spans="1:8" ht="18" x14ac:dyDescent="0.2">
      <c r="A51" s="18" t="s">
        <v>47</v>
      </c>
      <c r="B51" s="323">
        <v>158</v>
      </c>
      <c r="C51" s="70">
        <v>4</v>
      </c>
      <c r="D51" s="23"/>
      <c r="E51" s="23"/>
      <c r="F51" s="18"/>
      <c r="G51" s="18"/>
    </row>
    <row r="52" spans="1:8" ht="18" x14ac:dyDescent="0.2">
      <c r="A52" s="18" t="s">
        <v>46</v>
      </c>
      <c r="B52" s="323">
        <v>90</v>
      </c>
      <c r="C52" s="70">
        <v>4</v>
      </c>
      <c r="D52" s="5"/>
      <c r="E52" s="3"/>
      <c r="F52" s="3"/>
      <c r="G52" s="3"/>
    </row>
    <row r="53" spans="1:8" ht="18" x14ac:dyDescent="0.2">
      <c r="A53" s="18" t="s">
        <v>45</v>
      </c>
      <c r="B53" s="323">
        <v>105</v>
      </c>
      <c r="C53" s="70">
        <v>4</v>
      </c>
      <c r="D53" s="5"/>
      <c r="E53" s="3"/>
      <c r="F53" s="3"/>
      <c r="G53" s="3"/>
    </row>
    <row r="54" spans="1:8" x14ac:dyDescent="0.2">
      <c r="A54" s="46"/>
      <c r="B54" s="69"/>
      <c r="C54" s="7"/>
      <c r="D54" s="5"/>
      <c r="E54" s="3"/>
      <c r="F54" s="3"/>
      <c r="G54" s="3"/>
    </row>
    <row r="55" spans="1:8" x14ac:dyDescent="0.2">
      <c r="A55" s="12" t="s">
        <v>44</v>
      </c>
      <c r="B55" s="9"/>
      <c r="C55" s="7"/>
      <c r="D55" s="5"/>
      <c r="E55" s="3"/>
      <c r="F55" s="3"/>
      <c r="G55" s="3"/>
    </row>
    <row r="56" spans="1:8" ht="5.25" customHeight="1" x14ac:dyDescent="0.2">
      <c r="A56" s="12"/>
      <c r="B56" s="9"/>
      <c r="C56" s="7"/>
      <c r="D56" s="5"/>
      <c r="E56" s="3"/>
      <c r="F56" s="3"/>
      <c r="G56" s="3"/>
    </row>
    <row r="57" spans="1:8" x14ac:dyDescent="0.2">
      <c r="A57" s="358" t="s">
        <v>43</v>
      </c>
      <c r="B57" s="358"/>
      <c r="C57" s="358"/>
      <c r="D57" s="358"/>
      <c r="E57" s="358"/>
      <c r="F57" s="358"/>
      <c r="G57" s="358"/>
      <c r="H57" s="358"/>
    </row>
    <row r="58" spans="1:8" x14ac:dyDescent="0.2">
      <c r="A58" s="358" t="s">
        <v>42</v>
      </c>
      <c r="B58" s="358"/>
      <c r="C58" s="358"/>
      <c r="D58" s="358"/>
      <c r="E58" s="358"/>
      <c r="F58" s="358"/>
      <c r="G58" s="358"/>
      <c r="H58" s="68"/>
    </row>
    <row r="59" spans="1:8" s="191" customFormat="1" x14ac:dyDescent="0.2">
      <c r="A59" s="286" t="s">
        <v>391</v>
      </c>
      <c r="B59" s="286"/>
      <c r="C59" s="286"/>
      <c r="D59" s="286"/>
      <c r="E59" s="286"/>
      <c r="F59" s="286"/>
      <c r="G59" s="286"/>
      <c r="H59" s="286"/>
    </row>
    <row r="60" spans="1:8" x14ac:dyDescent="0.2">
      <c r="A60" s="333" t="s">
        <v>41</v>
      </c>
      <c r="B60" s="333"/>
      <c r="C60" s="333"/>
      <c r="D60" s="333"/>
      <c r="E60" s="333"/>
      <c r="F60" s="333"/>
      <c r="G60" s="333"/>
      <c r="H60" s="333"/>
    </row>
    <row r="61" spans="1:8" ht="26.25" customHeight="1" x14ac:dyDescent="0.2">
      <c r="A61" s="359" t="s">
        <v>392</v>
      </c>
      <c r="B61" s="359"/>
      <c r="C61" s="359"/>
      <c r="D61" s="359"/>
      <c r="E61" s="359"/>
      <c r="F61" s="359"/>
      <c r="G61" s="359"/>
      <c r="H61" s="359"/>
    </row>
  </sheetData>
  <mergeCells count="3">
    <mergeCell ref="A57:H57"/>
    <mergeCell ref="A61:H61"/>
    <mergeCell ref="A58:G58"/>
  </mergeCells>
  <pageMargins left="0.74803149606299213" right="0.74803149606299213" top="0.98425196850393704" bottom="0.9055118110236221" header="0.51181102362204722" footer="0.51181102362204722"/>
  <pageSetup paperSize="9" scale="72" orientation="portrait" r:id="rId1"/>
  <headerFooter alignWithMargins="0">
    <oddHeader>&amp;R&amp;"Arial,Bold"&amp;16ENVIRONMENT AND EMISSIONS</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01"/>
  <sheetViews>
    <sheetView zoomScale="85" zoomScaleNormal="85" workbookViewId="0">
      <selection activeCell="O16" sqref="O16"/>
    </sheetView>
  </sheetViews>
  <sheetFormatPr defaultRowHeight="12.75" x14ac:dyDescent="0.2"/>
  <cols>
    <col min="1" max="1" width="22.5703125" customWidth="1"/>
    <col min="2" max="4" width="0" hidden="1" customWidth="1"/>
    <col min="14" max="14" width="9.140625" style="191"/>
    <col min="16" max="16" width="12.5703125" bestFit="1" customWidth="1"/>
  </cols>
  <sheetData>
    <row r="1" spans="1:17" ht="15.75" x14ac:dyDescent="0.2">
      <c r="A1" s="188" t="s">
        <v>199</v>
      </c>
      <c r="B1" s="138"/>
      <c r="C1" s="138"/>
      <c r="D1" s="138"/>
      <c r="E1" s="138"/>
      <c r="F1" s="138"/>
      <c r="G1" s="138"/>
      <c r="H1" s="138"/>
      <c r="I1" s="138"/>
      <c r="J1" s="138"/>
      <c r="K1" s="138"/>
      <c r="L1" s="138"/>
      <c r="M1" s="138"/>
      <c r="N1" s="138"/>
      <c r="O1" s="138"/>
    </row>
    <row r="2" spans="1:17" ht="15.75" x14ac:dyDescent="0.25">
      <c r="A2" s="136"/>
      <c r="B2" s="136">
        <v>2001</v>
      </c>
      <c r="C2" s="136">
        <v>2002</v>
      </c>
      <c r="D2" s="136">
        <v>2003</v>
      </c>
      <c r="E2" s="136">
        <v>2004</v>
      </c>
      <c r="F2" s="136">
        <v>2005</v>
      </c>
      <c r="G2" s="137">
        <v>2006</v>
      </c>
      <c r="H2" s="137">
        <v>2007</v>
      </c>
      <c r="I2" s="137">
        <v>2008</v>
      </c>
      <c r="J2" s="137">
        <v>2009</v>
      </c>
      <c r="K2" s="137">
        <v>2010</v>
      </c>
      <c r="L2" s="137">
        <v>2011</v>
      </c>
      <c r="M2" s="137">
        <v>2012</v>
      </c>
      <c r="N2" s="137">
        <v>2013</v>
      </c>
      <c r="O2" s="137">
        <v>2014</v>
      </c>
    </row>
    <row r="3" spans="1:17" ht="15.75" x14ac:dyDescent="0.25">
      <c r="A3" s="2"/>
      <c r="B3" s="191"/>
      <c r="C3" s="191"/>
      <c r="D3" s="191"/>
      <c r="E3" s="191"/>
      <c r="F3" s="191"/>
      <c r="G3" s="191"/>
      <c r="H3" s="191"/>
      <c r="I3" s="191"/>
      <c r="J3" s="191"/>
      <c r="K3" s="191"/>
      <c r="L3" s="191"/>
      <c r="N3" s="249" t="s">
        <v>236</v>
      </c>
      <c r="O3" s="191"/>
    </row>
    <row r="4" spans="1:17" ht="15.75" x14ac:dyDescent="0.25">
      <c r="A4" s="250" t="s">
        <v>142</v>
      </c>
      <c r="B4" s="194">
        <v>4.0000000000000001E-3</v>
      </c>
      <c r="C4" s="194">
        <v>5.0000000000000001E-3</v>
      </c>
      <c r="D4" s="194">
        <v>1E-3</v>
      </c>
      <c r="E4" s="338">
        <v>0</v>
      </c>
      <c r="F4" s="338">
        <v>1E-3</v>
      </c>
      <c r="G4" s="338">
        <v>0</v>
      </c>
      <c r="H4" s="338">
        <v>5.0000000000000001E-3</v>
      </c>
      <c r="I4" s="338">
        <v>0.317</v>
      </c>
      <c r="J4" s="338">
        <v>1.302</v>
      </c>
      <c r="K4" s="338">
        <v>2.27</v>
      </c>
      <c r="L4" s="338">
        <v>4.6079999999999997</v>
      </c>
      <c r="M4" s="338">
        <v>12.999000000000001</v>
      </c>
      <c r="N4" s="338">
        <v>25.62</v>
      </c>
      <c r="O4" s="338">
        <v>36.201999999999998</v>
      </c>
    </row>
    <row r="5" spans="1:17" ht="15.75" x14ac:dyDescent="0.25">
      <c r="A5" s="250" t="s">
        <v>143</v>
      </c>
      <c r="B5" s="194">
        <v>0</v>
      </c>
      <c r="C5" s="194">
        <v>0.47</v>
      </c>
      <c r="D5" s="194">
        <v>0.66800000000000004</v>
      </c>
      <c r="E5" s="338">
        <v>0.74399999999999999</v>
      </c>
      <c r="F5" s="338">
        <v>1.2470000000000001</v>
      </c>
      <c r="G5" s="338">
        <v>3.4380000000000002</v>
      </c>
      <c r="H5" s="338">
        <v>3.9990000000000001</v>
      </c>
      <c r="I5" s="338">
        <v>4.8380000000000001</v>
      </c>
      <c r="J5" s="338">
        <v>8.077</v>
      </c>
      <c r="K5" s="338">
        <v>9.15</v>
      </c>
      <c r="L5" s="338">
        <v>15.311999999999999</v>
      </c>
      <c r="M5" s="338">
        <v>17.260000000000002</v>
      </c>
      <c r="N5" s="338">
        <v>23.491</v>
      </c>
      <c r="O5" s="338">
        <v>34.840000000000003</v>
      </c>
    </row>
    <row r="6" spans="1:17" ht="15.75" x14ac:dyDescent="0.25">
      <c r="A6" s="250" t="s">
        <v>144</v>
      </c>
      <c r="B6" s="194">
        <v>1.39</v>
      </c>
      <c r="C6" s="194">
        <v>3.9849999999999999</v>
      </c>
      <c r="D6" s="194">
        <v>6.83</v>
      </c>
      <c r="E6" s="338">
        <v>7.6239999999999997</v>
      </c>
      <c r="F6" s="338">
        <v>5.6550000000000002</v>
      </c>
      <c r="G6" s="338">
        <v>5.41</v>
      </c>
      <c r="H6" s="338">
        <v>6.3540000000000001</v>
      </c>
      <c r="I6" s="338">
        <v>12.058999999999999</v>
      </c>
      <c r="J6" s="338">
        <v>24.738</v>
      </c>
      <c r="K6" s="338">
        <v>29.696999999999999</v>
      </c>
      <c r="L6" s="338">
        <v>28.100999999999999</v>
      </c>
      <c r="M6" s="338">
        <v>31.640999999999998</v>
      </c>
      <c r="N6" s="338">
        <v>43.058</v>
      </c>
      <c r="O6" s="338">
        <v>48.158999999999999</v>
      </c>
    </row>
    <row r="7" spans="1:17" ht="15.75" x14ac:dyDescent="0.25">
      <c r="A7" s="250" t="s">
        <v>145</v>
      </c>
      <c r="B7" s="194">
        <v>1.8759999999999999</v>
      </c>
      <c r="C7" s="194">
        <v>2.5169999999999999</v>
      </c>
      <c r="D7" s="194">
        <v>3.9790000000000001</v>
      </c>
      <c r="E7" s="338">
        <v>7.32</v>
      </c>
      <c r="F7" s="338">
        <v>9.3010000000000002</v>
      </c>
      <c r="G7" s="338">
        <v>10.117000000000001</v>
      </c>
      <c r="H7" s="338">
        <v>9.4429999999999996</v>
      </c>
      <c r="I7" s="338">
        <v>10.989000000000001</v>
      </c>
      <c r="J7" s="338">
        <v>15.439</v>
      </c>
      <c r="K7" s="338">
        <v>27.564</v>
      </c>
      <c r="L7" s="338">
        <v>28.542000000000002</v>
      </c>
      <c r="M7" s="338">
        <v>39.399000000000001</v>
      </c>
      <c r="N7" s="338">
        <v>39.734000000000002</v>
      </c>
      <c r="O7" s="338">
        <v>36.517000000000003</v>
      </c>
    </row>
    <row r="8" spans="1:17" ht="15.75" x14ac:dyDescent="0.25">
      <c r="A8" s="250" t="s">
        <v>146</v>
      </c>
      <c r="B8" s="194">
        <v>17.797000000000001</v>
      </c>
      <c r="C8" s="194">
        <v>26.068000000000001</v>
      </c>
      <c r="D8" s="194">
        <v>27.198</v>
      </c>
      <c r="E8" s="338">
        <v>25.376999999999999</v>
      </c>
      <c r="F8" s="338">
        <v>23.585999999999999</v>
      </c>
      <c r="G8" s="338">
        <v>25.213999999999999</v>
      </c>
      <c r="H8" s="338">
        <v>38.207000000000001</v>
      </c>
      <c r="I8" s="338">
        <v>36.707999999999998</v>
      </c>
      <c r="J8" s="338">
        <v>41.466000000000001</v>
      </c>
      <c r="K8" s="338">
        <v>33.884</v>
      </c>
      <c r="L8" s="338">
        <v>31.38</v>
      </c>
      <c r="M8" s="338">
        <v>30.518000000000001</v>
      </c>
      <c r="N8" s="338">
        <v>26.305</v>
      </c>
      <c r="O8" s="338">
        <v>23.806999999999999</v>
      </c>
      <c r="P8" s="191"/>
    </row>
    <row r="9" spans="1:17" ht="15.75" x14ac:dyDescent="0.25">
      <c r="A9" s="250" t="s">
        <v>147</v>
      </c>
      <c r="B9" s="194">
        <v>23.106999999999999</v>
      </c>
      <c r="C9" s="194">
        <v>28.939</v>
      </c>
      <c r="D9" s="194">
        <v>39.795999999999999</v>
      </c>
      <c r="E9" s="338">
        <v>42.225999999999999</v>
      </c>
      <c r="F9" s="338">
        <v>35.468000000000004</v>
      </c>
      <c r="G9" s="338">
        <v>31.361999999999998</v>
      </c>
      <c r="H9" s="338">
        <v>27.475000000000001</v>
      </c>
      <c r="I9" s="338">
        <v>24.312000000000001</v>
      </c>
      <c r="J9" s="338">
        <v>24.689</v>
      </c>
      <c r="K9" s="338">
        <v>20.542000000000002</v>
      </c>
      <c r="L9" s="338">
        <v>20.347000000000001</v>
      </c>
      <c r="M9" s="338">
        <v>18.917999999999999</v>
      </c>
      <c r="N9" s="338">
        <v>16.956</v>
      </c>
      <c r="O9" s="338">
        <v>13.804</v>
      </c>
      <c r="P9" s="191"/>
      <c r="Q9" s="191"/>
    </row>
    <row r="10" spans="1:17" ht="15.75" x14ac:dyDescent="0.25">
      <c r="A10" s="250" t="s">
        <v>148</v>
      </c>
      <c r="B10" s="194">
        <v>38.316000000000003</v>
      </c>
      <c r="C10" s="194">
        <v>51.018999999999998</v>
      </c>
      <c r="D10" s="194">
        <v>47.146999999999998</v>
      </c>
      <c r="E10" s="338">
        <v>48.823</v>
      </c>
      <c r="F10" s="338">
        <v>51.095999999999997</v>
      </c>
      <c r="G10" s="338">
        <v>47.716000000000001</v>
      </c>
      <c r="H10" s="338">
        <v>45.838999999999999</v>
      </c>
      <c r="I10" s="338">
        <v>32.981000000000002</v>
      </c>
      <c r="J10" s="338">
        <v>32.673000000000002</v>
      </c>
      <c r="K10" s="338">
        <v>25.308</v>
      </c>
      <c r="L10" s="338">
        <v>18.123999999999999</v>
      </c>
      <c r="M10" s="338">
        <v>14.148</v>
      </c>
      <c r="N10" s="338">
        <v>14.134</v>
      </c>
      <c r="O10" s="338">
        <v>15.339</v>
      </c>
    </row>
    <row r="11" spans="1:17" ht="15.75" x14ac:dyDescent="0.25">
      <c r="A11" s="250" t="s">
        <v>149</v>
      </c>
      <c r="B11" s="194">
        <v>14.725</v>
      </c>
      <c r="C11" s="194">
        <v>22.545000000000002</v>
      </c>
      <c r="D11" s="194">
        <v>22.27</v>
      </c>
      <c r="E11" s="338">
        <v>20.076000000000001</v>
      </c>
      <c r="F11" s="338">
        <v>17.821999999999999</v>
      </c>
      <c r="G11" s="338">
        <v>22.405999999999999</v>
      </c>
      <c r="H11" s="338">
        <v>21.541</v>
      </c>
      <c r="I11" s="338">
        <v>16.710999999999999</v>
      </c>
      <c r="J11" s="338">
        <v>10.727</v>
      </c>
      <c r="K11" s="338">
        <v>6.2220000000000004</v>
      </c>
      <c r="L11" s="338">
        <v>6.1230000000000002</v>
      </c>
      <c r="M11" s="338">
        <v>5.7160000000000002</v>
      </c>
      <c r="N11" s="338">
        <v>6.4169999999999998</v>
      </c>
      <c r="O11" s="338">
        <v>4.4189999999999996</v>
      </c>
    </row>
    <row r="12" spans="1:17" ht="15.75" x14ac:dyDescent="0.25">
      <c r="A12" s="250" t="s">
        <v>150</v>
      </c>
      <c r="B12" s="194">
        <v>12.641999999999999</v>
      </c>
      <c r="C12" s="194">
        <v>14.821</v>
      </c>
      <c r="D12" s="194">
        <v>18.064</v>
      </c>
      <c r="E12" s="338">
        <v>17.555</v>
      </c>
      <c r="F12" s="338">
        <v>16.687999999999999</v>
      </c>
      <c r="G12" s="338">
        <v>12.247</v>
      </c>
      <c r="H12" s="338">
        <v>12.750999999999999</v>
      </c>
      <c r="I12" s="338">
        <v>9.5370000000000008</v>
      </c>
      <c r="J12" s="338">
        <v>9.4359999999999999</v>
      </c>
      <c r="K12" s="338">
        <v>7.5270000000000001</v>
      </c>
      <c r="L12" s="338">
        <v>5.3719999999999999</v>
      </c>
      <c r="M12" s="338">
        <v>3.536</v>
      </c>
      <c r="N12" s="338">
        <v>2.5390000000000001</v>
      </c>
      <c r="O12" s="338">
        <v>2.6269999999999998</v>
      </c>
    </row>
    <row r="13" spans="1:17" ht="15.75" x14ac:dyDescent="0.25">
      <c r="A13" s="250" t="s">
        <v>151</v>
      </c>
      <c r="B13" s="194">
        <v>13.586</v>
      </c>
      <c r="C13" s="194">
        <v>17.274999999999999</v>
      </c>
      <c r="D13" s="194">
        <v>15.816000000000001</v>
      </c>
      <c r="E13" s="338">
        <v>13.664</v>
      </c>
      <c r="F13" s="338">
        <v>14.734</v>
      </c>
      <c r="G13" s="338">
        <v>13.188000000000001</v>
      </c>
      <c r="H13" s="338">
        <v>15.97</v>
      </c>
      <c r="I13" s="338">
        <v>11.324999999999999</v>
      </c>
      <c r="J13" s="338">
        <v>7.4210000000000003</v>
      </c>
      <c r="K13" s="338">
        <v>7.0019999999999998</v>
      </c>
      <c r="L13" s="338">
        <v>4.6429999999999998</v>
      </c>
      <c r="M13" s="338">
        <v>3.911</v>
      </c>
      <c r="N13" s="338">
        <v>2.782</v>
      </c>
      <c r="O13" s="338">
        <v>2.875</v>
      </c>
    </row>
    <row r="14" spans="1:17" ht="15.75" x14ac:dyDescent="0.25">
      <c r="A14" s="250" t="s">
        <v>152</v>
      </c>
      <c r="B14" s="194">
        <v>12.943</v>
      </c>
      <c r="C14" s="194">
        <v>17.254999999999999</v>
      </c>
      <c r="D14" s="194">
        <v>16.834</v>
      </c>
      <c r="E14" s="338">
        <v>15.124000000000001</v>
      </c>
      <c r="F14" s="338">
        <v>12.914</v>
      </c>
      <c r="G14" s="338">
        <v>12.558</v>
      </c>
      <c r="H14" s="338">
        <v>10.054</v>
      </c>
      <c r="I14" s="338">
        <v>6.0650000000000004</v>
      </c>
      <c r="J14" s="338">
        <v>5.0739999999999998</v>
      </c>
      <c r="K14" s="338">
        <v>3.6819999999999999</v>
      </c>
      <c r="L14" s="338">
        <v>1.7829999999999999</v>
      </c>
      <c r="M14" s="338">
        <v>1.5469999999999999</v>
      </c>
      <c r="N14" s="338">
        <v>1.472</v>
      </c>
      <c r="O14" s="338">
        <v>1.7989999999999999</v>
      </c>
    </row>
    <row r="15" spans="1:17" ht="15.75" x14ac:dyDescent="0.25">
      <c r="A15" s="250" t="s">
        <v>153</v>
      </c>
      <c r="B15" s="194">
        <v>10.162000000000001</v>
      </c>
      <c r="C15" s="194">
        <v>12.025</v>
      </c>
      <c r="D15" s="194">
        <v>9.51</v>
      </c>
      <c r="E15" s="338">
        <v>8.2870000000000008</v>
      </c>
      <c r="F15" s="338">
        <v>6.92</v>
      </c>
      <c r="G15" s="338">
        <v>5.73</v>
      </c>
      <c r="H15" s="338">
        <v>4.1989999999999998</v>
      </c>
      <c r="I15" s="338">
        <v>2.3660000000000001</v>
      </c>
      <c r="J15" s="338">
        <v>2.2589999999999999</v>
      </c>
      <c r="K15" s="338">
        <v>2.5920000000000001</v>
      </c>
      <c r="L15" s="338">
        <v>2.323</v>
      </c>
      <c r="M15" s="338">
        <v>1.7749999999999999</v>
      </c>
      <c r="N15" s="338">
        <v>1.4319999999999999</v>
      </c>
      <c r="O15" s="338">
        <v>0.95299999999999996</v>
      </c>
    </row>
    <row r="16" spans="1:17" ht="15.75" x14ac:dyDescent="0.25">
      <c r="A16" s="250" t="s">
        <v>154</v>
      </c>
      <c r="B16" s="194">
        <v>6.5730000000000004</v>
      </c>
      <c r="C16" s="194">
        <v>6.6079999999999997</v>
      </c>
      <c r="D16" s="194">
        <v>6.8570000000000002</v>
      </c>
      <c r="E16" s="338">
        <v>7.492</v>
      </c>
      <c r="F16" s="338">
        <v>5.64</v>
      </c>
      <c r="G16" s="338">
        <v>5.7489999999999997</v>
      </c>
      <c r="H16" s="338">
        <v>5.2489999999999997</v>
      </c>
      <c r="I16" s="338">
        <v>3.4329999999999998</v>
      </c>
      <c r="J16" s="338">
        <v>2.1560000000000001</v>
      </c>
      <c r="K16" s="338">
        <v>1.1579999999999999</v>
      </c>
      <c r="L16" s="338">
        <v>0.58299999999999996</v>
      </c>
      <c r="M16" s="338">
        <v>0.45400000000000001</v>
      </c>
      <c r="N16" s="338">
        <v>0.53</v>
      </c>
      <c r="O16" s="338">
        <v>0.497</v>
      </c>
    </row>
    <row r="17" spans="1:27" ht="15.75" x14ac:dyDescent="0.25">
      <c r="A17" s="250" t="s">
        <v>155</v>
      </c>
      <c r="B17" s="194">
        <v>52.707000000000001</v>
      </c>
      <c r="C17" s="194">
        <v>16.98</v>
      </c>
      <c r="D17" s="194">
        <v>4.3620000000000001</v>
      </c>
      <c r="E17" s="338">
        <v>3.5489999999999999</v>
      </c>
      <c r="F17" s="338">
        <v>2.0950000000000002</v>
      </c>
      <c r="G17" s="338">
        <v>1.383</v>
      </c>
      <c r="H17" s="338">
        <v>1.458</v>
      </c>
      <c r="I17" s="338">
        <v>1.0269999999999999</v>
      </c>
      <c r="J17" s="338">
        <v>0.755</v>
      </c>
      <c r="K17" s="338">
        <v>0.64900000000000002</v>
      </c>
      <c r="L17" s="338">
        <v>0.52300000000000002</v>
      </c>
      <c r="M17" s="338">
        <v>0.70299999999999996</v>
      </c>
      <c r="N17" s="338">
        <v>0.746</v>
      </c>
      <c r="O17" s="338">
        <v>0.57599999999999996</v>
      </c>
    </row>
    <row r="18" spans="1:27" s="191" customFormat="1" ht="6.75" customHeight="1" x14ac:dyDescent="0.25">
      <c r="A18" s="2"/>
      <c r="B18" s="194"/>
      <c r="C18" s="194"/>
      <c r="D18" s="194"/>
      <c r="E18" s="194"/>
      <c r="F18" s="194"/>
      <c r="G18" s="194"/>
      <c r="H18" s="194"/>
      <c r="I18" s="194"/>
      <c r="J18" s="194"/>
      <c r="K18" s="194"/>
      <c r="L18" s="194"/>
      <c r="M18" s="194"/>
      <c r="N18" s="194"/>
      <c r="O18" s="194"/>
    </row>
    <row r="19" spans="1:27" ht="15.75" x14ac:dyDescent="0.25">
      <c r="A19" s="250" t="s">
        <v>69</v>
      </c>
      <c r="B19" s="195">
        <v>205.828</v>
      </c>
      <c r="C19" s="195">
        <v>220.512</v>
      </c>
      <c r="D19" s="195">
        <v>219.33199999999999</v>
      </c>
      <c r="E19" s="195">
        <v>217.86099999999999</v>
      </c>
      <c r="F19" s="194">
        <v>203.167</v>
      </c>
      <c r="G19" s="194">
        <v>196.518</v>
      </c>
      <c r="H19" s="194">
        <v>202.54400000000001</v>
      </c>
      <c r="I19" s="194">
        <v>172.66800000000001</v>
      </c>
      <c r="J19" s="194">
        <v>186.21199999999999</v>
      </c>
      <c r="K19" s="194">
        <v>177.24700000000001</v>
      </c>
      <c r="L19" s="194">
        <v>167.76400000000001</v>
      </c>
      <c r="M19" s="194">
        <v>182.52500000000001</v>
      </c>
      <c r="N19" s="194">
        <v>205.21600000000001</v>
      </c>
      <c r="O19" s="194">
        <v>222.41399999999999</v>
      </c>
    </row>
    <row r="20" spans="1:27" ht="7.5" customHeight="1" x14ac:dyDescent="0.25">
      <c r="A20" s="250"/>
      <c r="N20" s="3"/>
      <c r="O20" s="3"/>
    </row>
    <row r="21" spans="1:27" ht="18.75" x14ac:dyDescent="0.35">
      <c r="A21" s="250" t="s">
        <v>156</v>
      </c>
      <c r="B21" s="130">
        <v>174.688612273953</v>
      </c>
      <c r="C21" s="259">
        <v>171.83912112100299</v>
      </c>
      <c r="D21" s="259">
        <v>168.743517700144</v>
      </c>
      <c r="E21" s="259">
        <v>166.86097372055701</v>
      </c>
      <c r="F21" s="259">
        <v>165.62526358717301</v>
      </c>
      <c r="G21" s="259">
        <v>164.401593768417</v>
      </c>
      <c r="H21" s="259">
        <v>162.18797429955299</v>
      </c>
      <c r="I21" s="259">
        <v>156.25750840416899</v>
      </c>
      <c r="J21" s="259">
        <v>148.64406843634899</v>
      </c>
      <c r="K21" s="259">
        <v>143.400315971868</v>
      </c>
      <c r="L21" s="259">
        <v>138.24391746043099</v>
      </c>
      <c r="M21" s="259">
        <v>133.15860016939601</v>
      </c>
      <c r="N21" s="259">
        <v>128.36789749107399</v>
      </c>
      <c r="O21" s="259">
        <v>124.388066967787</v>
      </c>
      <c r="P21" s="186"/>
      <c r="Q21" s="186"/>
    </row>
    <row r="22" spans="1:27" ht="9" customHeight="1" x14ac:dyDescent="0.25">
      <c r="A22" s="2"/>
      <c r="B22" s="192"/>
      <c r="C22" s="191"/>
      <c r="D22" s="191"/>
      <c r="E22" s="191"/>
      <c r="F22" s="191"/>
      <c r="G22" s="191"/>
      <c r="H22" s="191"/>
      <c r="I22" s="191"/>
      <c r="J22" s="191"/>
      <c r="K22" s="191"/>
      <c r="L22" s="191"/>
      <c r="M22" s="191"/>
      <c r="P22" s="191"/>
      <c r="Q22" s="191"/>
      <c r="R22" s="191"/>
      <c r="S22" s="191"/>
      <c r="T22" s="191"/>
      <c r="U22" s="191"/>
      <c r="V22" s="191"/>
      <c r="W22" s="191"/>
      <c r="X22" s="191"/>
      <c r="Y22" s="191"/>
      <c r="Z22" s="191"/>
    </row>
    <row r="23" spans="1:27" ht="15.75" x14ac:dyDescent="0.25">
      <c r="A23" s="2"/>
      <c r="B23" s="129"/>
      <c r="C23" s="191"/>
      <c r="D23" s="191"/>
      <c r="E23" s="191"/>
      <c r="F23" s="191"/>
      <c r="G23" s="191"/>
      <c r="H23" s="191"/>
      <c r="I23" s="191"/>
      <c r="J23" s="191"/>
      <c r="M23" s="249" t="s">
        <v>237</v>
      </c>
      <c r="P23" s="191"/>
      <c r="Q23" s="191"/>
      <c r="R23" s="191"/>
      <c r="S23" s="191"/>
      <c r="T23" s="191"/>
      <c r="U23" s="191"/>
      <c r="V23" s="191"/>
      <c r="W23" s="191"/>
      <c r="X23" s="191"/>
      <c r="Y23" s="191"/>
      <c r="Z23" s="191"/>
    </row>
    <row r="24" spans="1:27" ht="15.75" x14ac:dyDescent="0.25">
      <c r="A24" s="250" t="s">
        <v>142</v>
      </c>
      <c r="B24" s="196">
        <f>100*B4/B$19</f>
        <v>1.9433701925879862E-3</v>
      </c>
      <c r="C24" s="196">
        <f t="shared" ref="C24:N37" si="0">100*C4/C$19</f>
        <v>2.2674502974894791E-3</v>
      </c>
      <c r="D24" s="196">
        <f t="shared" si="0"/>
        <v>4.5592982328160054E-4</v>
      </c>
      <c r="E24" s="325">
        <f t="shared" si="0"/>
        <v>0</v>
      </c>
      <c r="F24" s="325">
        <f t="shared" si="0"/>
        <v>4.9220591926838516E-4</v>
      </c>
      <c r="G24" s="325">
        <f t="shared" si="0"/>
        <v>0</v>
      </c>
      <c r="H24" s="325">
        <f t="shared" si="0"/>
        <v>2.4685994154356582E-3</v>
      </c>
      <c r="I24" s="325">
        <f t="shared" si="0"/>
        <v>0.18358931591261843</v>
      </c>
      <c r="J24" s="325">
        <f t="shared" si="0"/>
        <v>0.69920305887912715</v>
      </c>
      <c r="K24" s="325">
        <f t="shared" si="0"/>
        <v>1.2806986860144318</v>
      </c>
      <c r="L24" s="325">
        <f t="shared" si="0"/>
        <v>2.7467156243294149</v>
      </c>
      <c r="M24" s="325">
        <f t="shared" si="0"/>
        <v>7.1217641418983701</v>
      </c>
      <c r="N24" s="325">
        <f t="shared" si="0"/>
        <v>12.484406673943552</v>
      </c>
      <c r="O24" s="325">
        <f t="shared" ref="O24" si="1">100*O4/O$19</f>
        <v>16.276853075795589</v>
      </c>
      <c r="P24" s="191"/>
      <c r="Q24" s="191"/>
      <c r="R24" s="191"/>
      <c r="S24" s="191"/>
      <c r="T24" s="191"/>
      <c r="U24" s="191"/>
      <c r="V24" s="191"/>
      <c r="W24" s="191"/>
      <c r="X24" s="191"/>
      <c r="Y24" s="191"/>
      <c r="Z24" s="191"/>
      <c r="AA24" s="187"/>
    </row>
    <row r="25" spans="1:27" ht="15.75" x14ac:dyDescent="0.25">
      <c r="A25" s="250" t="s">
        <v>143</v>
      </c>
      <c r="B25" s="196">
        <f t="shared" ref="B25:M25" si="2">100*B5/B$19</f>
        <v>0</v>
      </c>
      <c r="C25" s="196">
        <f t="shared" si="2"/>
        <v>0.21314032796401103</v>
      </c>
      <c r="D25" s="196">
        <f t="shared" si="2"/>
        <v>0.3045611219521091</v>
      </c>
      <c r="E25" s="325">
        <f t="shared" si="2"/>
        <v>0.34150215045372972</v>
      </c>
      <c r="F25" s="325">
        <f t="shared" si="2"/>
        <v>0.61378078132767633</v>
      </c>
      <c r="G25" s="325">
        <f t="shared" si="2"/>
        <v>1.7494580649100846</v>
      </c>
      <c r="H25" s="325">
        <f t="shared" si="2"/>
        <v>1.9743858124654396</v>
      </c>
      <c r="I25" s="325">
        <f t="shared" si="2"/>
        <v>2.8019088655686057</v>
      </c>
      <c r="J25" s="325">
        <f t="shared" si="2"/>
        <v>4.3375292677163664</v>
      </c>
      <c r="K25" s="325">
        <f t="shared" si="2"/>
        <v>5.1622876550801982</v>
      </c>
      <c r="L25" s="325">
        <f t="shared" si="2"/>
        <v>9.1271071266779522</v>
      </c>
      <c r="M25" s="325">
        <f t="shared" si="2"/>
        <v>9.4562388713874821</v>
      </c>
      <c r="N25" s="325">
        <f t="shared" si="0"/>
        <v>11.446963199750506</v>
      </c>
      <c r="O25" s="325">
        <f t="shared" ref="O25" si="3">100*O5/O$19</f>
        <v>15.664481552420265</v>
      </c>
      <c r="P25" s="191"/>
      <c r="Q25" s="191"/>
      <c r="R25" s="191"/>
      <c r="S25" s="191"/>
      <c r="T25" s="191"/>
      <c r="U25" s="191"/>
      <c r="V25" s="191"/>
      <c r="W25" s="191"/>
      <c r="X25" s="191"/>
      <c r="Y25" s="191"/>
      <c r="Z25" s="191"/>
      <c r="AA25" s="187"/>
    </row>
    <row r="26" spans="1:27" ht="15.75" x14ac:dyDescent="0.25">
      <c r="A26" s="250" t="s">
        <v>144</v>
      </c>
      <c r="B26" s="196">
        <f t="shared" ref="B26:M26" si="4">100*B6/B$19</f>
        <v>0.67532114192432513</v>
      </c>
      <c r="C26" s="196">
        <f t="shared" si="4"/>
        <v>1.8071578870991147</v>
      </c>
      <c r="D26" s="196">
        <f t="shared" si="4"/>
        <v>3.1140006930133315</v>
      </c>
      <c r="E26" s="325">
        <f t="shared" si="4"/>
        <v>3.4994790256172514</v>
      </c>
      <c r="F26" s="325">
        <f t="shared" si="4"/>
        <v>2.783424473462718</v>
      </c>
      <c r="G26" s="325">
        <f t="shared" si="4"/>
        <v>2.7529284849225006</v>
      </c>
      <c r="H26" s="325">
        <f t="shared" si="4"/>
        <v>3.1370961371356345</v>
      </c>
      <c r="I26" s="325">
        <f t="shared" si="4"/>
        <v>6.983922904070238</v>
      </c>
      <c r="J26" s="325">
        <f t="shared" si="4"/>
        <v>13.284858118703415</v>
      </c>
      <c r="K26" s="325">
        <f t="shared" si="4"/>
        <v>16.754585409061928</v>
      </c>
      <c r="L26" s="325">
        <f t="shared" si="4"/>
        <v>16.750315919982832</v>
      </c>
      <c r="M26" s="325">
        <f t="shared" si="4"/>
        <v>17.335159567182576</v>
      </c>
      <c r="N26" s="325">
        <f t="shared" si="0"/>
        <v>20.981794791829095</v>
      </c>
      <c r="O26" s="325">
        <f t="shared" ref="O26" si="5">100*O6/O$19</f>
        <v>21.652863578731555</v>
      </c>
      <c r="P26" s="191"/>
      <c r="Q26" s="191"/>
      <c r="R26" s="191"/>
      <c r="S26" s="191"/>
      <c r="T26" s="191"/>
      <c r="U26" s="191"/>
      <c r="V26" s="191"/>
      <c r="W26" s="191"/>
      <c r="X26" s="191"/>
      <c r="Y26" s="191"/>
      <c r="Z26" s="191"/>
      <c r="AA26" s="187"/>
    </row>
    <row r="27" spans="1:27" ht="15.75" x14ac:dyDescent="0.25">
      <c r="A27" s="250" t="s">
        <v>145</v>
      </c>
      <c r="B27" s="196">
        <f t="shared" ref="B27:M27" si="6">100*B7/B$19</f>
        <v>0.91144062032376538</v>
      </c>
      <c r="C27" s="196">
        <f t="shared" si="6"/>
        <v>1.1414344797562037</v>
      </c>
      <c r="D27" s="196">
        <f t="shared" si="6"/>
        <v>1.8141447668374886</v>
      </c>
      <c r="E27" s="325">
        <f t="shared" si="6"/>
        <v>3.3599405125286306</v>
      </c>
      <c r="F27" s="325">
        <f t="shared" si="6"/>
        <v>4.5780072551152502</v>
      </c>
      <c r="G27" s="325">
        <f t="shared" si="6"/>
        <v>5.1481289245768833</v>
      </c>
      <c r="H27" s="325">
        <f t="shared" si="6"/>
        <v>4.6621968559917839</v>
      </c>
      <c r="I27" s="325">
        <f t="shared" si="6"/>
        <v>6.3642365696017791</v>
      </c>
      <c r="J27" s="325">
        <f t="shared" si="6"/>
        <v>8.2910875775997255</v>
      </c>
      <c r="K27" s="325">
        <f t="shared" si="6"/>
        <v>15.551179991762906</v>
      </c>
      <c r="L27" s="325">
        <f t="shared" si="6"/>
        <v>17.013185188717486</v>
      </c>
      <c r="M27" s="325">
        <f t="shared" si="6"/>
        <v>21.585536227913984</v>
      </c>
      <c r="N27" s="325">
        <f t="shared" si="0"/>
        <v>19.362038047715579</v>
      </c>
      <c r="O27" s="325">
        <f t="shared" ref="O27" si="7">100*O7/O$19</f>
        <v>16.418480851025567</v>
      </c>
      <c r="P27" s="191"/>
      <c r="Q27" s="191"/>
      <c r="R27" s="191"/>
      <c r="S27" s="191"/>
      <c r="T27" s="191"/>
      <c r="U27" s="191"/>
      <c r="V27" s="191"/>
      <c r="W27" s="191"/>
      <c r="X27" s="191"/>
      <c r="Y27" s="191"/>
      <c r="Z27" s="191"/>
      <c r="AA27" s="187"/>
    </row>
    <row r="28" spans="1:27" ht="15.75" x14ac:dyDescent="0.25">
      <c r="A28" s="250" t="s">
        <v>146</v>
      </c>
      <c r="B28" s="196">
        <f t="shared" ref="B28:M28" si="8">100*B8/B$19</f>
        <v>8.646539829372097</v>
      </c>
      <c r="C28" s="196">
        <f t="shared" si="8"/>
        <v>11.821578870991148</v>
      </c>
      <c r="D28" s="196">
        <f t="shared" si="8"/>
        <v>12.400379333612971</v>
      </c>
      <c r="E28" s="325">
        <f t="shared" si="8"/>
        <v>11.648252785032659</v>
      </c>
      <c r="F28" s="325">
        <f t="shared" si="8"/>
        <v>11.60916881186413</v>
      </c>
      <c r="G28" s="325">
        <f t="shared" si="8"/>
        <v>12.830376861152667</v>
      </c>
      <c r="H28" s="325">
        <f t="shared" si="8"/>
        <v>18.863555573110041</v>
      </c>
      <c r="I28" s="325">
        <f t="shared" si="8"/>
        <v>21.259295295017026</v>
      </c>
      <c r="J28" s="325">
        <f t="shared" si="8"/>
        <v>22.268167465039852</v>
      </c>
      <c r="K28" s="325">
        <f t="shared" si="8"/>
        <v>19.116825672648901</v>
      </c>
      <c r="L28" s="325">
        <f t="shared" si="8"/>
        <v>18.704847285472447</v>
      </c>
      <c r="M28" s="325">
        <f t="shared" si="8"/>
        <v>16.719901383372143</v>
      </c>
      <c r="N28" s="325">
        <f t="shared" si="0"/>
        <v>12.818201309839388</v>
      </c>
      <c r="O28" s="325">
        <f t="shared" ref="O28" si="9">100*O8/O$19</f>
        <v>10.703912523492226</v>
      </c>
      <c r="P28" s="191"/>
      <c r="Q28" s="191"/>
      <c r="R28" s="191"/>
      <c r="S28" s="191"/>
      <c r="T28" s="191"/>
      <c r="U28" s="191"/>
      <c r="V28" s="191"/>
      <c r="W28" s="191"/>
      <c r="X28" s="191"/>
      <c r="Y28" s="191"/>
      <c r="Z28" s="191"/>
      <c r="AA28" s="187"/>
    </row>
    <row r="29" spans="1:27" ht="15.75" x14ac:dyDescent="0.25">
      <c r="A29" s="250" t="s">
        <v>147</v>
      </c>
      <c r="B29" s="196">
        <f t="shared" ref="B29:M29" si="10">100*B9/B$19</f>
        <v>11.226363760032648</v>
      </c>
      <c r="C29" s="196">
        <f t="shared" si="10"/>
        <v>13.123548831809607</v>
      </c>
      <c r="D29" s="196">
        <f t="shared" si="10"/>
        <v>18.144183247314572</v>
      </c>
      <c r="E29" s="325">
        <f t="shared" si="10"/>
        <v>19.382083071316117</v>
      </c>
      <c r="F29" s="325">
        <f t="shared" si="10"/>
        <v>17.457559544611083</v>
      </c>
      <c r="G29" s="325">
        <f t="shared" si="10"/>
        <v>15.958843464720788</v>
      </c>
      <c r="H29" s="325">
        <f t="shared" si="10"/>
        <v>13.564953787818942</v>
      </c>
      <c r="I29" s="325">
        <f t="shared" si="10"/>
        <v>14.080200152894573</v>
      </c>
      <c r="J29" s="325">
        <f t="shared" si="10"/>
        <v>13.258544025089684</v>
      </c>
      <c r="K29" s="325">
        <f t="shared" si="10"/>
        <v>11.589476831765841</v>
      </c>
      <c r="L29" s="325">
        <f t="shared" si="10"/>
        <v>12.128346963591712</v>
      </c>
      <c r="M29" s="325">
        <f t="shared" si="10"/>
        <v>10.364607588001643</v>
      </c>
      <c r="N29" s="325">
        <f t="shared" si="0"/>
        <v>8.2625136441602987</v>
      </c>
      <c r="O29" s="325">
        <f t="shared" ref="O29" si="11">100*O9/O$19</f>
        <v>6.2064438389669725</v>
      </c>
      <c r="P29" s="191"/>
      <c r="Q29" s="191"/>
      <c r="R29" s="191"/>
      <c r="S29" s="191"/>
      <c r="T29" s="191"/>
      <c r="U29" s="191"/>
      <c r="V29" s="191"/>
      <c r="W29" s="191"/>
      <c r="X29" s="191"/>
      <c r="Y29" s="191"/>
      <c r="Z29" s="191"/>
      <c r="AA29" s="187"/>
    </row>
    <row r="30" spans="1:27" ht="15.75" x14ac:dyDescent="0.25">
      <c r="A30" s="250" t="s">
        <v>148</v>
      </c>
      <c r="B30" s="196">
        <f t="shared" ref="B30:M30" si="12">100*B10/B$19</f>
        <v>18.615543074800321</v>
      </c>
      <c r="C30" s="196">
        <f t="shared" si="12"/>
        <v>23.136609345523144</v>
      </c>
      <c r="D30" s="196">
        <f t="shared" si="12"/>
        <v>21.495723378257619</v>
      </c>
      <c r="E30" s="325">
        <f t="shared" si="12"/>
        <v>22.410160606992534</v>
      </c>
      <c r="F30" s="325">
        <f t="shared" si="12"/>
        <v>25.149753650937402</v>
      </c>
      <c r="G30" s="325">
        <f t="shared" si="12"/>
        <v>24.280727465168585</v>
      </c>
      <c r="H30" s="325">
        <f t="shared" si="12"/>
        <v>22.631625720831025</v>
      </c>
      <c r="I30" s="325">
        <f t="shared" si="12"/>
        <v>19.100817754303058</v>
      </c>
      <c r="J30" s="325">
        <f t="shared" si="12"/>
        <v>17.546130217171829</v>
      </c>
      <c r="K30" s="325">
        <f t="shared" si="12"/>
        <v>14.278379887952969</v>
      </c>
      <c r="L30" s="325">
        <f t="shared" si="12"/>
        <v>10.803271262010918</v>
      </c>
      <c r="M30" s="325">
        <f t="shared" si="12"/>
        <v>7.751266949732913</v>
      </c>
      <c r="N30" s="325">
        <f t="shared" si="0"/>
        <v>6.8873772025573059</v>
      </c>
      <c r="O30" s="325">
        <f t="shared" ref="O30" si="13">100*O10/O$19</f>
        <v>6.8965982357225721</v>
      </c>
      <c r="P30" s="191"/>
      <c r="Q30" s="191"/>
      <c r="R30" s="191"/>
      <c r="S30" s="191"/>
      <c r="T30" s="191"/>
      <c r="U30" s="191"/>
      <c r="V30" s="191"/>
      <c r="W30" s="191"/>
      <c r="X30" s="191"/>
      <c r="Y30" s="191"/>
      <c r="Z30" s="191"/>
      <c r="AA30" s="187"/>
    </row>
    <row r="31" spans="1:27" ht="15.75" x14ac:dyDescent="0.25">
      <c r="A31" s="250" t="s">
        <v>149</v>
      </c>
      <c r="B31" s="196">
        <f t="shared" ref="B31:M31" si="14">100*B11/B$19</f>
        <v>7.1540315214645238</v>
      </c>
      <c r="C31" s="196">
        <f t="shared" si="14"/>
        <v>10.223933391380061</v>
      </c>
      <c r="D31" s="196">
        <f t="shared" si="14"/>
        <v>10.153557164481244</v>
      </c>
      <c r="E31" s="325">
        <f t="shared" si="14"/>
        <v>9.2150499630498359</v>
      </c>
      <c r="F31" s="325">
        <f t="shared" si="14"/>
        <v>8.7720938932011592</v>
      </c>
      <c r="G31" s="325">
        <f t="shared" si="14"/>
        <v>11.401500117037624</v>
      </c>
      <c r="H31" s="325">
        <f t="shared" si="14"/>
        <v>10.635220001579903</v>
      </c>
      <c r="I31" s="325">
        <f t="shared" si="14"/>
        <v>9.6781105937405876</v>
      </c>
      <c r="J31" s="325">
        <f t="shared" si="14"/>
        <v>5.7606384121324092</v>
      </c>
      <c r="K31" s="325">
        <f t="shared" si="14"/>
        <v>3.5103556054545351</v>
      </c>
      <c r="L31" s="325">
        <f t="shared" si="14"/>
        <v>3.6497699148804275</v>
      </c>
      <c r="M31" s="325">
        <f t="shared" si="14"/>
        <v>3.13162580468429</v>
      </c>
      <c r="N31" s="325">
        <f t="shared" si="0"/>
        <v>3.1269491657570554</v>
      </c>
      <c r="O31" s="325">
        <f t="shared" ref="O31" si="15">100*O11/O$19</f>
        <v>1.9868353610833851</v>
      </c>
      <c r="P31" s="191"/>
      <c r="Q31" s="191"/>
      <c r="R31" s="191"/>
      <c r="S31" s="191"/>
      <c r="T31" s="191"/>
      <c r="U31" s="191"/>
      <c r="V31" s="191"/>
      <c r="W31" s="191"/>
      <c r="X31" s="191"/>
      <c r="Y31" s="191"/>
      <c r="Z31" s="191"/>
      <c r="AA31" s="187"/>
    </row>
    <row r="32" spans="1:27" ht="15.75" x14ac:dyDescent="0.25">
      <c r="A32" s="250" t="s">
        <v>150</v>
      </c>
      <c r="B32" s="196">
        <f t="shared" ref="B32:M32" si="16">100*B12/B$19</f>
        <v>6.1420214936743305</v>
      </c>
      <c r="C32" s="196">
        <f t="shared" si="16"/>
        <v>6.7211761718183132</v>
      </c>
      <c r="D32" s="196">
        <f t="shared" si="16"/>
        <v>8.2359163277588312</v>
      </c>
      <c r="E32" s="325">
        <f t="shared" si="16"/>
        <v>8.0578901226011084</v>
      </c>
      <c r="F32" s="325">
        <f t="shared" si="16"/>
        <v>8.2139323807508102</v>
      </c>
      <c r="G32" s="325">
        <f t="shared" si="16"/>
        <v>6.2319991044077385</v>
      </c>
      <c r="H32" s="325">
        <f t="shared" si="16"/>
        <v>6.2954222292440152</v>
      </c>
      <c r="I32" s="325">
        <f t="shared" si="16"/>
        <v>5.5233164222670093</v>
      </c>
      <c r="J32" s="325">
        <f t="shared" si="16"/>
        <v>5.0673425987584046</v>
      </c>
      <c r="K32" s="325">
        <f t="shared" si="16"/>
        <v>4.246616303802039</v>
      </c>
      <c r="L32" s="325">
        <f t="shared" si="16"/>
        <v>3.2021172599604206</v>
      </c>
      <c r="M32" s="325">
        <f t="shared" si="16"/>
        <v>1.937268867278455</v>
      </c>
      <c r="N32" s="325">
        <f t="shared" si="0"/>
        <v>1.2372329642912834</v>
      </c>
      <c r="O32" s="325">
        <f t="shared" ref="O32" si="17">100*O12/O$19</f>
        <v>1.1811306842195186</v>
      </c>
      <c r="P32" s="191"/>
      <c r="Q32" s="191"/>
      <c r="R32" s="191"/>
      <c r="S32" s="191"/>
      <c r="T32" s="191"/>
      <c r="U32" s="191"/>
      <c r="V32" s="191"/>
      <c r="W32" s="191"/>
      <c r="X32" s="191"/>
      <c r="Y32" s="191"/>
      <c r="Z32" s="191"/>
      <c r="AA32" s="187"/>
    </row>
    <row r="33" spans="1:27" ht="15.75" x14ac:dyDescent="0.25">
      <c r="A33" s="250" t="s">
        <v>151</v>
      </c>
      <c r="B33" s="196">
        <f t="shared" ref="B33:M33" si="18">100*B13/B$19</f>
        <v>6.6006568591250954</v>
      </c>
      <c r="C33" s="196">
        <f t="shared" si="18"/>
        <v>7.8340407778261492</v>
      </c>
      <c r="D33" s="196">
        <f t="shared" si="18"/>
        <v>7.2109860850217942</v>
      </c>
      <c r="E33" s="325">
        <f t="shared" si="18"/>
        <v>6.2718889567201099</v>
      </c>
      <c r="F33" s="325">
        <f t="shared" si="18"/>
        <v>7.2521620145003869</v>
      </c>
      <c r="G33" s="325">
        <f t="shared" si="18"/>
        <v>6.7108356486428722</v>
      </c>
      <c r="H33" s="325">
        <f t="shared" si="18"/>
        <v>7.8847065329014923</v>
      </c>
      <c r="I33" s="325">
        <f t="shared" si="18"/>
        <v>6.5588296615470147</v>
      </c>
      <c r="J33" s="325">
        <f t="shared" si="18"/>
        <v>3.9852426266835654</v>
      </c>
      <c r="K33" s="325">
        <f t="shared" si="18"/>
        <v>3.9504194711335021</v>
      </c>
      <c r="L33" s="325">
        <f t="shared" si="18"/>
        <v>2.7675782647051808</v>
      </c>
      <c r="M33" s="325">
        <f t="shared" si="18"/>
        <v>2.1427201753184497</v>
      </c>
      <c r="N33" s="325">
        <f t="shared" si="0"/>
        <v>1.3556447840324339</v>
      </c>
      <c r="O33" s="325">
        <f t="shared" ref="O33" si="19">100*O13/O$19</f>
        <v>1.2926344564640715</v>
      </c>
      <c r="P33" s="191"/>
      <c r="Q33" s="191"/>
      <c r="R33" s="191"/>
      <c r="S33" s="191"/>
      <c r="T33" s="191"/>
      <c r="U33" s="191"/>
      <c r="V33" s="191"/>
      <c r="W33" s="191"/>
      <c r="X33" s="191"/>
      <c r="Y33" s="191"/>
      <c r="Z33" s="191"/>
      <c r="AA33" s="187"/>
    </row>
    <row r="34" spans="1:27" ht="15.75" x14ac:dyDescent="0.25">
      <c r="A34" s="250" t="s">
        <v>152</v>
      </c>
      <c r="B34" s="196">
        <f t="shared" ref="B34:M34" si="20">100*B14/B$19</f>
        <v>6.2882601006665757</v>
      </c>
      <c r="C34" s="196">
        <f t="shared" si="20"/>
        <v>7.8249709766361919</v>
      </c>
      <c r="D34" s="196">
        <f t="shared" si="20"/>
        <v>7.6751226451224621</v>
      </c>
      <c r="E34" s="325">
        <f t="shared" si="20"/>
        <v>6.9420410261588819</v>
      </c>
      <c r="F34" s="325">
        <f t="shared" si="20"/>
        <v>6.3563472414319246</v>
      </c>
      <c r="G34" s="325">
        <f t="shared" si="20"/>
        <v>6.3902543278478303</v>
      </c>
      <c r="H34" s="325">
        <f t="shared" si="20"/>
        <v>4.9638597045580219</v>
      </c>
      <c r="I34" s="325">
        <f t="shared" si="20"/>
        <v>3.5125211388329047</v>
      </c>
      <c r="J34" s="325">
        <f t="shared" si="20"/>
        <v>2.7248512448177347</v>
      </c>
      <c r="K34" s="325">
        <f t="shared" si="20"/>
        <v>2.0773271197819989</v>
      </c>
      <c r="L34" s="325">
        <f t="shared" si="20"/>
        <v>1.0628025082854484</v>
      </c>
      <c r="M34" s="325">
        <f t="shared" si="20"/>
        <v>0.84755512943432398</v>
      </c>
      <c r="N34" s="325">
        <f t="shared" si="0"/>
        <v>0.71729299859660056</v>
      </c>
      <c r="O34" s="325">
        <f t="shared" ref="O34" si="21">100*O14/O$19</f>
        <v>0.80885196075786603</v>
      </c>
      <c r="P34" s="191"/>
      <c r="Q34" s="191"/>
      <c r="R34" s="191"/>
      <c r="S34" s="191"/>
      <c r="T34" s="191"/>
      <c r="U34" s="191"/>
      <c r="V34" s="191"/>
      <c r="W34" s="191"/>
      <c r="X34" s="191"/>
      <c r="Y34" s="191"/>
      <c r="Z34" s="191"/>
      <c r="AA34" s="187"/>
    </row>
    <row r="35" spans="1:27" ht="15.75" x14ac:dyDescent="0.25">
      <c r="A35" s="250" t="s">
        <v>153</v>
      </c>
      <c r="B35" s="196">
        <f t="shared" ref="B35:M35" si="22">100*B15/B$19</f>
        <v>4.9371319742697786</v>
      </c>
      <c r="C35" s="196">
        <f t="shared" si="22"/>
        <v>5.4532179654621968</v>
      </c>
      <c r="D35" s="196">
        <f t="shared" si="22"/>
        <v>4.3358926194080212</v>
      </c>
      <c r="E35" s="325">
        <f t="shared" si="22"/>
        <v>3.8038015064651316</v>
      </c>
      <c r="F35" s="325">
        <f t="shared" si="22"/>
        <v>3.4060649613372251</v>
      </c>
      <c r="G35" s="325">
        <f t="shared" si="22"/>
        <v>2.9157634415168077</v>
      </c>
      <c r="H35" s="325">
        <f t="shared" si="22"/>
        <v>2.0731297890828659</v>
      </c>
      <c r="I35" s="325">
        <f t="shared" si="22"/>
        <v>1.3702596891143699</v>
      </c>
      <c r="J35" s="325">
        <f t="shared" si="22"/>
        <v>1.2131334178248447</v>
      </c>
      <c r="K35" s="325">
        <f t="shared" si="22"/>
        <v>1.4623660767178004</v>
      </c>
      <c r="L35" s="325">
        <f t="shared" si="22"/>
        <v>1.3846832455115519</v>
      </c>
      <c r="M35" s="325">
        <f t="shared" si="22"/>
        <v>0.9724695247226407</v>
      </c>
      <c r="N35" s="325">
        <f t="shared" si="0"/>
        <v>0.69780134102604074</v>
      </c>
      <c r="O35" s="325">
        <f t="shared" ref="O35" si="23">100*O15/O$19</f>
        <v>0.42848022156878612</v>
      </c>
      <c r="P35" s="191"/>
      <c r="Q35" s="191"/>
      <c r="R35" s="191"/>
      <c r="S35" s="191"/>
      <c r="T35" s="191"/>
      <c r="U35" s="191"/>
      <c r="V35" s="191"/>
      <c r="W35" s="191"/>
      <c r="X35" s="191"/>
      <c r="Y35" s="191"/>
      <c r="Z35" s="191"/>
      <c r="AA35" s="187"/>
    </row>
    <row r="36" spans="1:27" ht="15.75" x14ac:dyDescent="0.25">
      <c r="A36" s="250" t="s">
        <v>154</v>
      </c>
      <c r="B36" s="196">
        <f t="shared" ref="B36:M36" si="24">100*B16/B$19</f>
        <v>3.1934430689702085</v>
      </c>
      <c r="C36" s="196">
        <f t="shared" si="24"/>
        <v>2.9966623131620951</v>
      </c>
      <c r="D36" s="196">
        <f t="shared" si="24"/>
        <v>3.1263107982419349</v>
      </c>
      <c r="E36" s="325">
        <f t="shared" si="24"/>
        <v>3.4388899344077188</v>
      </c>
      <c r="F36" s="325">
        <f t="shared" si="24"/>
        <v>2.7760413846736922</v>
      </c>
      <c r="G36" s="325">
        <f t="shared" si="24"/>
        <v>2.9254317670645946</v>
      </c>
      <c r="H36" s="325">
        <f t="shared" si="24"/>
        <v>2.5915356663243538</v>
      </c>
      <c r="I36" s="325">
        <f t="shared" si="24"/>
        <v>1.9882085852618896</v>
      </c>
      <c r="J36" s="325">
        <f t="shared" si="24"/>
        <v>1.1578201190041459</v>
      </c>
      <c r="K36" s="325">
        <f t="shared" si="24"/>
        <v>0.65332558520031359</v>
      </c>
      <c r="L36" s="325">
        <f t="shared" si="24"/>
        <v>0.34751198111633003</v>
      </c>
      <c r="M36" s="325">
        <f t="shared" si="24"/>
        <v>0.2487330502670867</v>
      </c>
      <c r="N36" s="325">
        <f t="shared" si="0"/>
        <v>0.25826446280991733</v>
      </c>
      <c r="O36" s="325">
        <f t="shared" ref="O36" si="25">100*O16/O$19</f>
        <v>0.223457156473963</v>
      </c>
      <c r="P36" s="191"/>
      <c r="Q36" s="191"/>
      <c r="R36" s="191"/>
      <c r="S36" s="191"/>
      <c r="T36" s="191"/>
      <c r="U36" s="191"/>
      <c r="V36" s="191"/>
      <c r="W36" s="191"/>
      <c r="X36" s="191"/>
      <c r="Y36" s="191"/>
      <c r="Z36" s="191"/>
      <c r="AA36" s="187"/>
    </row>
    <row r="37" spans="1:27" ht="15.75" x14ac:dyDescent="0.25">
      <c r="A37" s="250" t="s">
        <v>155</v>
      </c>
      <c r="B37" s="196">
        <f t="shared" ref="B37:M37" si="26">100*B17/B$19</f>
        <v>25.607303185183746</v>
      </c>
      <c r="C37" s="196">
        <f t="shared" si="26"/>
        <v>7.7002612102742711</v>
      </c>
      <c r="D37" s="196">
        <f t="shared" si="26"/>
        <v>1.9887658891543414</v>
      </c>
      <c r="E37" s="325">
        <f t="shared" si="26"/>
        <v>1.6290203386562991</v>
      </c>
      <c r="F37" s="325">
        <f t="shared" si="26"/>
        <v>1.031171400867267</v>
      </c>
      <c r="G37" s="325">
        <f t="shared" si="26"/>
        <v>0.70375232803102017</v>
      </c>
      <c r="H37" s="325">
        <f t="shared" si="26"/>
        <v>0.71984358954103789</v>
      </c>
      <c r="I37" s="325">
        <f t="shared" si="26"/>
        <v>0.59478305186832525</v>
      </c>
      <c r="J37" s="325">
        <f t="shared" si="26"/>
        <v>0.40545185057891009</v>
      </c>
      <c r="K37" s="325">
        <f t="shared" si="26"/>
        <v>0.36615570362262834</v>
      </c>
      <c r="L37" s="325">
        <f t="shared" si="26"/>
        <v>0.31174745475787419</v>
      </c>
      <c r="M37" s="325">
        <f t="shared" si="26"/>
        <v>0.38515271880564306</v>
      </c>
      <c r="N37" s="325">
        <f t="shared" si="0"/>
        <v>0.36351941369094026</v>
      </c>
      <c r="O37" s="325">
        <f t="shared" ref="O37" si="27">100*O17/O$19</f>
        <v>0.25897650327767135</v>
      </c>
    </row>
    <row r="38" spans="1:27" ht="15.75" x14ac:dyDescent="0.25">
      <c r="A38" s="251" t="s">
        <v>69</v>
      </c>
      <c r="B38" s="197">
        <f t="shared" ref="B38:O38" si="28">100*B19/B$19</f>
        <v>100</v>
      </c>
      <c r="C38" s="255">
        <f t="shared" si="28"/>
        <v>100</v>
      </c>
      <c r="D38" s="255">
        <f t="shared" si="28"/>
        <v>100</v>
      </c>
      <c r="E38" s="255">
        <f t="shared" si="28"/>
        <v>100</v>
      </c>
      <c r="F38" s="255">
        <f t="shared" si="28"/>
        <v>100</v>
      </c>
      <c r="G38" s="255">
        <f t="shared" si="28"/>
        <v>100</v>
      </c>
      <c r="H38" s="255">
        <f t="shared" si="28"/>
        <v>100</v>
      </c>
      <c r="I38" s="255">
        <f t="shared" si="28"/>
        <v>99.999999999999986</v>
      </c>
      <c r="J38" s="255">
        <f t="shared" si="28"/>
        <v>99.999999999999986</v>
      </c>
      <c r="K38" s="255">
        <f t="shared" si="28"/>
        <v>100</v>
      </c>
      <c r="L38" s="255">
        <f t="shared" si="28"/>
        <v>100</v>
      </c>
      <c r="M38" s="255">
        <f t="shared" si="28"/>
        <v>100</v>
      </c>
      <c r="N38" s="255">
        <f t="shared" si="28"/>
        <v>100</v>
      </c>
      <c r="O38" s="255">
        <f t="shared" si="28"/>
        <v>100</v>
      </c>
    </row>
    <row r="39" spans="1:27" ht="14.25" x14ac:dyDescent="0.2">
      <c r="A39" s="215" t="s">
        <v>200</v>
      </c>
      <c r="B39" s="191"/>
      <c r="C39" s="191"/>
      <c r="D39" s="191"/>
      <c r="E39" s="191"/>
      <c r="F39" s="191"/>
      <c r="G39" s="191"/>
      <c r="H39" s="191"/>
      <c r="I39" s="191"/>
      <c r="J39" s="191"/>
      <c r="K39" s="191"/>
      <c r="L39" s="191"/>
      <c r="M39" s="191"/>
      <c r="O39" s="191"/>
      <c r="P39" s="191"/>
      <c r="Q39" s="191"/>
      <c r="R39" s="191"/>
    </row>
    <row r="40" spans="1:27" s="191" customFormat="1" ht="14.25" x14ac:dyDescent="0.2">
      <c r="A40" s="215"/>
    </row>
    <row r="41" spans="1:27" s="139" customFormat="1" x14ac:dyDescent="0.2">
      <c r="A41" s="191"/>
      <c r="B41" s="191"/>
      <c r="C41" s="191"/>
      <c r="D41" s="191"/>
      <c r="E41" s="191"/>
      <c r="F41" s="191"/>
      <c r="G41" s="191"/>
      <c r="H41" s="191"/>
      <c r="I41" s="191"/>
      <c r="J41" s="191"/>
      <c r="K41" s="191"/>
      <c r="L41" s="191"/>
      <c r="M41" s="191"/>
      <c r="N41" s="191"/>
      <c r="O41" s="191"/>
      <c r="P41" s="191"/>
      <c r="Q41" s="191"/>
      <c r="R41" s="191"/>
    </row>
    <row r="42" spans="1:27" s="139" customFormat="1" x14ac:dyDescent="0.2">
      <c r="A42" s="191"/>
      <c r="B42" s="191"/>
      <c r="C42" s="191"/>
      <c r="D42" s="191"/>
      <c r="E42" s="191"/>
      <c r="F42" s="191"/>
      <c r="G42" s="191"/>
      <c r="H42" s="191"/>
      <c r="I42" s="191"/>
      <c r="J42" s="191"/>
      <c r="K42" s="191"/>
      <c r="L42" s="191"/>
      <c r="M42" s="191"/>
      <c r="N42" s="191"/>
      <c r="O42" s="191"/>
      <c r="P42" s="191"/>
      <c r="Q42" s="191"/>
      <c r="R42" s="191"/>
    </row>
    <row r="43" spans="1:27" s="139" customFormat="1" ht="15.75" hidden="1" x14ac:dyDescent="0.25">
      <c r="A43" s="142"/>
      <c r="B43" s="143"/>
      <c r="C43" s="143"/>
      <c r="D43" s="143"/>
      <c r="E43" s="143"/>
      <c r="F43" s="143"/>
      <c r="G43" s="143"/>
      <c r="H43" s="141"/>
      <c r="I43" s="141"/>
      <c r="J43" s="141"/>
      <c r="K43" s="141"/>
      <c r="L43" s="141"/>
      <c r="M43" s="141"/>
      <c r="N43" s="141"/>
      <c r="O43" s="141"/>
      <c r="P43" s="141"/>
      <c r="Q43" s="141"/>
      <c r="R43" s="144"/>
    </row>
    <row r="44" spans="1:27" s="139" customFormat="1" ht="73.5" hidden="1" customHeight="1" x14ac:dyDescent="0.2">
      <c r="A44" s="145"/>
      <c r="B44" s="146"/>
      <c r="C44" s="146"/>
      <c r="D44" s="146"/>
      <c r="E44" s="146"/>
      <c r="F44" s="146"/>
      <c r="G44" s="146"/>
      <c r="H44" s="146"/>
      <c r="I44" s="146"/>
      <c r="J44" s="146"/>
      <c r="K44" s="146"/>
      <c r="L44" s="146"/>
      <c r="M44" s="146"/>
      <c r="N44" s="146"/>
      <c r="O44" s="146"/>
      <c r="P44" s="146"/>
      <c r="Q44" s="146"/>
      <c r="R44" s="146"/>
    </row>
    <row r="45" spans="1:27" s="139" customFormat="1" ht="15.75" hidden="1" x14ac:dyDescent="0.25">
      <c r="A45" s="147" t="s">
        <v>140</v>
      </c>
      <c r="B45" s="146"/>
      <c r="C45" s="146"/>
      <c r="D45" s="146"/>
      <c r="E45" s="146"/>
      <c r="F45" s="146"/>
      <c r="G45" s="146"/>
      <c r="H45" s="146"/>
      <c r="I45" s="146"/>
      <c r="J45" s="146"/>
      <c r="K45" s="146"/>
      <c r="L45" s="146"/>
      <c r="M45" s="146"/>
      <c r="N45" s="146"/>
      <c r="O45" s="146"/>
      <c r="P45" s="146"/>
      <c r="Q45" s="146"/>
      <c r="R45" s="146"/>
    </row>
    <row r="46" spans="1:27" s="139" customFormat="1" ht="15.75" hidden="1" x14ac:dyDescent="0.2">
      <c r="A46" s="148" t="s">
        <v>141</v>
      </c>
      <c r="B46" s="146"/>
      <c r="C46" s="146"/>
      <c r="D46" s="146"/>
      <c r="E46" s="146"/>
      <c r="F46" s="146"/>
      <c r="G46" s="146"/>
      <c r="H46" s="146"/>
      <c r="I46" s="146"/>
      <c r="J46" s="146"/>
      <c r="K46" s="146"/>
      <c r="L46" s="146"/>
      <c r="M46" s="146"/>
      <c r="N46" s="146"/>
      <c r="O46" s="146"/>
      <c r="P46" s="146"/>
      <c r="Q46" s="146"/>
      <c r="R46" s="146"/>
    </row>
    <row r="47" spans="1:27" s="139" customFormat="1" ht="16.5" hidden="1" thickBot="1" x14ac:dyDescent="0.3">
      <c r="A47" s="149"/>
      <c r="B47" s="149"/>
      <c r="C47" s="149"/>
      <c r="D47" s="149"/>
      <c r="E47" s="149"/>
      <c r="F47" s="149"/>
      <c r="G47" s="149"/>
      <c r="H47" s="149"/>
      <c r="I47" s="149"/>
      <c r="J47" s="149"/>
      <c r="K47" s="149"/>
      <c r="L47" s="149"/>
      <c r="M47" s="149"/>
      <c r="N47" s="149"/>
      <c r="O47" s="149"/>
      <c r="P47" s="149"/>
      <c r="Q47" s="150"/>
      <c r="R47" s="150" t="s">
        <v>193</v>
      </c>
    </row>
    <row r="48" spans="1:27" s="139" customFormat="1" ht="48.75" hidden="1" x14ac:dyDescent="0.35">
      <c r="A48" s="151"/>
      <c r="B48" s="152" t="s">
        <v>142</v>
      </c>
      <c r="C48" s="152" t="s">
        <v>143</v>
      </c>
      <c r="D48" s="152" t="s">
        <v>144</v>
      </c>
      <c r="E48" s="152" t="s">
        <v>145</v>
      </c>
      <c r="F48" s="152" t="s">
        <v>146</v>
      </c>
      <c r="G48" s="152" t="s">
        <v>147</v>
      </c>
      <c r="H48" s="152" t="s">
        <v>148</v>
      </c>
      <c r="I48" s="152" t="s">
        <v>149</v>
      </c>
      <c r="J48" s="152" t="s">
        <v>150</v>
      </c>
      <c r="K48" s="152" t="s">
        <v>151</v>
      </c>
      <c r="L48" s="152" t="s">
        <v>152</v>
      </c>
      <c r="M48" s="152" t="s">
        <v>153</v>
      </c>
      <c r="N48" s="152"/>
      <c r="O48" s="152" t="s">
        <v>154</v>
      </c>
      <c r="P48" s="152" t="s">
        <v>155</v>
      </c>
      <c r="Q48" s="152" t="s">
        <v>69</v>
      </c>
      <c r="R48" s="152" t="s">
        <v>194</v>
      </c>
    </row>
    <row r="49" spans="1:18" s="139" customFormat="1" ht="15.75" hidden="1" x14ac:dyDescent="0.25">
      <c r="A49" s="153" t="s">
        <v>157</v>
      </c>
      <c r="B49" s="154"/>
      <c r="C49" s="154"/>
      <c r="D49" s="154"/>
      <c r="E49" s="154"/>
      <c r="F49" s="154"/>
      <c r="G49" s="154"/>
      <c r="H49" s="154"/>
      <c r="I49" s="154"/>
      <c r="J49" s="154"/>
      <c r="K49" s="154"/>
      <c r="L49" s="154"/>
      <c r="M49" s="154"/>
      <c r="N49" s="154"/>
      <c r="O49" s="154"/>
      <c r="P49" s="154"/>
      <c r="Q49" s="155"/>
      <c r="R49" s="155"/>
    </row>
    <row r="50" spans="1:18" s="139" customFormat="1" ht="15.75" hidden="1" x14ac:dyDescent="0.25">
      <c r="A50" s="156">
        <v>2001</v>
      </c>
      <c r="B50" s="157">
        <v>0.23699999999999999</v>
      </c>
      <c r="C50" s="157">
        <v>1.2E-2</v>
      </c>
      <c r="D50" s="157">
        <v>13.96</v>
      </c>
      <c r="E50" s="157">
        <v>21.405000000000001</v>
      </c>
      <c r="F50" s="157">
        <v>183.88800000000001</v>
      </c>
      <c r="G50" s="157">
        <v>297.36200000000002</v>
      </c>
      <c r="H50" s="157">
        <v>519.38499999999999</v>
      </c>
      <c r="I50" s="157">
        <v>236.00200000000001</v>
      </c>
      <c r="J50" s="157">
        <v>188.721</v>
      </c>
      <c r="K50" s="157">
        <v>242.53100000000001</v>
      </c>
      <c r="L50" s="157">
        <v>193.93</v>
      </c>
      <c r="M50" s="157">
        <v>147.726</v>
      </c>
      <c r="N50" s="157"/>
      <c r="O50" s="157">
        <v>98.91</v>
      </c>
      <c r="P50" s="157">
        <v>441.91299999999956</v>
      </c>
      <c r="Q50" s="158">
        <v>2585.982</v>
      </c>
      <c r="R50" s="159">
        <v>177.834796592652</v>
      </c>
    </row>
    <row r="51" spans="1:18" s="139" customFormat="1" ht="15.75" hidden="1" x14ac:dyDescent="0.25">
      <c r="A51" s="156">
        <v>2002</v>
      </c>
      <c r="B51" s="157">
        <v>0.1</v>
      </c>
      <c r="C51" s="157">
        <v>4.3970000000000002</v>
      </c>
      <c r="D51" s="157">
        <v>35.064999999999998</v>
      </c>
      <c r="E51" s="157">
        <v>26.212</v>
      </c>
      <c r="F51" s="157">
        <v>217.98</v>
      </c>
      <c r="G51" s="157">
        <v>272.101</v>
      </c>
      <c r="H51" s="157">
        <v>473.80799999999999</v>
      </c>
      <c r="I51" s="157">
        <v>204.84800000000001</v>
      </c>
      <c r="J51" s="157">
        <v>155.726</v>
      </c>
      <c r="K51" s="157">
        <v>201.197</v>
      </c>
      <c r="L51" s="157">
        <v>182.36799999999999</v>
      </c>
      <c r="M51" s="157">
        <v>135.249</v>
      </c>
      <c r="N51" s="157"/>
      <c r="O51" s="157">
        <v>81.777000000000001</v>
      </c>
      <c r="P51" s="157">
        <v>691.303</v>
      </c>
      <c r="Q51" s="158">
        <v>2682.1309999999999</v>
      </c>
      <c r="R51" s="159">
        <v>175.38722531529601</v>
      </c>
    </row>
    <row r="52" spans="1:18" s="139" customFormat="1" ht="15.75" hidden="1" x14ac:dyDescent="0.25">
      <c r="A52" s="156">
        <v>2003</v>
      </c>
      <c r="B52" s="157">
        <v>3.5999999999999997E-2</v>
      </c>
      <c r="C52" s="157">
        <v>6.3540000000000001</v>
      </c>
      <c r="D52" s="157">
        <v>67.692999999999998</v>
      </c>
      <c r="E52" s="157">
        <v>43.959000000000003</v>
      </c>
      <c r="F52" s="157">
        <v>260.35700000000003</v>
      </c>
      <c r="G52" s="157">
        <v>470.28199999999998</v>
      </c>
      <c r="H52" s="157">
        <v>553.28800000000001</v>
      </c>
      <c r="I52" s="157">
        <v>246.12899999999999</v>
      </c>
      <c r="J52" s="157">
        <v>216.37</v>
      </c>
      <c r="K52" s="157">
        <v>229.733</v>
      </c>
      <c r="L52" s="157">
        <v>220.108</v>
      </c>
      <c r="M52" s="157">
        <v>139.74</v>
      </c>
      <c r="N52" s="157"/>
      <c r="O52" s="157">
        <v>105.096</v>
      </c>
      <c r="P52" s="157">
        <v>86.911000000000001</v>
      </c>
      <c r="Q52" s="158">
        <v>2646.056</v>
      </c>
      <c r="R52" s="159">
        <v>172.58271336716001</v>
      </c>
    </row>
    <row r="53" spans="1:18" s="139" customFormat="1" ht="15.75" hidden="1" x14ac:dyDescent="0.25">
      <c r="A53" s="156">
        <v>2004</v>
      </c>
      <c r="B53" s="157">
        <v>0.02</v>
      </c>
      <c r="C53" s="157">
        <v>8.2550000000000008</v>
      </c>
      <c r="D53" s="157">
        <v>71.100999999999999</v>
      </c>
      <c r="E53" s="157">
        <v>83.013000000000005</v>
      </c>
      <c r="F53" s="157">
        <v>243.292</v>
      </c>
      <c r="G53" s="157">
        <v>461.14499999999998</v>
      </c>
      <c r="H53" s="157">
        <v>567.84199999999998</v>
      </c>
      <c r="I53" s="157">
        <v>229.91900000000001</v>
      </c>
      <c r="J53" s="157">
        <v>219.67500000000001</v>
      </c>
      <c r="K53" s="157">
        <v>198.28800000000001</v>
      </c>
      <c r="L53" s="157">
        <v>201.80600000000001</v>
      </c>
      <c r="M53" s="157">
        <v>127.285</v>
      </c>
      <c r="N53" s="157"/>
      <c r="O53" s="157">
        <v>110.65</v>
      </c>
      <c r="P53" s="157">
        <v>76.787999999999997</v>
      </c>
      <c r="Q53" s="158">
        <v>2599.0790000000002</v>
      </c>
      <c r="R53" s="159">
        <v>171.283244478928</v>
      </c>
    </row>
    <row r="54" spans="1:18" s="139" customFormat="1" ht="15.75" hidden="1" x14ac:dyDescent="0.25">
      <c r="A54" s="156">
        <v>2005</v>
      </c>
      <c r="B54" s="157">
        <v>1.6E-2</v>
      </c>
      <c r="C54" s="157">
        <v>16.073</v>
      </c>
      <c r="D54" s="157">
        <v>58.5</v>
      </c>
      <c r="E54" s="157">
        <v>103.131</v>
      </c>
      <c r="F54" s="157">
        <v>245.04499999999999</v>
      </c>
      <c r="G54" s="157">
        <v>381.28300000000002</v>
      </c>
      <c r="H54" s="157">
        <v>598.32100000000003</v>
      </c>
      <c r="I54" s="157">
        <v>201.95500000000001</v>
      </c>
      <c r="J54" s="157">
        <v>205.60900000000001</v>
      </c>
      <c r="K54" s="157">
        <v>205.49700000000001</v>
      </c>
      <c r="L54" s="157">
        <v>174.33</v>
      </c>
      <c r="M54" s="157">
        <v>105.703</v>
      </c>
      <c r="N54" s="157"/>
      <c r="O54" s="157">
        <v>90.540999999999997</v>
      </c>
      <c r="P54" s="157">
        <v>57.451000000000001</v>
      </c>
      <c r="Q54" s="157">
        <v>2443.4549999999999</v>
      </c>
      <c r="R54" s="157">
        <v>169.7</v>
      </c>
    </row>
    <row r="55" spans="1:18" s="139" customFormat="1" ht="15.75" hidden="1" x14ac:dyDescent="0.25">
      <c r="A55" s="160">
        <v>2006</v>
      </c>
      <c r="B55" s="157">
        <v>8.9999999999999993E-3</v>
      </c>
      <c r="C55" s="157">
        <v>42.192</v>
      </c>
      <c r="D55" s="157">
        <v>63.325000000000003</v>
      </c>
      <c r="E55" s="157">
        <v>111.60899999999999</v>
      </c>
      <c r="F55" s="157">
        <v>260.89499999999998</v>
      </c>
      <c r="G55" s="157">
        <v>337.971</v>
      </c>
      <c r="H55" s="157">
        <v>568.202</v>
      </c>
      <c r="I55" s="157">
        <v>238.893</v>
      </c>
      <c r="J55" s="157">
        <v>154.001</v>
      </c>
      <c r="K55" s="157">
        <v>180.26300000000001</v>
      </c>
      <c r="L55" s="157">
        <v>163.47300000000001</v>
      </c>
      <c r="M55" s="157">
        <v>84.864999999999995</v>
      </c>
      <c r="N55" s="157"/>
      <c r="O55" s="157">
        <v>89.715999999999994</v>
      </c>
      <c r="P55" s="157">
        <v>44.628999999999998</v>
      </c>
      <c r="Q55" s="157">
        <v>2340.0429999999997</v>
      </c>
      <c r="R55" s="157">
        <v>167.74</v>
      </c>
    </row>
    <row r="56" spans="1:18" s="139" customFormat="1" ht="15.75" hidden="1" x14ac:dyDescent="0.25">
      <c r="A56" s="161">
        <v>2007</v>
      </c>
      <c r="B56" s="157">
        <v>5.1999999999999998E-2</v>
      </c>
      <c r="C56" s="157">
        <v>54.898000000000003</v>
      </c>
      <c r="D56" s="157">
        <v>75.716999999999999</v>
      </c>
      <c r="E56" s="157">
        <v>116.389</v>
      </c>
      <c r="F56" s="157">
        <v>376.017</v>
      </c>
      <c r="G56" s="157">
        <v>294.31799999999998</v>
      </c>
      <c r="H56" s="157">
        <v>563.40499999999997</v>
      </c>
      <c r="I56" s="157">
        <v>243.07499999999999</v>
      </c>
      <c r="J56" s="157">
        <v>158.23099999999999</v>
      </c>
      <c r="K56" s="157">
        <v>197.798</v>
      </c>
      <c r="L56" s="157">
        <v>126.85899999999999</v>
      </c>
      <c r="M56" s="157">
        <v>61.823</v>
      </c>
      <c r="N56" s="157"/>
      <c r="O56" s="157">
        <v>83.206999999999994</v>
      </c>
      <c r="P56" s="157">
        <v>38.290999999999997</v>
      </c>
      <c r="Q56" s="157">
        <v>2390.08</v>
      </c>
      <c r="R56" s="157">
        <v>164.74</v>
      </c>
    </row>
    <row r="57" spans="1:18" s="139" customFormat="1" ht="15.75" hidden="1" x14ac:dyDescent="0.25">
      <c r="A57" s="161">
        <v>2008</v>
      </c>
      <c r="B57" s="157">
        <v>3.4950000000000001</v>
      </c>
      <c r="C57" s="157">
        <v>71.021000000000001</v>
      </c>
      <c r="D57" s="157">
        <v>152.18</v>
      </c>
      <c r="E57" s="157">
        <v>112.64700000000001</v>
      </c>
      <c r="F57" s="157">
        <v>384.98500000000001</v>
      </c>
      <c r="G57" s="157">
        <v>286.99700000000001</v>
      </c>
      <c r="H57" s="157">
        <v>431.697</v>
      </c>
      <c r="I57" s="157">
        <v>190.97800000000001</v>
      </c>
      <c r="J57" s="157">
        <v>129.32</v>
      </c>
      <c r="K57" s="157">
        <v>153.38800000000001</v>
      </c>
      <c r="L57" s="157">
        <v>81.552999999999997</v>
      </c>
      <c r="M57" s="157">
        <v>32.182000000000002</v>
      </c>
      <c r="N57" s="157"/>
      <c r="O57" s="157">
        <v>53.36</v>
      </c>
      <c r="P57" s="157">
        <v>28.195</v>
      </c>
      <c r="Q57" s="157">
        <v>2111.998</v>
      </c>
      <c r="R57" s="157">
        <v>158.23980193905001</v>
      </c>
    </row>
    <row r="58" spans="1:18" s="139" customFormat="1" ht="15.75" hidden="1" x14ac:dyDescent="0.25">
      <c r="A58" s="161">
        <v>2009</v>
      </c>
      <c r="B58" s="157">
        <v>17.806999999999999</v>
      </c>
      <c r="C58" s="157">
        <v>109.383</v>
      </c>
      <c r="D58" s="157">
        <v>269.21199999999999</v>
      </c>
      <c r="E58" s="157">
        <v>142.55099999999999</v>
      </c>
      <c r="F58" s="157">
        <v>377.39600000000002</v>
      </c>
      <c r="G58" s="157">
        <v>253.94399999999999</v>
      </c>
      <c r="H58" s="157">
        <v>355.35300000000001</v>
      </c>
      <c r="I58" s="157">
        <v>111.735</v>
      </c>
      <c r="J58" s="157">
        <v>107.273</v>
      </c>
      <c r="K58" s="157">
        <v>86.492000000000004</v>
      </c>
      <c r="L58" s="157">
        <v>59.868000000000002</v>
      </c>
      <c r="M58" s="157">
        <v>26.768000000000001</v>
      </c>
      <c r="N58" s="157"/>
      <c r="O58" s="157">
        <v>31.376999999999999</v>
      </c>
      <c r="P58" s="157">
        <v>19.093</v>
      </c>
      <c r="Q58" s="157">
        <v>1968.252</v>
      </c>
      <c r="R58" s="157">
        <v>149.760982557093</v>
      </c>
    </row>
    <row r="59" spans="1:18" s="139" customFormat="1" ht="15.75" hidden="1" x14ac:dyDescent="0.25">
      <c r="A59" s="161">
        <v>2010</v>
      </c>
      <c r="B59" s="157">
        <v>36.328000000000003</v>
      </c>
      <c r="C59" s="157">
        <v>137.75299999999999</v>
      </c>
      <c r="D59" s="157">
        <v>324.84899999999999</v>
      </c>
      <c r="E59" s="157">
        <v>254.32900000000001</v>
      </c>
      <c r="F59" s="157">
        <v>361.17700000000002</v>
      </c>
      <c r="G59" s="157">
        <v>217.71799999999999</v>
      </c>
      <c r="H59" s="157">
        <v>300.20100000000002</v>
      </c>
      <c r="I59" s="157">
        <v>79.209000000000003</v>
      </c>
      <c r="J59" s="157">
        <v>96.546000000000006</v>
      </c>
      <c r="K59" s="157">
        <v>76.457999999999998</v>
      </c>
      <c r="L59" s="157">
        <v>43.793999999999997</v>
      </c>
      <c r="M59" s="157">
        <v>29.963999999999999</v>
      </c>
      <c r="N59" s="157"/>
      <c r="O59" s="157">
        <v>20.855</v>
      </c>
      <c r="P59" s="157">
        <v>17.143999999999998</v>
      </c>
      <c r="Q59" s="157">
        <v>1996.325</v>
      </c>
      <c r="R59" s="157">
        <v>144.313697938693</v>
      </c>
    </row>
    <row r="60" spans="1:18" s="139" customFormat="1" ht="15.75" hidden="1" x14ac:dyDescent="0.25">
      <c r="A60" s="160">
        <v>2011</v>
      </c>
      <c r="B60" s="157">
        <v>72.897999999999996</v>
      </c>
      <c r="C60" s="157">
        <v>201.572</v>
      </c>
      <c r="D60" s="157">
        <v>316.05200000000002</v>
      </c>
      <c r="E60" s="157">
        <v>295.82</v>
      </c>
      <c r="F60" s="157">
        <v>343.24099999999999</v>
      </c>
      <c r="G60" s="157">
        <v>196.09700000000001</v>
      </c>
      <c r="H60" s="157">
        <v>218.505</v>
      </c>
      <c r="I60" s="157">
        <v>73.042000000000002</v>
      </c>
      <c r="J60" s="157">
        <v>63.695</v>
      </c>
      <c r="K60" s="157">
        <v>51.271000000000001</v>
      </c>
      <c r="L60" s="157">
        <v>21.329000000000001</v>
      </c>
      <c r="M60" s="157">
        <v>28.129000000000001</v>
      </c>
      <c r="N60" s="157"/>
      <c r="O60" s="157">
        <v>11.436</v>
      </c>
      <c r="P60" s="157">
        <v>14.324</v>
      </c>
      <c r="Q60" s="157">
        <v>1907.4110000000001</v>
      </c>
      <c r="R60" s="157">
        <v>138.16368925464101</v>
      </c>
    </row>
    <row r="61" spans="1:18" s="139" customFormat="1" ht="15.75" hidden="1" x14ac:dyDescent="0.25">
      <c r="A61" s="160">
        <v>2012</v>
      </c>
      <c r="B61" s="157">
        <v>173.22200000000001</v>
      </c>
      <c r="C61" s="157">
        <v>220.09200000000001</v>
      </c>
      <c r="D61" s="157">
        <v>350.608</v>
      </c>
      <c r="E61" s="157">
        <v>382.69299999999998</v>
      </c>
      <c r="F61" s="157">
        <v>322.84300000000002</v>
      </c>
      <c r="G61" s="157">
        <v>194.09</v>
      </c>
      <c r="H61" s="157">
        <v>155.428</v>
      </c>
      <c r="I61" s="157">
        <v>59.13</v>
      </c>
      <c r="J61" s="157">
        <v>38.558999999999997</v>
      </c>
      <c r="K61" s="157">
        <v>47.076999999999998</v>
      </c>
      <c r="L61" s="157">
        <v>18.488</v>
      </c>
      <c r="M61" s="157">
        <v>25.076000000000001</v>
      </c>
      <c r="N61" s="157"/>
      <c r="O61" s="157">
        <v>9.4920000000000009</v>
      </c>
      <c r="P61" s="157">
        <v>14.026999999999999</v>
      </c>
      <c r="Q61" s="157">
        <v>2010.825</v>
      </c>
      <c r="R61" s="157">
        <v>132.95120487901099</v>
      </c>
    </row>
    <row r="62" spans="1:18" s="139" customFormat="1" ht="15.75" hidden="1" x14ac:dyDescent="0.25">
      <c r="A62" s="156" t="s">
        <v>158</v>
      </c>
      <c r="B62" s="157">
        <v>3.5999999999999997E-2</v>
      </c>
      <c r="C62" s="157">
        <v>1.7130000000000001</v>
      </c>
      <c r="D62" s="157">
        <v>16.952000000000002</v>
      </c>
      <c r="E62" s="157">
        <v>8.9039999999999999</v>
      </c>
      <c r="F62" s="157">
        <v>75.998000000000005</v>
      </c>
      <c r="G62" s="157">
        <v>130.85300000000001</v>
      </c>
      <c r="H62" s="157">
        <v>156.43299999999999</v>
      </c>
      <c r="I62" s="157">
        <v>70.831000000000003</v>
      </c>
      <c r="J62" s="157">
        <v>58.451000000000001</v>
      </c>
      <c r="K62" s="157">
        <v>64.944999999999993</v>
      </c>
      <c r="L62" s="157">
        <v>65.010000000000005</v>
      </c>
      <c r="M62" s="157">
        <v>40.36</v>
      </c>
      <c r="N62" s="157"/>
      <c r="O62" s="157">
        <v>28.361999999999998</v>
      </c>
      <c r="P62" s="157">
        <v>18.753</v>
      </c>
      <c r="Q62" s="158">
        <v>737.601</v>
      </c>
      <c r="R62" s="159">
        <v>172.84355941729001</v>
      </c>
    </row>
    <row r="63" spans="1:18" s="139" customFormat="1" ht="15.75" hidden="1" x14ac:dyDescent="0.25">
      <c r="A63" s="156" t="s">
        <v>159</v>
      </c>
      <c r="B63" s="157">
        <v>1.2999999999999999E-2</v>
      </c>
      <c r="C63" s="157">
        <v>1.619</v>
      </c>
      <c r="D63" s="157">
        <v>16.867999999999999</v>
      </c>
      <c r="E63" s="157">
        <v>9.27</v>
      </c>
      <c r="F63" s="157">
        <v>66.503</v>
      </c>
      <c r="G63" s="157">
        <v>107.94799999999999</v>
      </c>
      <c r="H63" s="157">
        <v>133.04900000000001</v>
      </c>
      <c r="I63" s="157">
        <v>62.384</v>
      </c>
      <c r="J63" s="157">
        <v>51.37</v>
      </c>
      <c r="K63" s="157">
        <v>60.588000000000001</v>
      </c>
      <c r="L63" s="157">
        <v>54.506999999999998</v>
      </c>
      <c r="M63" s="157">
        <v>33.356000000000002</v>
      </c>
      <c r="N63" s="157"/>
      <c r="O63" s="157">
        <v>23.619</v>
      </c>
      <c r="P63" s="157">
        <v>21.56</v>
      </c>
      <c r="Q63" s="158">
        <v>642.654</v>
      </c>
      <c r="R63" s="159">
        <v>172.640790282952</v>
      </c>
    </row>
    <row r="64" spans="1:18" s="139" customFormat="1" ht="15.75" hidden="1" x14ac:dyDescent="0.25">
      <c r="A64" s="156" t="s">
        <v>160</v>
      </c>
      <c r="B64" s="157">
        <v>1.6E-2</v>
      </c>
      <c r="C64" s="157">
        <v>1.621</v>
      </c>
      <c r="D64" s="157">
        <v>19.449000000000002</v>
      </c>
      <c r="E64" s="157">
        <v>12.132999999999999</v>
      </c>
      <c r="F64" s="157">
        <v>71.594999999999999</v>
      </c>
      <c r="G64" s="157">
        <v>139.18299999999999</v>
      </c>
      <c r="H64" s="157">
        <v>152.19999999999999</v>
      </c>
      <c r="I64" s="157">
        <v>66.703000000000003</v>
      </c>
      <c r="J64" s="157">
        <v>63.398000000000003</v>
      </c>
      <c r="K64" s="157">
        <v>62.981999999999999</v>
      </c>
      <c r="L64" s="157">
        <v>60.029000000000003</v>
      </c>
      <c r="M64" s="157">
        <v>38.121000000000002</v>
      </c>
      <c r="N64" s="157"/>
      <c r="O64" s="157">
        <v>30.36</v>
      </c>
      <c r="P64" s="157">
        <v>24.986000000000001</v>
      </c>
      <c r="Q64" s="158">
        <v>742.77599999999995</v>
      </c>
      <c r="R64" s="159">
        <v>172.39062399866299</v>
      </c>
    </row>
    <row r="65" spans="1:18" s="139" customFormat="1" ht="15.75" hidden="1" x14ac:dyDescent="0.25">
      <c r="A65" s="156" t="s">
        <v>161</v>
      </c>
      <c r="B65" s="157">
        <v>0.01</v>
      </c>
      <c r="C65" s="157">
        <v>1.401</v>
      </c>
      <c r="D65" s="157">
        <v>14.423999999999999</v>
      </c>
      <c r="E65" s="157">
        <v>13.651999999999999</v>
      </c>
      <c r="F65" s="157">
        <v>46.26</v>
      </c>
      <c r="G65" s="157">
        <v>92.296999999999997</v>
      </c>
      <c r="H65" s="157">
        <v>111.604</v>
      </c>
      <c r="I65" s="157">
        <v>46.210999999999999</v>
      </c>
      <c r="J65" s="157">
        <v>43.151000000000003</v>
      </c>
      <c r="K65" s="157">
        <v>41.218000000000004</v>
      </c>
      <c r="L65" s="157">
        <v>40.569000000000003</v>
      </c>
      <c r="M65" s="157">
        <v>27.902999999999999</v>
      </c>
      <c r="N65" s="157"/>
      <c r="O65" s="157">
        <v>22.751999999999999</v>
      </c>
      <c r="P65" s="157">
        <v>21.573</v>
      </c>
      <c r="Q65" s="158">
        <v>523.02499999999998</v>
      </c>
      <c r="R65" s="159">
        <v>172.398293356094</v>
      </c>
    </row>
    <row r="66" spans="1:18" s="139" customFormat="1" ht="15.75" hidden="1" x14ac:dyDescent="0.25">
      <c r="A66" s="156" t="s">
        <v>162</v>
      </c>
      <c r="B66" s="157">
        <v>4.9000000000000002E-2</v>
      </c>
      <c r="C66" s="157">
        <v>2.4020000000000001</v>
      </c>
      <c r="D66" s="157">
        <v>21.896999999999998</v>
      </c>
      <c r="E66" s="157">
        <v>22.16</v>
      </c>
      <c r="F66" s="157">
        <v>67.641000000000005</v>
      </c>
      <c r="G66" s="157">
        <v>140.08600000000001</v>
      </c>
      <c r="H66" s="157">
        <v>164.369</v>
      </c>
      <c r="I66" s="157">
        <v>72.760999999999996</v>
      </c>
      <c r="J66" s="157">
        <v>59.965000000000003</v>
      </c>
      <c r="K66" s="157">
        <v>60.689</v>
      </c>
      <c r="L66" s="157">
        <v>58.451000000000001</v>
      </c>
      <c r="M66" s="157">
        <v>40.042999999999999</v>
      </c>
      <c r="N66" s="157"/>
      <c r="O66" s="157">
        <v>32.228000000000002</v>
      </c>
      <c r="P66" s="157">
        <v>19.5</v>
      </c>
      <c r="Q66" s="158">
        <v>762.24099999999999</v>
      </c>
      <c r="R66" s="159">
        <v>171.65007048217299</v>
      </c>
    </row>
    <row r="67" spans="1:18" s="139" customFormat="1" ht="15.75" hidden="1" x14ac:dyDescent="0.25">
      <c r="A67" s="156" t="s">
        <v>163</v>
      </c>
      <c r="B67" s="157">
        <v>8.9999999999999993E-3</v>
      </c>
      <c r="C67" s="157">
        <v>1.911</v>
      </c>
      <c r="D67" s="157">
        <v>15.826000000000001</v>
      </c>
      <c r="E67" s="157">
        <v>16.88</v>
      </c>
      <c r="F67" s="157">
        <v>54.014000000000003</v>
      </c>
      <c r="G67" s="157">
        <v>110.398</v>
      </c>
      <c r="H67" s="157">
        <v>140.376</v>
      </c>
      <c r="I67" s="157">
        <v>54.878</v>
      </c>
      <c r="J67" s="157">
        <v>54.171999999999997</v>
      </c>
      <c r="K67" s="157">
        <v>49.506999999999998</v>
      </c>
      <c r="L67" s="157">
        <v>50.304000000000002</v>
      </c>
      <c r="M67" s="157">
        <v>32.219000000000001</v>
      </c>
      <c r="N67" s="157"/>
      <c r="O67" s="157">
        <v>29.151</v>
      </c>
      <c r="P67" s="157">
        <v>20.204999999999998</v>
      </c>
      <c r="Q67" s="158">
        <v>629.85</v>
      </c>
      <c r="R67" s="159">
        <v>172.62610371609699</v>
      </c>
    </row>
    <row r="68" spans="1:18" s="139" customFormat="1" ht="15.75" hidden="1" x14ac:dyDescent="0.25">
      <c r="A68" s="156" t="s">
        <v>164</v>
      </c>
      <c r="B68" s="157">
        <v>1.0999999999999999E-2</v>
      </c>
      <c r="C68" s="157">
        <v>2.4710000000000001</v>
      </c>
      <c r="D68" s="157">
        <v>20.768999999999998</v>
      </c>
      <c r="E68" s="157">
        <v>24.702000000000002</v>
      </c>
      <c r="F68" s="157">
        <v>71.5</v>
      </c>
      <c r="G68" s="157">
        <v>127.958</v>
      </c>
      <c r="H68" s="157">
        <v>153.25700000000001</v>
      </c>
      <c r="I68" s="157">
        <v>62.3</v>
      </c>
      <c r="J68" s="157">
        <v>61.402000000000001</v>
      </c>
      <c r="K68" s="157">
        <v>48.984999999999999</v>
      </c>
      <c r="L68" s="157">
        <v>55.39</v>
      </c>
      <c r="M68" s="157">
        <v>32.152000000000001</v>
      </c>
      <c r="N68" s="157"/>
      <c r="O68" s="157">
        <v>29.315000000000001</v>
      </c>
      <c r="P68" s="157">
        <v>19.925000000000001</v>
      </c>
      <c r="Q68" s="158">
        <v>710.13699999999994</v>
      </c>
      <c r="R68" s="159">
        <v>170.151020266237</v>
      </c>
    </row>
    <row r="69" spans="1:18" s="139" customFormat="1" ht="15.75" hidden="1" x14ac:dyDescent="0.25">
      <c r="A69" s="156" t="s">
        <v>165</v>
      </c>
      <c r="B69" s="157">
        <v>4.1000000000000002E-2</v>
      </c>
      <c r="C69" s="157">
        <v>1.4710000000000001</v>
      </c>
      <c r="D69" s="157">
        <v>12.609</v>
      </c>
      <c r="E69" s="157">
        <v>19.271000000000001</v>
      </c>
      <c r="F69" s="157">
        <v>50.137999999999998</v>
      </c>
      <c r="G69" s="157">
        <v>82.700999999999993</v>
      </c>
      <c r="H69" s="157">
        <v>109.83799999999999</v>
      </c>
      <c r="I69" s="157">
        <v>39.979999999999997</v>
      </c>
      <c r="J69" s="157">
        <v>44.136000000000003</v>
      </c>
      <c r="K69" s="157">
        <v>39.110999999999997</v>
      </c>
      <c r="L69" s="157">
        <v>37.662999999999997</v>
      </c>
      <c r="M69" s="157">
        <v>22.867999999999999</v>
      </c>
      <c r="N69" s="157"/>
      <c r="O69" s="157">
        <v>19.956</v>
      </c>
      <c r="P69" s="157">
        <v>17.068000000000001</v>
      </c>
      <c r="Q69" s="158">
        <v>496.851</v>
      </c>
      <c r="R69" s="159">
        <v>170.60579470302201</v>
      </c>
    </row>
    <row r="70" spans="1:18" s="139" customFormat="1" ht="15.75" hidden="1" x14ac:dyDescent="0.25">
      <c r="A70" s="156" t="s">
        <v>166</v>
      </c>
      <c r="B70" s="157">
        <v>3.4000000000000002E-2</v>
      </c>
      <c r="C70" s="157">
        <v>2.7240000000000002</v>
      </c>
      <c r="D70" s="157">
        <v>17.850999999999999</v>
      </c>
      <c r="E70" s="157">
        <v>25.92</v>
      </c>
      <c r="F70" s="157">
        <v>71.16</v>
      </c>
      <c r="G70" s="157">
        <v>110.149</v>
      </c>
      <c r="H70" s="157">
        <v>175.68700000000001</v>
      </c>
      <c r="I70" s="157">
        <v>62.44</v>
      </c>
      <c r="J70" s="157">
        <v>60.454000000000001</v>
      </c>
      <c r="K70" s="157">
        <v>53.451999999999998</v>
      </c>
      <c r="L70" s="157">
        <v>48.371000000000002</v>
      </c>
      <c r="M70" s="157">
        <v>31.448</v>
      </c>
      <c r="N70" s="157"/>
      <c r="O70" s="157">
        <v>24.608000000000001</v>
      </c>
      <c r="P70" s="157">
        <v>13.603999999999999</v>
      </c>
      <c r="Q70" s="158">
        <v>697.90200000000004</v>
      </c>
      <c r="R70" s="159">
        <v>169.47490859245499</v>
      </c>
    </row>
    <row r="71" spans="1:18" s="139" customFormat="1" ht="15.75" hidden="1" x14ac:dyDescent="0.25">
      <c r="A71" s="156" t="s">
        <v>167</v>
      </c>
      <c r="B71" s="157">
        <v>6.3E-2</v>
      </c>
      <c r="C71" s="157">
        <v>3.165</v>
      </c>
      <c r="D71" s="157">
        <v>13.294</v>
      </c>
      <c r="E71" s="157">
        <v>23.501999999999999</v>
      </c>
      <c r="F71" s="157">
        <v>60.890999999999998</v>
      </c>
      <c r="G71" s="157">
        <v>90.757999999999996</v>
      </c>
      <c r="H71" s="157">
        <v>143.72999999999999</v>
      </c>
      <c r="I71" s="157">
        <v>45.427</v>
      </c>
      <c r="J71" s="157">
        <v>51.832000000000001</v>
      </c>
      <c r="K71" s="157">
        <v>53.067</v>
      </c>
      <c r="L71" s="157">
        <v>43.71</v>
      </c>
      <c r="M71" s="157">
        <v>27.048999999999999</v>
      </c>
      <c r="N71" s="157"/>
      <c r="O71" s="157">
        <v>22.268999999999998</v>
      </c>
      <c r="P71" s="157">
        <v>15.667</v>
      </c>
      <c r="Q71" s="158">
        <v>594.42399999999998</v>
      </c>
      <c r="R71" s="159">
        <v>170.44508835314301</v>
      </c>
    </row>
    <row r="72" spans="1:18" s="139" customFormat="1" ht="15.75" hidden="1" x14ac:dyDescent="0.25">
      <c r="A72" s="156" t="s">
        <v>168</v>
      </c>
      <c r="B72" s="157">
        <v>6.5000000000000002E-2</v>
      </c>
      <c r="C72" s="157">
        <v>5.5119999999999996</v>
      </c>
      <c r="D72" s="157">
        <v>16.971</v>
      </c>
      <c r="E72" s="157">
        <v>29.334</v>
      </c>
      <c r="F72" s="157">
        <v>70.105000000000004</v>
      </c>
      <c r="G72" s="157">
        <v>114.68</v>
      </c>
      <c r="H72" s="157">
        <v>159.37799999999999</v>
      </c>
      <c r="I72" s="157">
        <v>53.67</v>
      </c>
      <c r="J72" s="157">
        <v>54.850999999999999</v>
      </c>
      <c r="K72" s="157">
        <v>55.436999999999998</v>
      </c>
      <c r="L72" s="157">
        <v>48.091999999999999</v>
      </c>
      <c r="M72" s="157">
        <v>28.093</v>
      </c>
      <c r="N72" s="157"/>
      <c r="O72" s="157">
        <v>25.163</v>
      </c>
      <c r="P72" s="157">
        <v>15.863</v>
      </c>
      <c r="Q72" s="158">
        <v>677.21400000000006</v>
      </c>
      <c r="R72" s="159">
        <v>168.92474495389001</v>
      </c>
    </row>
    <row r="73" spans="1:18" s="139" customFormat="1" ht="15.75" hidden="1" x14ac:dyDescent="0.25">
      <c r="A73" s="156" t="s">
        <v>169</v>
      </c>
      <c r="B73" s="157">
        <v>7.6999999999999999E-2</v>
      </c>
      <c r="C73" s="157">
        <v>4.6719999999999997</v>
      </c>
      <c r="D73" s="157">
        <v>10.382</v>
      </c>
      <c r="E73" s="157">
        <v>24.373000000000001</v>
      </c>
      <c r="F73" s="157">
        <v>42.889000000000003</v>
      </c>
      <c r="G73" s="157">
        <v>65.694999999999993</v>
      </c>
      <c r="H73" s="157">
        <v>119.52500000000001</v>
      </c>
      <c r="I73" s="157">
        <v>40.418999999999997</v>
      </c>
      <c r="J73" s="157">
        <v>38.472000000000001</v>
      </c>
      <c r="K73" s="157">
        <v>43.542000000000002</v>
      </c>
      <c r="L73" s="157">
        <v>34.159999999999997</v>
      </c>
      <c r="M73" s="157">
        <v>19.114999999999998</v>
      </c>
      <c r="N73" s="157"/>
      <c r="O73" s="157">
        <v>18.5</v>
      </c>
      <c r="P73" s="157">
        <v>12.093999999999999</v>
      </c>
      <c r="Q73" s="158">
        <v>473.91500000000002</v>
      </c>
      <c r="R73" s="159">
        <v>170.11746109423299</v>
      </c>
    </row>
    <row r="74" spans="1:18" s="139" customFormat="1" ht="15.75" hidden="1" x14ac:dyDescent="0.25">
      <c r="A74" s="156" t="s">
        <v>170</v>
      </c>
      <c r="B74" s="157">
        <v>0.11899999999999999</v>
      </c>
      <c r="C74" s="157">
        <v>10.644</v>
      </c>
      <c r="D74" s="157">
        <v>17.349</v>
      </c>
      <c r="E74" s="157">
        <v>33.301000000000002</v>
      </c>
      <c r="F74" s="157">
        <v>65.391999999999996</v>
      </c>
      <c r="G74" s="157">
        <v>99.397999999999996</v>
      </c>
      <c r="H74" s="157">
        <v>167.84299999999999</v>
      </c>
      <c r="I74" s="157">
        <v>62.695</v>
      </c>
      <c r="J74" s="157">
        <v>42.378</v>
      </c>
      <c r="K74" s="157">
        <v>51.929000000000002</v>
      </c>
      <c r="L74" s="157">
        <v>48.396000000000001</v>
      </c>
      <c r="M74" s="157">
        <v>25.637</v>
      </c>
      <c r="N74" s="157"/>
      <c r="O74" s="157">
        <v>26.254999999999999</v>
      </c>
      <c r="P74" s="157">
        <v>10.439</v>
      </c>
      <c r="Q74" s="158">
        <v>661.77499999999998</v>
      </c>
      <c r="R74" s="159">
        <v>168.40520100224799</v>
      </c>
    </row>
    <row r="75" spans="1:18" s="139" customFormat="1" ht="15.75" hidden="1" x14ac:dyDescent="0.25">
      <c r="A75" s="156" t="s">
        <v>171</v>
      </c>
      <c r="B75" s="157">
        <v>8.3000000000000004E-2</v>
      </c>
      <c r="C75" s="157">
        <v>9.5690000000000008</v>
      </c>
      <c r="D75" s="157">
        <v>13.417</v>
      </c>
      <c r="E75" s="157">
        <v>28.015000000000001</v>
      </c>
      <c r="F75" s="157">
        <v>63.042000000000002</v>
      </c>
      <c r="G75" s="157">
        <v>78.600999999999999</v>
      </c>
      <c r="H75" s="157">
        <v>138.446</v>
      </c>
      <c r="I75" s="157">
        <v>61.408000000000001</v>
      </c>
      <c r="J75" s="157">
        <v>36.655999999999999</v>
      </c>
      <c r="K75" s="157">
        <v>44.658999999999999</v>
      </c>
      <c r="L75" s="157">
        <v>41.853999999999999</v>
      </c>
      <c r="M75" s="157">
        <v>21.555</v>
      </c>
      <c r="N75" s="157"/>
      <c r="O75" s="157">
        <v>20.72</v>
      </c>
      <c r="P75" s="157">
        <v>11.865</v>
      </c>
      <c r="Q75" s="158">
        <v>569.89</v>
      </c>
      <c r="R75" s="159">
        <v>168.149758523364</v>
      </c>
    </row>
    <row r="76" spans="1:18" s="139" customFormat="1" ht="15.75" hidden="1" x14ac:dyDescent="0.25">
      <c r="A76" s="156" t="s">
        <v>172</v>
      </c>
      <c r="B76" s="157">
        <v>9.0999999999999998E-2</v>
      </c>
      <c r="C76" s="157">
        <v>13.252000000000001</v>
      </c>
      <c r="D76" s="157">
        <v>19.838000000000001</v>
      </c>
      <c r="E76" s="157">
        <v>30.934000000000001</v>
      </c>
      <c r="F76" s="157">
        <v>76.543999999999997</v>
      </c>
      <c r="G76" s="157">
        <v>96.882000000000005</v>
      </c>
      <c r="H76" s="157">
        <v>161.578</v>
      </c>
      <c r="I76" s="157">
        <v>69.504000000000005</v>
      </c>
      <c r="J76" s="157">
        <v>43.792999999999999</v>
      </c>
      <c r="K76" s="157">
        <v>47.353999999999999</v>
      </c>
      <c r="L76" s="157">
        <v>44.44</v>
      </c>
      <c r="M76" s="157">
        <v>22.437000000000001</v>
      </c>
      <c r="N76" s="157"/>
      <c r="O76" s="157">
        <v>23.751999999999999</v>
      </c>
      <c r="P76" s="157">
        <v>11.988</v>
      </c>
      <c r="Q76" s="158">
        <v>662.38699999999994</v>
      </c>
      <c r="R76" s="159">
        <v>166.50387531346101</v>
      </c>
    </row>
    <row r="77" spans="1:18" s="139" customFormat="1" ht="15.75" hidden="1" x14ac:dyDescent="0.25">
      <c r="A77" s="156" t="s">
        <v>173</v>
      </c>
      <c r="B77" s="157">
        <v>3.6999999999999998E-2</v>
      </c>
      <c r="C77" s="157">
        <v>8.7270000000000003</v>
      </c>
      <c r="D77" s="157">
        <v>12.721</v>
      </c>
      <c r="E77" s="157">
        <v>19.359000000000002</v>
      </c>
      <c r="F77" s="157">
        <v>55.917999999999999</v>
      </c>
      <c r="G77" s="157">
        <v>63.09</v>
      </c>
      <c r="H77" s="157">
        <v>100.33499999999999</v>
      </c>
      <c r="I77" s="157">
        <v>45.286000000000001</v>
      </c>
      <c r="J77" s="157">
        <v>31.173999999999999</v>
      </c>
      <c r="K77" s="157">
        <v>36.322000000000003</v>
      </c>
      <c r="L77" s="157">
        <v>28.788</v>
      </c>
      <c r="M77" s="157">
        <v>15.239000000000001</v>
      </c>
      <c r="N77" s="157"/>
      <c r="O77" s="157">
        <v>18.98</v>
      </c>
      <c r="P77" s="157">
        <v>10.015000000000001</v>
      </c>
      <c r="Q77" s="158">
        <v>445.99099999999999</v>
      </c>
      <c r="R77" s="159">
        <v>167.95894728150199</v>
      </c>
    </row>
    <row r="78" spans="1:18" s="139" customFormat="1" ht="15.75" hidden="1" x14ac:dyDescent="0.25">
      <c r="A78" s="156" t="s">
        <v>174</v>
      </c>
      <c r="B78" s="157">
        <v>0.10299999999999999</v>
      </c>
      <c r="C78" s="157">
        <v>14.858000000000001</v>
      </c>
      <c r="D78" s="157">
        <v>17.957999999999998</v>
      </c>
      <c r="E78" s="157">
        <v>28.497</v>
      </c>
      <c r="F78" s="157">
        <v>101.587</v>
      </c>
      <c r="G78" s="157">
        <v>88.387</v>
      </c>
      <c r="H78" s="157">
        <v>171.86500000000001</v>
      </c>
      <c r="I78" s="157">
        <v>67.647000000000006</v>
      </c>
      <c r="J78" s="157">
        <v>43.204000000000001</v>
      </c>
      <c r="K78" s="157">
        <v>54.25</v>
      </c>
      <c r="L78" s="157">
        <v>38.045999999999999</v>
      </c>
      <c r="M78" s="157">
        <v>17.768999999999998</v>
      </c>
      <c r="N78" s="157"/>
      <c r="O78" s="157">
        <v>25.431999999999999</v>
      </c>
      <c r="P78" s="157">
        <v>8.4030000000000005</v>
      </c>
      <c r="Q78" s="158">
        <v>678.00599999999997</v>
      </c>
      <c r="R78" s="159">
        <v>165.53211380474701</v>
      </c>
    </row>
    <row r="79" spans="1:18" s="139" customFormat="1" ht="15.75" hidden="1" x14ac:dyDescent="0.25">
      <c r="A79" s="156" t="s">
        <v>175</v>
      </c>
      <c r="B79" s="157">
        <v>0.20100000000000001</v>
      </c>
      <c r="C79" s="157">
        <v>12.622999999999999</v>
      </c>
      <c r="D79" s="157">
        <v>16.829999999999998</v>
      </c>
      <c r="E79" s="157">
        <v>24.488</v>
      </c>
      <c r="F79" s="157">
        <v>89.435000000000002</v>
      </c>
      <c r="G79" s="157">
        <v>66.682000000000002</v>
      </c>
      <c r="H79" s="157">
        <v>135.887</v>
      </c>
      <c r="I79" s="157">
        <v>60.753</v>
      </c>
      <c r="J79" s="157">
        <v>40.887999999999998</v>
      </c>
      <c r="K79" s="157">
        <v>48.399000000000001</v>
      </c>
      <c r="L79" s="157">
        <v>31.466999999999999</v>
      </c>
      <c r="M79" s="157">
        <v>15.847</v>
      </c>
      <c r="N79" s="157"/>
      <c r="O79" s="157">
        <v>19.847999999999999</v>
      </c>
      <c r="P79" s="157">
        <v>9.9139999999999997</v>
      </c>
      <c r="Q79" s="158">
        <v>573.26199999999994</v>
      </c>
      <c r="R79" s="159">
        <v>165.64966770095899</v>
      </c>
    </row>
    <row r="80" spans="1:18" s="139" customFormat="1" ht="15.75" hidden="1" x14ac:dyDescent="0.25">
      <c r="A80" s="156" t="s">
        <v>176</v>
      </c>
      <c r="B80" s="157">
        <v>9.7000000000000003E-2</v>
      </c>
      <c r="C80" s="157">
        <v>15.805</v>
      </c>
      <c r="D80" s="157">
        <v>22.088000000000001</v>
      </c>
      <c r="E80" s="157">
        <v>35.386000000000003</v>
      </c>
      <c r="F80" s="157">
        <v>110.07299999999999</v>
      </c>
      <c r="G80" s="157">
        <v>82.600999999999999</v>
      </c>
      <c r="H80" s="157">
        <v>153.80799999999999</v>
      </c>
      <c r="I80" s="157">
        <v>67.242000000000004</v>
      </c>
      <c r="J80" s="157">
        <v>43.274000000000001</v>
      </c>
      <c r="K80" s="157">
        <v>55.616</v>
      </c>
      <c r="L80" s="157">
        <v>34.286999999999999</v>
      </c>
      <c r="M80" s="157">
        <v>16.745000000000001</v>
      </c>
      <c r="N80" s="157"/>
      <c r="O80" s="157">
        <v>22.972999999999999</v>
      </c>
      <c r="P80" s="157">
        <v>10.632</v>
      </c>
      <c r="Q80" s="158">
        <v>670.62699999999995</v>
      </c>
      <c r="R80" s="159">
        <v>164.06078833930599</v>
      </c>
    </row>
    <row r="81" spans="1:18" s="139" customFormat="1" ht="15.75" hidden="1" x14ac:dyDescent="0.25">
      <c r="A81" s="156" t="s">
        <v>177</v>
      </c>
      <c r="B81" s="157">
        <v>0.10100000000000001</v>
      </c>
      <c r="C81" s="157">
        <v>11.612</v>
      </c>
      <c r="D81" s="157">
        <v>18.838000000000001</v>
      </c>
      <c r="E81" s="157">
        <v>28.018000000000001</v>
      </c>
      <c r="F81" s="157">
        <v>74.921999999999997</v>
      </c>
      <c r="G81" s="157">
        <v>56.646999999999998</v>
      </c>
      <c r="H81" s="157">
        <v>101.843</v>
      </c>
      <c r="I81" s="157">
        <v>47.433999999999997</v>
      </c>
      <c r="J81" s="157">
        <v>30.866</v>
      </c>
      <c r="K81" s="157">
        <v>39.531999999999996</v>
      </c>
      <c r="L81" s="157">
        <v>23.061</v>
      </c>
      <c r="M81" s="157">
        <v>11.462999999999999</v>
      </c>
      <c r="N81" s="157"/>
      <c r="O81" s="157">
        <v>14.956</v>
      </c>
      <c r="P81" s="157">
        <v>8.8919999999999995</v>
      </c>
      <c r="Q81" s="158">
        <v>468.185</v>
      </c>
      <c r="R81" s="159">
        <v>163.29226223783101</v>
      </c>
    </row>
    <row r="82" spans="1:18" s="139" customFormat="1" ht="15.75" hidden="1" x14ac:dyDescent="0.25">
      <c r="A82" s="156" t="s">
        <v>178</v>
      </c>
      <c r="B82" s="157">
        <v>0.46200000000000002</v>
      </c>
      <c r="C82" s="157">
        <v>19.201000000000001</v>
      </c>
      <c r="D82" s="157">
        <v>36.927999999999997</v>
      </c>
      <c r="E82" s="157">
        <v>35.024999999999999</v>
      </c>
      <c r="F82" s="157">
        <v>119.61</v>
      </c>
      <c r="G82" s="157">
        <v>90.188999999999993</v>
      </c>
      <c r="H82" s="157">
        <v>143.85300000000001</v>
      </c>
      <c r="I82" s="157">
        <v>68.617999999999995</v>
      </c>
      <c r="J82" s="157">
        <v>40.234999999999999</v>
      </c>
      <c r="K82" s="157">
        <v>51.832999999999998</v>
      </c>
      <c r="L82" s="157">
        <v>29.082999999999998</v>
      </c>
      <c r="M82" s="157">
        <v>12.734</v>
      </c>
      <c r="N82" s="157"/>
      <c r="O82" s="157">
        <v>19.902000000000001</v>
      </c>
      <c r="P82" s="157">
        <v>7.492</v>
      </c>
      <c r="Q82" s="158">
        <v>675.16499999999996</v>
      </c>
      <c r="R82" s="159">
        <v>160.76876255292601</v>
      </c>
    </row>
    <row r="83" spans="1:18" s="139" customFormat="1" ht="15.75" hidden="1" x14ac:dyDescent="0.25">
      <c r="A83" s="156" t="s">
        <v>179</v>
      </c>
      <c r="B83" s="157">
        <v>1.18</v>
      </c>
      <c r="C83" s="157">
        <v>16.587</v>
      </c>
      <c r="D83" s="157">
        <v>41.075000000000003</v>
      </c>
      <c r="E83" s="157">
        <v>29.152000000000001</v>
      </c>
      <c r="F83" s="157">
        <v>97.119</v>
      </c>
      <c r="G83" s="157">
        <v>73.231999999999999</v>
      </c>
      <c r="H83" s="157">
        <v>112.819</v>
      </c>
      <c r="I83" s="157">
        <v>51.86</v>
      </c>
      <c r="J83" s="157">
        <v>36.713999999999999</v>
      </c>
      <c r="K83" s="157">
        <v>43.036000000000001</v>
      </c>
      <c r="L83" s="157">
        <v>22.285</v>
      </c>
      <c r="M83" s="157">
        <v>8.4740000000000002</v>
      </c>
      <c r="N83" s="157"/>
      <c r="O83" s="157">
        <v>15.247999999999999</v>
      </c>
      <c r="P83" s="157">
        <v>7.7350000000000003</v>
      </c>
      <c r="Q83" s="158">
        <v>556.51599999999996</v>
      </c>
      <c r="R83" s="159">
        <v>159.31027313263399</v>
      </c>
    </row>
    <row r="84" spans="1:18" s="139" customFormat="1" ht="15.75" hidden="1" x14ac:dyDescent="0.25">
      <c r="A84" s="156" t="s">
        <v>180</v>
      </c>
      <c r="B84" s="157">
        <v>1.149</v>
      </c>
      <c r="C84" s="157">
        <v>21.038</v>
      </c>
      <c r="D84" s="157">
        <v>45.529000000000003</v>
      </c>
      <c r="E84" s="157">
        <v>29.308</v>
      </c>
      <c r="F84" s="157">
        <v>101.04300000000001</v>
      </c>
      <c r="G84" s="157">
        <v>79.575000000000003</v>
      </c>
      <c r="H84" s="157">
        <v>105.32899999999999</v>
      </c>
      <c r="I84" s="157">
        <v>44.488</v>
      </c>
      <c r="J84" s="157">
        <v>32.549999999999997</v>
      </c>
      <c r="K84" s="157">
        <v>37.296999999999997</v>
      </c>
      <c r="L84" s="157">
        <v>19.471</v>
      </c>
      <c r="M84" s="157">
        <v>6.2430000000000003</v>
      </c>
      <c r="N84" s="157"/>
      <c r="O84" s="157">
        <v>11.888</v>
      </c>
      <c r="P84" s="157">
        <v>7.22</v>
      </c>
      <c r="Q84" s="158">
        <v>542.12800000000004</v>
      </c>
      <c r="R84" s="159">
        <v>156.02572778870399</v>
      </c>
    </row>
    <row r="85" spans="1:18" s="139" customFormat="1" ht="15.75" hidden="1" x14ac:dyDescent="0.25">
      <c r="A85" s="156" t="s">
        <v>181</v>
      </c>
      <c r="B85" s="157">
        <v>0.92200000000000004</v>
      </c>
      <c r="C85" s="157">
        <v>14.195</v>
      </c>
      <c r="D85" s="157">
        <v>28.649000000000001</v>
      </c>
      <c r="E85" s="157">
        <v>19.161999999999999</v>
      </c>
      <c r="F85" s="157">
        <v>67.212000000000003</v>
      </c>
      <c r="G85" s="157">
        <v>44.000999999999998</v>
      </c>
      <c r="H85" s="157">
        <v>69.694999999999993</v>
      </c>
      <c r="I85" s="157">
        <v>26.009</v>
      </c>
      <c r="J85" s="157">
        <v>19.821000000000002</v>
      </c>
      <c r="K85" s="157">
        <v>21.222000000000001</v>
      </c>
      <c r="L85" s="157">
        <v>10.717000000000001</v>
      </c>
      <c r="M85" s="157">
        <v>4.7329999999999997</v>
      </c>
      <c r="N85" s="157"/>
      <c r="O85" s="157">
        <v>6.3209999999999997</v>
      </c>
      <c r="P85" s="157">
        <v>5.53</v>
      </c>
      <c r="Q85" s="158">
        <v>338.18900000000002</v>
      </c>
      <c r="R85" s="159">
        <v>154.854631920375</v>
      </c>
    </row>
    <row r="86" spans="1:18" s="139" customFormat="1" ht="15.75" hidden="1" x14ac:dyDescent="0.25">
      <c r="A86" s="156" t="s">
        <v>182</v>
      </c>
      <c r="B86" s="157">
        <v>2.4830000000000001</v>
      </c>
      <c r="C86" s="157">
        <v>26.57</v>
      </c>
      <c r="D86" s="157">
        <v>51.09</v>
      </c>
      <c r="E86" s="157">
        <v>29.504999999999999</v>
      </c>
      <c r="F86" s="157">
        <v>88.009</v>
      </c>
      <c r="G86" s="157">
        <v>58.040999999999997</v>
      </c>
      <c r="H86" s="157">
        <v>89.322000000000003</v>
      </c>
      <c r="I86" s="157">
        <v>32.790999999999997</v>
      </c>
      <c r="J86" s="157">
        <v>28.349</v>
      </c>
      <c r="K86" s="157">
        <v>28.460999999999999</v>
      </c>
      <c r="L86" s="157">
        <v>16.526</v>
      </c>
      <c r="M86" s="157">
        <v>6.4539999999999997</v>
      </c>
      <c r="N86" s="157"/>
      <c r="O86" s="157">
        <v>10.305</v>
      </c>
      <c r="P86" s="157">
        <v>4.3979999999999997</v>
      </c>
      <c r="Q86" s="158">
        <v>472.30399999999997</v>
      </c>
      <c r="R86" s="159">
        <v>153.54664825841101</v>
      </c>
    </row>
    <row r="87" spans="1:18" s="139" customFormat="1" ht="15.75" hidden="1" x14ac:dyDescent="0.25">
      <c r="A87" s="156" t="s">
        <v>183</v>
      </c>
      <c r="B87" s="157">
        <v>3.03</v>
      </c>
      <c r="C87" s="157">
        <v>23.576000000000001</v>
      </c>
      <c r="D87" s="157">
        <v>54.906999999999996</v>
      </c>
      <c r="E87" s="157">
        <v>29.975999999999999</v>
      </c>
      <c r="F87" s="157">
        <v>82.105000000000004</v>
      </c>
      <c r="G87" s="157">
        <v>53.968000000000004</v>
      </c>
      <c r="H87" s="157">
        <v>82.887</v>
      </c>
      <c r="I87" s="157">
        <v>27.314</v>
      </c>
      <c r="J87" s="157">
        <v>26.251999999999999</v>
      </c>
      <c r="K87" s="157">
        <v>20.952999999999999</v>
      </c>
      <c r="L87" s="157">
        <v>14.585000000000001</v>
      </c>
      <c r="M87" s="157">
        <v>5.0960000000000001</v>
      </c>
      <c r="N87" s="157"/>
      <c r="O87" s="157">
        <v>8.3510000000000009</v>
      </c>
      <c r="P87" s="157">
        <v>5.024</v>
      </c>
      <c r="Q87" s="158">
        <v>438.024</v>
      </c>
      <c r="R87" s="159">
        <v>151.47989838337199</v>
      </c>
    </row>
    <row r="88" spans="1:18" s="139" customFormat="1" ht="15.75" hidden="1" x14ac:dyDescent="0.25">
      <c r="A88" s="156" t="s">
        <v>184</v>
      </c>
      <c r="B88" s="157">
        <v>7.4989999999999997</v>
      </c>
      <c r="C88" s="157">
        <v>31.942</v>
      </c>
      <c r="D88" s="157">
        <v>89.807000000000002</v>
      </c>
      <c r="E88" s="157">
        <v>44.957000000000001</v>
      </c>
      <c r="F88" s="157">
        <v>116.307</v>
      </c>
      <c r="G88" s="157">
        <v>78.578000000000003</v>
      </c>
      <c r="H88" s="157">
        <v>100.032</v>
      </c>
      <c r="I88" s="157">
        <v>28.997</v>
      </c>
      <c r="J88" s="157">
        <v>29.149000000000001</v>
      </c>
      <c r="K88" s="157">
        <v>21.283999999999999</v>
      </c>
      <c r="L88" s="157">
        <v>16.282</v>
      </c>
      <c r="M88" s="157">
        <v>7.48</v>
      </c>
      <c r="N88" s="157"/>
      <c r="O88" s="157">
        <v>7.3710000000000004</v>
      </c>
      <c r="P88" s="157">
        <v>5.1719999999999997</v>
      </c>
      <c r="Q88" s="158">
        <v>584.85699999999997</v>
      </c>
      <c r="R88" s="159">
        <v>147.418734312601</v>
      </c>
    </row>
    <row r="89" spans="1:18" s="139" customFormat="1" ht="15.75" hidden="1" x14ac:dyDescent="0.25">
      <c r="A89" s="156" t="s">
        <v>185</v>
      </c>
      <c r="B89" s="157">
        <v>4.9749999999999996</v>
      </c>
      <c r="C89" s="157">
        <v>27.294</v>
      </c>
      <c r="D89" s="157">
        <v>73.409000000000006</v>
      </c>
      <c r="E89" s="157">
        <v>38.113</v>
      </c>
      <c r="F89" s="157">
        <v>90.974999999999994</v>
      </c>
      <c r="G89" s="157">
        <v>63.354999999999997</v>
      </c>
      <c r="H89" s="157">
        <v>83.111999999999995</v>
      </c>
      <c r="I89" s="157">
        <v>22.632999999999999</v>
      </c>
      <c r="J89" s="157">
        <v>23.523</v>
      </c>
      <c r="K89" s="157">
        <v>15.794</v>
      </c>
      <c r="L89" s="157">
        <v>12.474</v>
      </c>
      <c r="M89" s="157">
        <v>7.74</v>
      </c>
      <c r="N89" s="157"/>
      <c r="O89" s="157">
        <v>5.35</v>
      </c>
      <c r="P89" s="157">
        <v>4.32</v>
      </c>
      <c r="Q89" s="158">
        <v>473.06700000000001</v>
      </c>
      <c r="R89" s="159">
        <v>147.233776429502</v>
      </c>
    </row>
    <row r="90" spans="1:18" s="139" customFormat="1" ht="15.75" hidden="1" x14ac:dyDescent="0.25">
      <c r="A90" s="156" t="s">
        <v>108</v>
      </c>
      <c r="B90" s="157">
        <v>8.3149999999999995</v>
      </c>
      <c r="C90" s="157">
        <v>36.252000000000002</v>
      </c>
      <c r="D90" s="157">
        <v>101.70699999999999</v>
      </c>
      <c r="E90" s="157">
        <v>71.186999999999998</v>
      </c>
      <c r="F90" s="157">
        <v>108.334</v>
      </c>
      <c r="G90" s="157">
        <v>66.251000000000005</v>
      </c>
      <c r="H90" s="157">
        <v>94.146000000000001</v>
      </c>
      <c r="I90" s="157">
        <v>26.077999999999999</v>
      </c>
      <c r="J90" s="157">
        <v>28.510999999999999</v>
      </c>
      <c r="K90" s="157">
        <v>20.335999999999999</v>
      </c>
      <c r="L90" s="157">
        <v>15.843</v>
      </c>
      <c r="M90" s="157">
        <v>9.8230000000000004</v>
      </c>
      <c r="N90" s="157"/>
      <c r="O90" s="157">
        <v>7.0330000000000004</v>
      </c>
      <c r="P90" s="157">
        <v>3.7250000000000001</v>
      </c>
      <c r="Q90" s="158">
        <v>597.54100000000005</v>
      </c>
      <c r="R90" s="159">
        <v>145.48846107211699</v>
      </c>
    </row>
    <row r="91" spans="1:18" s="139" customFormat="1" ht="15.75" hidden="1" x14ac:dyDescent="0.25">
      <c r="A91" s="156" t="s">
        <v>109</v>
      </c>
      <c r="B91" s="157">
        <v>7.6719999999999997</v>
      </c>
      <c r="C91" s="157">
        <v>30.597000000000001</v>
      </c>
      <c r="D91" s="157">
        <v>81.028999999999996</v>
      </c>
      <c r="E91" s="157">
        <v>60.295999999999999</v>
      </c>
      <c r="F91" s="157">
        <v>86.524000000000001</v>
      </c>
      <c r="G91" s="157">
        <v>49.465000000000003</v>
      </c>
      <c r="H91" s="157">
        <v>77.274000000000001</v>
      </c>
      <c r="I91" s="157">
        <v>20.760999999999999</v>
      </c>
      <c r="J91" s="157">
        <v>26.722999999999999</v>
      </c>
      <c r="K91" s="157">
        <v>18.891999999999999</v>
      </c>
      <c r="L91" s="157">
        <v>10.901</v>
      </c>
      <c r="M91" s="157">
        <v>6.7220000000000004</v>
      </c>
      <c r="N91" s="157"/>
      <c r="O91" s="157">
        <v>5.3659999999999997</v>
      </c>
      <c r="P91" s="157">
        <v>4.4669999999999996</v>
      </c>
      <c r="Q91" s="158">
        <v>486.68900000000002</v>
      </c>
      <c r="R91" s="159">
        <v>145.054647029791</v>
      </c>
    </row>
    <row r="92" spans="1:18" s="139" customFormat="1" ht="15.75" hidden="1" x14ac:dyDescent="0.25">
      <c r="A92" s="156" t="s">
        <v>110</v>
      </c>
      <c r="B92" s="157">
        <v>9.8559999999999999</v>
      </c>
      <c r="C92" s="157">
        <v>42.042999999999999</v>
      </c>
      <c r="D92" s="157">
        <v>81.605999999999995</v>
      </c>
      <c r="E92" s="157">
        <v>69.718999999999994</v>
      </c>
      <c r="F92" s="157">
        <v>95.546000000000006</v>
      </c>
      <c r="G92" s="157">
        <v>57.05</v>
      </c>
      <c r="H92" s="157">
        <v>73.546999999999997</v>
      </c>
      <c r="I92" s="157">
        <v>17.55</v>
      </c>
      <c r="J92" s="157">
        <v>23.777999999999999</v>
      </c>
      <c r="K92" s="157">
        <v>19.902000000000001</v>
      </c>
      <c r="L92" s="157">
        <v>11.102</v>
      </c>
      <c r="M92" s="157">
        <v>7.2439999999999998</v>
      </c>
      <c r="N92" s="157"/>
      <c r="O92" s="157">
        <v>5.2489999999999997</v>
      </c>
      <c r="P92" s="157">
        <v>4.9210000000000003</v>
      </c>
      <c r="Q92" s="158">
        <v>519.11300000000006</v>
      </c>
      <c r="R92" s="159">
        <v>143.194071475247</v>
      </c>
    </row>
    <row r="93" spans="1:18" s="139" customFormat="1" ht="15.75" hidden="1" x14ac:dyDescent="0.25">
      <c r="A93" s="156" t="s">
        <v>111</v>
      </c>
      <c r="B93" s="157">
        <v>10.739000000000001</v>
      </c>
      <c r="C93" s="157">
        <v>28.861000000000001</v>
      </c>
      <c r="D93" s="157">
        <v>60.506999999999998</v>
      </c>
      <c r="E93" s="157">
        <v>53.125999999999998</v>
      </c>
      <c r="F93" s="157">
        <v>70.772999999999996</v>
      </c>
      <c r="G93" s="157">
        <v>44.951000000000001</v>
      </c>
      <c r="H93" s="157">
        <v>55.234000000000002</v>
      </c>
      <c r="I93" s="157">
        <v>14.821</v>
      </c>
      <c r="J93" s="157">
        <v>17.533999999999999</v>
      </c>
      <c r="K93" s="157">
        <v>17.326000000000001</v>
      </c>
      <c r="L93" s="157">
        <v>5.95</v>
      </c>
      <c r="M93" s="157">
        <v>6.1749999999999998</v>
      </c>
      <c r="N93" s="157"/>
      <c r="O93" s="157">
        <v>3.2080000000000002</v>
      </c>
      <c r="P93" s="157">
        <v>3.7759999999999998</v>
      </c>
      <c r="Q93" s="158">
        <v>392.98099999999999</v>
      </c>
      <c r="R93" s="159">
        <v>142.98851761924999</v>
      </c>
    </row>
    <row r="94" spans="1:18" s="139" customFormat="1" ht="15.75" hidden="1" x14ac:dyDescent="0.25">
      <c r="A94" s="156" t="s">
        <v>112</v>
      </c>
      <c r="B94" s="157">
        <v>16.245000000000001</v>
      </c>
      <c r="C94" s="157">
        <v>51.945</v>
      </c>
      <c r="D94" s="157">
        <v>93.710999999999999</v>
      </c>
      <c r="E94" s="157">
        <v>76.608000000000004</v>
      </c>
      <c r="F94" s="157">
        <v>94.444000000000003</v>
      </c>
      <c r="G94" s="157">
        <v>56.581000000000003</v>
      </c>
      <c r="H94" s="157">
        <v>73.271000000000001</v>
      </c>
      <c r="I94" s="157">
        <v>22.021999999999998</v>
      </c>
      <c r="J94" s="157">
        <v>22.13</v>
      </c>
      <c r="K94" s="157">
        <v>16.53</v>
      </c>
      <c r="L94" s="157">
        <v>6.3150000000000004</v>
      </c>
      <c r="M94" s="157">
        <v>9.4420000000000002</v>
      </c>
      <c r="N94" s="157"/>
      <c r="O94" s="157">
        <v>3.6760000000000002</v>
      </c>
      <c r="P94" s="157">
        <v>3.5960000000000001</v>
      </c>
      <c r="Q94" s="158">
        <v>546.51599999999996</v>
      </c>
      <c r="R94" s="159">
        <v>140.264171516982</v>
      </c>
    </row>
    <row r="95" spans="1:18" s="139" customFormat="1" ht="15.75" hidden="1" x14ac:dyDescent="0.25">
      <c r="A95" s="156" t="s">
        <v>113</v>
      </c>
      <c r="B95" s="157">
        <v>14.936</v>
      </c>
      <c r="C95" s="157">
        <v>47.232999999999997</v>
      </c>
      <c r="D95" s="157">
        <v>76.72</v>
      </c>
      <c r="E95" s="157">
        <v>67.662999999999997</v>
      </c>
      <c r="F95" s="157">
        <v>84.042000000000002</v>
      </c>
      <c r="G95" s="157">
        <v>48.418999999999997</v>
      </c>
      <c r="H95" s="157">
        <v>54.637</v>
      </c>
      <c r="I95" s="157">
        <v>19.984999999999999</v>
      </c>
      <c r="J95" s="157">
        <v>17.306999999999999</v>
      </c>
      <c r="K95" s="157">
        <v>11.542</v>
      </c>
      <c r="L95" s="157">
        <v>5.468</v>
      </c>
      <c r="M95" s="157">
        <v>6.2549999999999999</v>
      </c>
      <c r="N95" s="157"/>
      <c r="O95" s="157">
        <v>2.74</v>
      </c>
      <c r="P95" s="157">
        <v>3.7559999999999998</v>
      </c>
      <c r="Q95" s="158">
        <v>460.70299999999997</v>
      </c>
      <c r="R95" s="159">
        <v>138.844404274456</v>
      </c>
    </row>
    <row r="96" spans="1:18" s="139" customFormat="1" ht="15.75" hidden="1" x14ac:dyDescent="0.25">
      <c r="A96" s="156" t="s">
        <v>114</v>
      </c>
      <c r="B96" s="157">
        <v>22.09</v>
      </c>
      <c r="C96" s="157">
        <v>59.055</v>
      </c>
      <c r="D96" s="157">
        <v>85.683000000000007</v>
      </c>
      <c r="E96" s="157">
        <v>82.456000000000003</v>
      </c>
      <c r="F96" s="157">
        <v>97.653000000000006</v>
      </c>
      <c r="G96" s="157">
        <v>52.741</v>
      </c>
      <c r="H96" s="157">
        <v>53.042999999999999</v>
      </c>
      <c r="I96" s="157">
        <v>17.326000000000001</v>
      </c>
      <c r="J96" s="157">
        <v>14.952</v>
      </c>
      <c r="K96" s="157">
        <v>13.074</v>
      </c>
      <c r="L96" s="157">
        <v>5.0529999999999999</v>
      </c>
      <c r="M96" s="157">
        <v>6.6950000000000003</v>
      </c>
      <c r="N96" s="157"/>
      <c r="O96" s="157">
        <v>2.8119999999999998</v>
      </c>
      <c r="P96" s="157">
        <v>3.778</v>
      </c>
      <c r="Q96" s="158">
        <v>516.41099999999994</v>
      </c>
      <c r="R96" s="159">
        <v>136.55695595094301</v>
      </c>
    </row>
    <row r="97" spans="1:18" s="139" customFormat="1" ht="15.75" hidden="1" x14ac:dyDescent="0.25">
      <c r="A97" s="156" t="s">
        <v>115</v>
      </c>
      <c r="B97" s="157">
        <v>19.626999999999999</v>
      </c>
      <c r="C97" s="157">
        <v>43.338999999999999</v>
      </c>
      <c r="D97" s="157">
        <v>59.938000000000002</v>
      </c>
      <c r="E97" s="157">
        <v>69.093000000000004</v>
      </c>
      <c r="F97" s="157">
        <v>67.102000000000004</v>
      </c>
      <c r="G97" s="157">
        <v>38.354999999999997</v>
      </c>
      <c r="H97" s="157">
        <v>37.554000000000002</v>
      </c>
      <c r="I97" s="157">
        <v>13.709</v>
      </c>
      <c r="J97" s="157">
        <v>9.3059999999999992</v>
      </c>
      <c r="K97" s="157">
        <v>10.125</v>
      </c>
      <c r="L97" s="157">
        <v>4.4939999999999998</v>
      </c>
      <c r="M97" s="157">
        <v>5.7370000000000001</v>
      </c>
      <c r="N97" s="157"/>
      <c r="O97" s="157">
        <v>2.2080000000000002</v>
      </c>
      <c r="P97" s="157">
        <v>3.194</v>
      </c>
      <c r="Q97" s="158">
        <v>383.78100000000001</v>
      </c>
      <c r="R97" s="159">
        <v>136.51437647633799</v>
      </c>
    </row>
    <row r="98" spans="1:18" s="139" customFormat="1" ht="15.75" hidden="1" x14ac:dyDescent="0.25">
      <c r="A98" s="156" t="s">
        <v>116</v>
      </c>
      <c r="B98" s="157">
        <v>34.454000000000001</v>
      </c>
      <c r="C98" s="157">
        <v>65.875</v>
      </c>
      <c r="D98" s="157">
        <v>91.265000000000001</v>
      </c>
      <c r="E98" s="157">
        <v>96.584999999999994</v>
      </c>
      <c r="F98" s="157">
        <v>99.18</v>
      </c>
      <c r="G98" s="157">
        <v>55.771999999999998</v>
      </c>
      <c r="H98" s="157">
        <v>46.063000000000002</v>
      </c>
      <c r="I98" s="157">
        <v>17.37</v>
      </c>
      <c r="J98" s="157">
        <v>12.702</v>
      </c>
      <c r="K98" s="157">
        <v>12.648</v>
      </c>
      <c r="L98" s="157">
        <v>5.2919999999999998</v>
      </c>
      <c r="M98" s="157">
        <v>7.91</v>
      </c>
      <c r="N98" s="157"/>
      <c r="O98" s="157">
        <v>2.863</v>
      </c>
      <c r="P98" s="157">
        <v>3.0190000000000001</v>
      </c>
      <c r="Q98" s="158">
        <v>550.99800000000005</v>
      </c>
      <c r="R98" s="159">
        <v>134.74433326824601</v>
      </c>
    </row>
    <row r="99" spans="1:18" s="139" customFormat="1" ht="15.75" hidden="1" x14ac:dyDescent="0.25">
      <c r="A99" s="156" t="s">
        <v>117</v>
      </c>
      <c r="B99" s="157">
        <v>42.851999999999997</v>
      </c>
      <c r="C99" s="157">
        <v>47.790999999999997</v>
      </c>
      <c r="D99" s="157">
        <v>85.71</v>
      </c>
      <c r="E99" s="157">
        <v>92.453999999999994</v>
      </c>
      <c r="F99" s="157">
        <v>78.917000000000002</v>
      </c>
      <c r="G99" s="157">
        <v>48.139000000000003</v>
      </c>
      <c r="H99" s="157">
        <v>37.03</v>
      </c>
      <c r="I99" s="157">
        <v>13.515000000000001</v>
      </c>
      <c r="J99" s="157">
        <v>8.9369999999999994</v>
      </c>
      <c r="K99" s="157">
        <v>12.473000000000001</v>
      </c>
      <c r="L99" s="157">
        <v>4.5549999999999997</v>
      </c>
      <c r="M99" s="157">
        <v>5.6760000000000002</v>
      </c>
      <c r="N99" s="157"/>
      <c r="O99" s="157">
        <v>2.363</v>
      </c>
      <c r="P99" s="157">
        <v>3.423</v>
      </c>
      <c r="Q99" s="158">
        <v>483.83499999999998</v>
      </c>
      <c r="R99" s="159">
        <v>133.211356086026</v>
      </c>
    </row>
    <row r="100" spans="1:18" s="139" customFormat="1" ht="15.75" hidden="1" x14ac:dyDescent="0.25">
      <c r="A100" s="156" t="s">
        <v>118</v>
      </c>
      <c r="B100" s="157">
        <v>52.692</v>
      </c>
      <c r="C100" s="157">
        <v>59.625999999999998</v>
      </c>
      <c r="D100" s="157">
        <v>99.578000000000003</v>
      </c>
      <c r="E100" s="157">
        <v>110.157</v>
      </c>
      <c r="F100" s="157">
        <v>84.096999999999994</v>
      </c>
      <c r="G100" s="157">
        <v>52.716000000000001</v>
      </c>
      <c r="H100" s="157">
        <v>40.332000000000001</v>
      </c>
      <c r="I100" s="157">
        <v>15.786</v>
      </c>
      <c r="J100" s="157">
        <v>9.5060000000000002</v>
      </c>
      <c r="K100" s="157">
        <v>12.942</v>
      </c>
      <c r="L100" s="157">
        <v>4.2880000000000003</v>
      </c>
      <c r="M100" s="157">
        <v>7.093</v>
      </c>
      <c r="N100" s="157"/>
      <c r="O100" s="157">
        <v>2.1869999999999998</v>
      </c>
      <c r="P100" s="157">
        <v>3.988</v>
      </c>
      <c r="Q100" s="158">
        <v>554.98800000000006</v>
      </c>
      <c r="R100" s="159">
        <v>131.94921778584401</v>
      </c>
    </row>
    <row r="101" spans="1:18" s="139" customFormat="1" ht="15.75" hidden="1" x14ac:dyDescent="0.25">
      <c r="A101" s="156" t="s">
        <v>119</v>
      </c>
      <c r="B101" s="157">
        <v>43.223999999999997</v>
      </c>
      <c r="C101" s="157">
        <v>46.8</v>
      </c>
      <c r="D101" s="157">
        <v>74.055000000000007</v>
      </c>
      <c r="E101" s="157">
        <v>83.497</v>
      </c>
      <c r="F101" s="157">
        <v>60.649000000000001</v>
      </c>
      <c r="G101" s="157">
        <v>37.463000000000001</v>
      </c>
      <c r="H101" s="157">
        <v>32.003</v>
      </c>
      <c r="I101" s="157">
        <v>12.459</v>
      </c>
      <c r="J101" s="157">
        <v>7.4139999999999997</v>
      </c>
      <c r="K101" s="157">
        <v>9.0139999999999993</v>
      </c>
      <c r="L101" s="157">
        <v>4.3529999999999998</v>
      </c>
      <c r="M101" s="157">
        <v>4.3970000000000002</v>
      </c>
      <c r="N101" s="157"/>
      <c r="O101" s="157">
        <v>2.0790000000000002</v>
      </c>
      <c r="P101" s="157">
        <v>3.597</v>
      </c>
      <c r="Q101" s="158">
        <v>421.00400000000002</v>
      </c>
      <c r="R101" s="159">
        <v>131.620413649028</v>
      </c>
    </row>
    <row r="102" spans="1:18" s="139" customFormat="1" ht="15.75" hidden="1" x14ac:dyDescent="0.25">
      <c r="A102" s="156" t="s">
        <v>120</v>
      </c>
      <c r="B102" s="157">
        <v>85.332999999999998</v>
      </c>
      <c r="C102" s="157">
        <v>63.585999999999999</v>
      </c>
      <c r="D102" s="157">
        <v>113.364</v>
      </c>
      <c r="E102" s="157">
        <v>102.07899999999999</v>
      </c>
      <c r="F102" s="157">
        <v>82.548000000000002</v>
      </c>
      <c r="G102" s="157">
        <v>48.290999999999997</v>
      </c>
      <c r="H102" s="157">
        <v>42.655000000000001</v>
      </c>
      <c r="I102" s="157">
        <v>17.632000000000001</v>
      </c>
      <c r="J102" s="157">
        <v>10.367000000000001</v>
      </c>
      <c r="K102" s="157">
        <v>8.8109999999999999</v>
      </c>
      <c r="L102" s="157">
        <v>5.351</v>
      </c>
      <c r="M102" s="157">
        <v>7.8780000000000001</v>
      </c>
      <c r="N102" s="157"/>
      <c r="O102" s="157">
        <v>2.4710000000000001</v>
      </c>
      <c r="P102" s="157">
        <v>3.786</v>
      </c>
      <c r="Q102" s="158">
        <v>594.15200000000004</v>
      </c>
      <c r="R102" s="159">
        <v>129.74638952785199</v>
      </c>
    </row>
    <row r="103" spans="1:18" s="139" customFormat="1" ht="15.75" hidden="1" x14ac:dyDescent="0.25">
      <c r="A103" s="156" t="s">
        <v>121</v>
      </c>
      <c r="B103" s="157">
        <v>77.763999999999996</v>
      </c>
      <c r="C103" s="157">
        <v>61.59</v>
      </c>
      <c r="D103" s="157">
        <v>102.96899999999999</v>
      </c>
      <c r="E103" s="157">
        <v>96.67</v>
      </c>
      <c r="F103" s="157">
        <v>78.606999999999999</v>
      </c>
      <c r="G103" s="157">
        <v>44.857999999999997</v>
      </c>
      <c r="H103" s="157">
        <v>36.323</v>
      </c>
      <c r="I103" s="157">
        <v>15.315</v>
      </c>
      <c r="J103" s="157">
        <v>8.2080000000000002</v>
      </c>
      <c r="K103" s="157">
        <v>8.0839999999999996</v>
      </c>
      <c r="L103" s="157">
        <v>4.4089999999999998</v>
      </c>
      <c r="M103" s="157">
        <v>4.7670000000000003</v>
      </c>
      <c r="N103" s="157"/>
      <c r="O103" s="157">
        <v>2.6360000000000001</v>
      </c>
      <c r="P103" s="157">
        <v>4.1440000000000001</v>
      </c>
      <c r="Q103" s="158">
        <v>546.34400000000005</v>
      </c>
      <c r="R103" s="159">
        <v>128.81003469205999</v>
      </c>
    </row>
    <row r="104" spans="1:18" s="139" customFormat="1" ht="15.75" hidden="1" x14ac:dyDescent="0.25">
      <c r="A104" s="160" t="s">
        <v>186</v>
      </c>
      <c r="B104" s="160"/>
      <c r="C104" s="146"/>
      <c r="D104" s="146"/>
      <c r="E104" s="146"/>
      <c r="F104" s="146"/>
      <c r="G104" s="146"/>
      <c r="H104" s="146"/>
      <c r="I104" s="146"/>
      <c r="J104" s="146"/>
      <c r="K104" s="146"/>
      <c r="L104" s="146"/>
      <c r="M104" s="146"/>
      <c r="N104" s="146"/>
      <c r="O104" s="146"/>
      <c r="P104" s="146"/>
      <c r="Q104" s="146"/>
      <c r="R104" s="146"/>
    </row>
    <row r="105" spans="1:18" s="139" customFormat="1" ht="15.75" hidden="1" x14ac:dyDescent="0.25">
      <c r="A105" s="156">
        <v>2001</v>
      </c>
      <c r="B105" s="162">
        <v>9.1647969707445761E-3</v>
      </c>
      <c r="C105" s="162">
        <v>4.6404035294909241E-4</v>
      </c>
      <c r="D105" s="162">
        <v>0.53983361059744428</v>
      </c>
      <c r="E105" s="162">
        <v>0.82773197957294375</v>
      </c>
      <c r="F105" s="162">
        <v>7.1109543685918926</v>
      </c>
      <c r="G105" s="162">
        <v>11.498997286137337</v>
      </c>
      <c r="H105" s="162">
        <v>20.084633226372031</v>
      </c>
      <c r="I105" s="162">
        <v>9.1262042813909776</v>
      </c>
      <c r="J105" s="162">
        <v>7.2978466207421402</v>
      </c>
      <c r="K105" s="162">
        <v>9.3786809034246943</v>
      </c>
      <c r="L105" s="162">
        <v>7.4992788039514586</v>
      </c>
      <c r="M105" s="162">
        <v>5.7125687649798031</v>
      </c>
      <c r="N105" s="162"/>
      <c r="O105" s="162">
        <v>3.8248526091828947</v>
      </c>
      <c r="P105" s="162">
        <v>17.088788707732675</v>
      </c>
      <c r="Q105" s="162">
        <v>100</v>
      </c>
      <c r="R105" s="146"/>
    </row>
    <row r="106" spans="1:18" s="139" customFormat="1" ht="15.75" hidden="1" x14ac:dyDescent="0.25">
      <c r="A106" s="156">
        <v>2002</v>
      </c>
      <c r="B106" s="162">
        <v>3.7283786660681382E-3</v>
      </c>
      <c r="C106" s="162">
        <v>0.16393680994701601</v>
      </c>
      <c r="D106" s="162">
        <v>1.3073559792567924</v>
      </c>
      <c r="E106" s="162">
        <v>0.97728261594978028</v>
      </c>
      <c r="F106" s="162">
        <v>8.1271198162953269</v>
      </c>
      <c r="G106" s="162">
        <v>10.144955634158064</v>
      </c>
      <c r="H106" s="162">
        <v>17.665356390124124</v>
      </c>
      <c r="I106" s="162">
        <v>7.6375091298672597</v>
      </c>
      <c r="J106" s="162">
        <v>5.8060549615212684</v>
      </c>
      <c r="K106" s="162">
        <v>7.5013860247691122</v>
      </c>
      <c r="L106" s="162">
        <v>6.7993696057351407</v>
      </c>
      <c r="M106" s="162">
        <v>5.0425948620704961</v>
      </c>
      <c r="N106" s="162"/>
      <c r="O106" s="162">
        <v>3.048956221750541</v>
      </c>
      <c r="P106" s="162">
        <v>25.774393569889021</v>
      </c>
      <c r="Q106" s="162">
        <v>100</v>
      </c>
      <c r="R106" s="146"/>
    </row>
    <row r="107" spans="1:18" s="139" customFormat="1" ht="15.75" hidden="1" x14ac:dyDescent="0.25">
      <c r="A107" s="156">
        <v>2003</v>
      </c>
      <c r="B107" s="162">
        <v>1.3605154237098535E-3</v>
      </c>
      <c r="C107" s="162">
        <v>0.24013097228478913</v>
      </c>
      <c r="D107" s="162">
        <v>2.5582602938108638</v>
      </c>
      <c r="E107" s="162">
        <v>1.66130270863504</v>
      </c>
      <c r="F107" s="162">
        <v>9.8394365047451764</v>
      </c>
      <c r="G107" s="162">
        <v>17.772942069253258</v>
      </c>
      <c r="H107" s="162">
        <v>20.90991271537715</v>
      </c>
      <c r="I107" s="162">
        <v>9.3017305756189579</v>
      </c>
      <c r="J107" s="162">
        <v>8.1770756174472492</v>
      </c>
      <c r="K107" s="162">
        <v>8.6820913843093255</v>
      </c>
      <c r="L107" s="162">
        <v>8.3183424689424559</v>
      </c>
      <c r="M107" s="162">
        <v>5.2810673697004145</v>
      </c>
      <c r="N107" s="162"/>
      <c r="O107" s="162">
        <v>3.971798026950299</v>
      </c>
      <c r="P107" s="162">
        <v>3.2845487775013074</v>
      </c>
      <c r="Q107" s="162">
        <v>100</v>
      </c>
      <c r="R107" s="146"/>
    </row>
    <row r="108" spans="1:18" s="139" customFormat="1" ht="15.75" hidden="1" x14ac:dyDescent="0.25">
      <c r="A108" s="156">
        <v>2004</v>
      </c>
      <c r="B108" s="162">
        <v>7.6950335099471771E-4</v>
      </c>
      <c r="C108" s="162">
        <v>0.31761250812306974</v>
      </c>
      <c r="D108" s="162">
        <v>2.7356228879537712</v>
      </c>
      <c r="E108" s="162">
        <v>3.1939390838062249</v>
      </c>
      <c r="F108" s="162">
        <v>9.3607004635103443</v>
      </c>
      <c r="G108" s="162">
        <v>17.742631139722953</v>
      </c>
      <c r="H108" s="162">
        <v>21.847816091777123</v>
      </c>
      <c r="I108" s="162">
        <v>8.846172047867725</v>
      </c>
      <c r="J108" s="162">
        <v>8.4520324314882309</v>
      </c>
      <c r="K108" s="162">
        <v>7.629164023102029</v>
      </c>
      <c r="L108" s="162">
        <v>7.7645196625420008</v>
      </c>
      <c r="M108" s="162">
        <v>4.8973117015681318</v>
      </c>
      <c r="N108" s="162"/>
      <c r="O108" s="162">
        <v>4.2572772893782762</v>
      </c>
      <c r="P108" s="162">
        <v>2.9544311658091189</v>
      </c>
      <c r="Q108" s="162">
        <v>100</v>
      </c>
      <c r="R108" s="146"/>
    </row>
    <row r="109" spans="1:18" s="139" customFormat="1" ht="15.75" hidden="1" x14ac:dyDescent="0.25">
      <c r="A109" s="156">
        <v>2005</v>
      </c>
      <c r="B109" s="162">
        <v>6.5481050397899702E-4</v>
      </c>
      <c r="C109" s="162">
        <v>0.6577980769034012</v>
      </c>
      <c r="D109" s="162">
        <v>2.3941509051732077</v>
      </c>
      <c r="E109" s="162">
        <v>4.2207038803661208</v>
      </c>
      <c r="F109" s="162">
        <v>10.028627496720832</v>
      </c>
      <c r="G109" s="162">
        <v>15.604257086788994</v>
      </c>
      <c r="H109" s="162">
        <v>24.486679721951091</v>
      </c>
      <c r="I109" s="162">
        <v>8.2651409581923971</v>
      </c>
      <c r="J109" s="162">
        <v>8.4146833070385991</v>
      </c>
      <c r="K109" s="162">
        <v>8.4100996335107467</v>
      </c>
      <c r="L109" s="162">
        <v>7.1345696974161594</v>
      </c>
      <c r="M109" s="162">
        <v>4.3259646688807445</v>
      </c>
      <c r="N109" s="162"/>
      <c r="O109" s="162">
        <v>3.7054498650476475</v>
      </c>
      <c r="P109" s="162">
        <v>2.3512198915060849</v>
      </c>
      <c r="Q109" s="162">
        <v>100</v>
      </c>
      <c r="R109" s="146"/>
    </row>
    <row r="110" spans="1:18" s="139" customFormat="1" ht="15.75" hidden="1" x14ac:dyDescent="0.25">
      <c r="A110" s="160">
        <v>2006</v>
      </c>
      <c r="B110" s="162">
        <v>3.8460831702665291E-4</v>
      </c>
      <c r="C110" s="162">
        <v>1.8030437902209491</v>
      </c>
      <c r="D110" s="162">
        <v>2.7061468528569779</v>
      </c>
      <c r="E110" s="162">
        <v>4.7695277394475228</v>
      </c>
      <c r="F110" s="162">
        <v>11.149154096740958</v>
      </c>
      <c r="G110" s="162">
        <v>14.442939723757215</v>
      </c>
      <c r="H110" s="162">
        <v>24.281690550130918</v>
      </c>
      <c r="I110" s="162">
        <v>10.208914964383133</v>
      </c>
      <c r="J110" s="162">
        <v>6.581118381157955</v>
      </c>
      <c r="K110" s="162">
        <v>7.7034054502417275</v>
      </c>
      <c r="L110" s="162">
        <v>6.9858972676997837</v>
      </c>
      <c r="M110" s="162">
        <v>3.6266427582741003</v>
      </c>
      <c r="N110" s="162"/>
      <c r="O110" s="162">
        <v>3.8339466411514667</v>
      </c>
      <c r="P110" s="162">
        <v>1.9071871756202772</v>
      </c>
      <c r="Q110" s="162">
        <v>100</v>
      </c>
      <c r="R110" s="146"/>
    </row>
    <row r="111" spans="1:18" s="139" customFormat="1" ht="15.75" hidden="1" x14ac:dyDescent="0.25">
      <c r="A111" s="161">
        <v>2007</v>
      </c>
      <c r="B111" s="162">
        <v>2.1756593921542374E-3</v>
      </c>
      <c r="C111" s="162">
        <v>2.2969105636631411</v>
      </c>
      <c r="D111" s="162">
        <v>3.1679692729950464</v>
      </c>
      <c r="E111" s="162">
        <v>4.8696696344892221</v>
      </c>
      <c r="F111" s="162">
        <v>15.732402262685769</v>
      </c>
      <c r="G111" s="162">
        <v>12.314148480385594</v>
      </c>
      <c r="H111" s="162">
        <v>23.572641919935734</v>
      </c>
      <c r="I111" s="162">
        <v>10.170161668228678</v>
      </c>
      <c r="J111" s="162">
        <v>6.620322332306869</v>
      </c>
      <c r="K111" s="162">
        <v>8.2757899317177674</v>
      </c>
      <c r="L111" s="162">
        <v>5.3077302851787387</v>
      </c>
      <c r="M111" s="162">
        <v>2.5866498192529122</v>
      </c>
      <c r="N111" s="162"/>
      <c r="O111" s="162">
        <v>3.481347904672647</v>
      </c>
      <c r="P111" s="162">
        <v>1.6020802650957289</v>
      </c>
      <c r="Q111" s="162">
        <v>100</v>
      </c>
      <c r="R111" s="146"/>
    </row>
    <row r="112" spans="1:18" s="139" customFormat="1" ht="15.75" hidden="1" x14ac:dyDescent="0.25">
      <c r="A112" s="161">
        <v>2008</v>
      </c>
      <c r="B112" s="162">
        <v>0.16548311125294626</v>
      </c>
      <c r="C112" s="162">
        <v>3.3627399268370515</v>
      </c>
      <c r="D112" s="162">
        <v>7.2054992476318631</v>
      </c>
      <c r="E112" s="162">
        <v>5.3336698235509701</v>
      </c>
      <c r="F112" s="162">
        <v>18.228473701206159</v>
      </c>
      <c r="G112" s="162">
        <v>13.588885974323839</v>
      </c>
      <c r="H112" s="162">
        <v>20.440218219903617</v>
      </c>
      <c r="I112" s="162">
        <v>9.0425275023934688</v>
      </c>
      <c r="J112" s="162">
        <v>6.1231118590074418</v>
      </c>
      <c r="K112" s="162">
        <v>7.2626962714926817</v>
      </c>
      <c r="L112" s="162">
        <v>3.8614146414911379</v>
      </c>
      <c r="M112" s="162">
        <v>1.5237703823583166</v>
      </c>
      <c r="N112" s="162"/>
      <c r="O112" s="162">
        <v>2.5265175440507046</v>
      </c>
      <c r="P112" s="162">
        <v>1.3349917944998053</v>
      </c>
      <c r="Q112" s="162">
        <v>100</v>
      </c>
      <c r="R112" s="146"/>
    </row>
    <row r="113" spans="1:18" s="139" customFormat="1" ht="15.75" hidden="1" x14ac:dyDescent="0.25">
      <c r="A113" s="161">
        <v>2009</v>
      </c>
      <c r="B113" s="162">
        <v>0.90471138858235634</v>
      </c>
      <c r="C113" s="162">
        <v>5.5573676541418475</v>
      </c>
      <c r="D113" s="162">
        <v>13.677720129333032</v>
      </c>
      <c r="E113" s="162">
        <v>7.2425177263886935</v>
      </c>
      <c r="F113" s="162">
        <v>19.174170787074011</v>
      </c>
      <c r="G113" s="162">
        <v>12.902006450393547</v>
      </c>
      <c r="H113" s="162">
        <v>18.054243054243056</v>
      </c>
      <c r="I113" s="162">
        <v>5.6768645478322899</v>
      </c>
      <c r="J113" s="162">
        <v>5.4501659340369022</v>
      </c>
      <c r="K113" s="162">
        <v>4.3943560072592334</v>
      </c>
      <c r="L113" s="162">
        <v>3.0416836868449773</v>
      </c>
      <c r="M113" s="162">
        <v>1.3599884567626503</v>
      </c>
      <c r="N113" s="162"/>
      <c r="O113" s="162">
        <v>1.5941556264136909</v>
      </c>
      <c r="P113" s="162">
        <v>0.9700485506937121</v>
      </c>
      <c r="Q113" s="162">
        <v>100</v>
      </c>
      <c r="R113" s="146"/>
    </row>
    <row r="114" spans="1:18" s="139" customFormat="1" ht="15.75" hidden="1" x14ac:dyDescent="0.25">
      <c r="A114" s="161">
        <v>2010</v>
      </c>
      <c r="B114" s="163">
        <v>1.8197437791942697</v>
      </c>
      <c r="C114" s="163">
        <v>6.9003293551901619</v>
      </c>
      <c r="D114" s="163">
        <v>16.272350443940738</v>
      </c>
      <c r="E114" s="163">
        <v>12.739859491816214</v>
      </c>
      <c r="F114" s="163">
        <v>18.09209422313501</v>
      </c>
      <c r="G114" s="163">
        <v>10.905939664132843</v>
      </c>
      <c r="H114" s="163">
        <v>15.037681740197614</v>
      </c>
      <c r="I114" s="163">
        <v>3.9677407235795776</v>
      </c>
      <c r="J114" s="163">
        <v>4.8361864926802998</v>
      </c>
      <c r="K114" s="163">
        <v>3.829937510174946</v>
      </c>
      <c r="L114" s="163">
        <v>2.1937309806769938</v>
      </c>
      <c r="M114" s="163">
        <v>1.500958010344007</v>
      </c>
      <c r="N114" s="163"/>
      <c r="O114" s="163">
        <v>1.0446695803539003</v>
      </c>
      <c r="P114" s="163">
        <v>0.85877800458342202</v>
      </c>
      <c r="Q114" s="163">
        <v>100</v>
      </c>
      <c r="R114" s="146"/>
    </row>
    <row r="115" spans="1:18" s="139" customFormat="1" ht="15.75" hidden="1" x14ac:dyDescent="0.25">
      <c r="A115" s="161">
        <v>2011</v>
      </c>
      <c r="B115" s="163">
        <v>3.82182969480621</v>
      </c>
      <c r="C115" s="163">
        <v>10.567832522723201</v>
      </c>
      <c r="D115" s="163">
        <v>16.569685295932501</v>
      </c>
      <c r="E115" s="163">
        <v>15.5089804976484</v>
      </c>
      <c r="F115" s="163">
        <v>17.995125329569799</v>
      </c>
      <c r="G115" s="163">
        <v>10.280794228407</v>
      </c>
      <c r="H115" s="163">
        <v>11.4555803652176</v>
      </c>
      <c r="I115" s="163">
        <v>3.8293791951498699</v>
      </c>
      <c r="J115" s="163">
        <v>3.3393432249263499</v>
      </c>
      <c r="K115" s="163">
        <v>2.6879891119428398</v>
      </c>
      <c r="L115" s="163">
        <v>1.11821731131885</v>
      </c>
      <c r="M115" s="163">
        <v>1.47472149421388</v>
      </c>
      <c r="N115" s="163"/>
      <c r="O115" s="163">
        <v>0.59955615229229597</v>
      </c>
      <c r="P115" s="163">
        <v>0.75096557585124502</v>
      </c>
      <c r="Q115" s="163">
        <v>100</v>
      </c>
      <c r="R115" s="164"/>
    </row>
    <row r="116" spans="1:18" s="139" customFormat="1" ht="15.75" hidden="1" x14ac:dyDescent="0.25">
      <c r="A116" s="161">
        <v>2012</v>
      </c>
      <c r="B116" s="163">
        <v>8.6144741586164901</v>
      </c>
      <c r="C116" s="163">
        <v>10.945358248480099</v>
      </c>
      <c r="D116" s="163">
        <v>17.436027501150001</v>
      </c>
      <c r="E116" s="163">
        <v>19.0316412417789</v>
      </c>
      <c r="F116" s="163">
        <v>16.055250954210301</v>
      </c>
      <c r="G116" s="163">
        <v>9.6522571581316097</v>
      </c>
      <c r="H116" s="163">
        <v>7.7295637362773997</v>
      </c>
      <c r="I116" s="163">
        <v>2.9405840886203398</v>
      </c>
      <c r="J116" s="163">
        <v>1.91757114617135</v>
      </c>
      <c r="K116" s="163">
        <v>2.3411783720612198</v>
      </c>
      <c r="L116" s="163">
        <v>0.91942361965859798</v>
      </c>
      <c r="M116" s="163">
        <v>1.2470503400345601</v>
      </c>
      <c r="N116" s="163"/>
      <c r="O116" s="165">
        <v>0.47204505613367598</v>
      </c>
      <c r="P116" s="163">
        <v>0.69757437867541905</v>
      </c>
      <c r="Q116" s="163">
        <v>100</v>
      </c>
      <c r="R116" s="163"/>
    </row>
    <row r="117" spans="1:18" s="139" customFormat="1" ht="15.75" hidden="1" x14ac:dyDescent="0.25">
      <c r="A117" s="156" t="s">
        <v>158</v>
      </c>
      <c r="B117" s="157">
        <v>4.8806875261828602E-3</v>
      </c>
      <c r="C117" s="157">
        <v>0.232239381454201</v>
      </c>
      <c r="D117" s="157">
        <v>2.2982615262180999</v>
      </c>
      <c r="E117" s="157">
        <v>1.2071567148092299</v>
      </c>
      <c r="F117" s="157">
        <v>10.303402517079</v>
      </c>
      <c r="G117" s="157">
        <v>17.740350135100101</v>
      </c>
      <c r="H117" s="157">
        <v>21.208349771760101</v>
      </c>
      <c r="I117" s="157">
        <v>9.6028882824182702</v>
      </c>
      <c r="J117" s="157">
        <v>7.9244740720253901</v>
      </c>
      <c r="K117" s="157">
        <v>8.8048958718873696</v>
      </c>
      <c r="L117" s="157">
        <v>8.8137082243652092</v>
      </c>
      <c r="M117" s="157">
        <v>5.4717930154649999</v>
      </c>
      <c r="N117" s="157"/>
      <c r="O117" s="157">
        <v>3.8451683227110598</v>
      </c>
      <c r="P117" s="157">
        <v>2.5424314771807501</v>
      </c>
      <c r="Q117" s="157">
        <v>100</v>
      </c>
      <c r="R117" s="164"/>
    </row>
    <row r="118" spans="1:18" s="139" customFormat="1" ht="15.75" hidden="1" x14ac:dyDescent="0.25">
      <c r="A118" s="156" t="s">
        <v>159</v>
      </c>
      <c r="B118" s="157">
        <v>2.0228614464393E-3</v>
      </c>
      <c r="C118" s="157">
        <v>0.25192405244501698</v>
      </c>
      <c r="D118" s="157">
        <v>2.6247405291183101</v>
      </c>
      <c r="E118" s="157">
        <v>1.44245581603787</v>
      </c>
      <c r="F118" s="157">
        <v>10.348181136350201</v>
      </c>
      <c r="G118" s="157">
        <v>16.797219032325302</v>
      </c>
      <c r="H118" s="157">
        <v>20.703053275946299</v>
      </c>
      <c r="I118" s="157">
        <v>9.7072452672822394</v>
      </c>
      <c r="J118" s="157">
        <v>7.9934148079682101</v>
      </c>
      <c r="K118" s="157">
        <v>9.4277791782203195</v>
      </c>
      <c r="L118" s="157">
        <v>8.4815468354666805</v>
      </c>
      <c r="M118" s="157">
        <v>5.1903512621099397</v>
      </c>
      <c r="N118" s="157"/>
      <c r="O118" s="157">
        <v>3.6752280387269001</v>
      </c>
      <c r="P118" s="157">
        <v>3.3548379065562499</v>
      </c>
      <c r="Q118" s="157">
        <v>100</v>
      </c>
      <c r="R118" s="164"/>
    </row>
    <row r="119" spans="1:18" s="139" customFormat="1" ht="15.75" hidden="1" x14ac:dyDescent="0.25">
      <c r="A119" s="156" t="s">
        <v>160</v>
      </c>
      <c r="B119" s="157">
        <v>2.1540814458194698E-3</v>
      </c>
      <c r="C119" s="157">
        <v>0.21823537647958499</v>
      </c>
      <c r="D119" s="157">
        <v>2.6184206274839199</v>
      </c>
      <c r="E119" s="157">
        <v>1.63346688638297</v>
      </c>
      <c r="F119" s="157">
        <v>9.6388413195902896</v>
      </c>
      <c r="G119" s="157">
        <v>18.7382198670932</v>
      </c>
      <c r="H119" s="157">
        <v>20.490699753357699</v>
      </c>
      <c r="I119" s="157">
        <v>8.9802309175309905</v>
      </c>
      <c r="J119" s="157">
        <v>8.5352784688789107</v>
      </c>
      <c r="K119" s="157">
        <v>8.4792723512875998</v>
      </c>
      <c r="L119" s="157">
        <v>8.0817096944435498</v>
      </c>
      <c r="M119" s="157">
        <v>5.1322336747552404</v>
      </c>
      <c r="N119" s="157"/>
      <c r="O119" s="157">
        <v>4.0873695434424402</v>
      </c>
      <c r="P119" s="157">
        <v>3.3638674378278202</v>
      </c>
      <c r="Q119" s="157">
        <v>100</v>
      </c>
      <c r="R119" s="164"/>
    </row>
    <row r="120" spans="1:18" s="139" customFormat="1" ht="15.75" hidden="1" x14ac:dyDescent="0.25">
      <c r="A120" s="156" t="s">
        <v>161</v>
      </c>
      <c r="B120" s="157">
        <v>1.9119544954830101E-3</v>
      </c>
      <c r="C120" s="157">
        <v>0.267864824817169</v>
      </c>
      <c r="D120" s="157">
        <v>2.7578031642846899</v>
      </c>
      <c r="E120" s="157">
        <v>2.6102002772334001</v>
      </c>
      <c r="F120" s="157">
        <v>8.8447014961043902</v>
      </c>
      <c r="G120" s="157">
        <v>17.6467664069595</v>
      </c>
      <c r="H120" s="157">
        <v>21.338176951388601</v>
      </c>
      <c r="I120" s="157">
        <v>8.8353329190765297</v>
      </c>
      <c r="J120" s="157">
        <v>8.2502748434587296</v>
      </c>
      <c r="K120" s="157">
        <v>7.8806940394818596</v>
      </c>
      <c r="L120" s="157">
        <v>7.7566081927250101</v>
      </c>
      <c r="M120" s="157">
        <v>5.3349266287462402</v>
      </c>
      <c r="N120" s="157"/>
      <c r="O120" s="157">
        <v>4.3500788681229396</v>
      </c>
      <c r="P120" s="157">
        <v>4.1246594331054904</v>
      </c>
      <c r="Q120" s="157">
        <v>100</v>
      </c>
      <c r="R120" s="164"/>
    </row>
    <row r="121" spans="1:18" s="139" customFormat="1" ht="15.75" hidden="1" x14ac:dyDescent="0.25">
      <c r="A121" s="156" t="s">
        <v>162</v>
      </c>
      <c r="B121" s="157">
        <v>6.4284130609610296E-3</v>
      </c>
      <c r="C121" s="157">
        <v>0.31512343209037602</v>
      </c>
      <c r="D121" s="157">
        <v>2.8727134856298702</v>
      </c>
      <c r="E121" s="157">
        <v>2.9072170087938098</v>
      </c>
      <c r="F121" s="157">
        <v>8.8739650582952105</v>
      </c>
      <c r="G121" s="157">
        <v>18.378176980771201</v>
      </c>
      <c r="H121" s="157">
        <v>21.5639148248389</v>
      </c>
      <c r="I121" s="157">
        <v>9.5456686271140008</v>
      </c>
      <c r="J121" s="157">
        <v>7.8669344734801703</v>
      </c>
      <c r="K121" s="157">
        <v>7.9619175562584497</v>
      </c>
      <c r="L121" s="157">
        <v>7.6683096291068003</v>
      </c>
      <c r="M121" s="157">
        <v>5.2533253918380103</v>
      </c>
      <c r="N121" s="157"/>
      <c r="O121" s="157">
        <v>4.2280591046663698</v>
      </c>
      <c r="P121" s="157">
        <v>2.55824601405592</v>
      </c>
      <c r="Q121" s="157">
        <v>100</v>
      </c>
      <c r="R121" s="164"/>
    </row>
    <row r="122" spans="1:18" s="139" customFormat="1" ht="15.75" hidden="1" x14ac:dyDescent="0.25">
      <c r="A122" s="156" t="s">
        <v>163</v>
      </c>
      <c r="B122" s="157">
        <v>1.4289116456299099E-3</v>
      </c>
      <c r="C122" s="157">
        <v>0.30340557275541802</v>
      </c>
      <c r="D122" s="157">
        <v>2.5126617448598898</v>
      </c>
      <c r="E122" s="157">
        <v>2.68000317535921</v>
      </c>
      <c r="F122" s="157">
        <v>8.5756926252282302</v>
      </c>
      <c r="G122" s="157">
        <v>17.527665317139</v>
      </c>
      <c r="H122" s="157">
        <v>22.287211240771601</v>
      </c>
      <c r="I122" s="157">
        <v>8.7128681432087003</v>
      </c>
      <c r="J122" s="157">
        <v>8.6007779630070704</v>
      </c>
      <c r="K122" s="157">
        <v>7.8601254266888896</v>
      </c>
      <c r="L122" s="157">
        <v>7.9866634913074499</v>
      </c>
      <c r="M122" s="157">
        <v>5.1153449233944599</v>
      </c>
      <c r="N122" s="157"/>
      <c r="O122" s="157">
        <v>4.6282448201952802</v>
      </c>
      <c r="P122" s="157">
        <v>3.20790664443915</v>
      </c>
      <c r="Q122" s="157">
        <v>100</v>
      </c>
      <c r="R122" s="164"/>
    </row>
    <row r="123" spans="1:18" s="139" customFormat="1" ht="15.75" hidden="1" x14ac:dyDescent="0.25">
      <c r="A123" s="156" t="s">
        <v>164</v>
      </c>
      <c r="B123" s="157">
        <v>1.5489968836999101E-3</v>
      </c>
      <c r="C123" s="157">
        <v>0.347961027238406</v>
      </c>
      <c r="D123" s="157">
        <v>2.9246469343239401</v>
      </c>
      <c r="E123" s="157">
        <v>3.4784837291959199</v>
      </c>
      <c r="F123" s="157">
        <v>10.0684797440494</v>
      </c>
      <c r="G123" s="157">
        <v>18.018776658588401</v>
      </c>
      <c r="H123" s="157">
        <v>21.5813286731997</v>
      </c>
      <c r="I123" s="157">
        <v>8.7729550776821892</v>
      </c>
      <c r="J123" s="157">
        <v>8.6465006048128803</v>
      </c>
      <c r="K123" s="157">
        <v>6.8979647589127202</v>
      </c>
      <c r="L123" s="157">
        <v>7.7999033989216198</v>
      </c>
      <c r="M123" s="157">
        <v>4.5275770731563103</v>
      </c>
      <c r="N123" s="157"/>
      <c r="O123" s="157">
        <v>4.1280766950602503</v>
      </c>
      <c r="P123" s="157">
        <v>2.8057966279745998</v>
      </c>
      <c r="Q123" s="157">
        <v>100</v>
      </c>
      <c r="R123" s="164"/>
    </row>
    <row r="124" spans="1:18" s="139" customFormat="1" ht="15.75" hidden="1" x14ac:dyDescent="0.25">
      <c r="A124" s="156" t="s">
        <v>165</v>
      </c>
      <c r="B124" s="157">
        <v>8.2519709128088693E-3</v>
      </c>
      <c r="C124" s="157">
        <v>0.29606461494492298</v>
      </c>
      <c r="D124" s="157">
        <v>2.5377829570635901</v>
      </c>
      <c r="E124" s="157">
        <v>3.8786275966034101</v>
      </c>
      <c r="F124" s="157">
        <v>10.0911540884491</v>
      </c>
      <c r="G124" s="157">
        <v>16.6450304014684</v>
      </c>
      <c r="H124" s="157">
        <v>22.1068288078317</v>
      </c>
      <c r="I124" s="157">
        <v>8.0466779779048494</v>
      </c>
      <c r="J124" s="157">
        <v>8.8831460538471294</v>
      </c>
      <c r="K124" s="157">
        <v>7.8717764480699399</v>
      </c>
      <c r="L124" s="157">
        <v>7.58034098753952</v>
      </c>
      <c r="M124" s="157">
        <v>4.60258709351496</v>
      </c>
      <c r="N124" s="157"/>
      <c r="O124" s="157">
        <v>4.0164958911222897</v>
      </c>
      <c r="P124" s="157">
        <v>3.4352351107273602</v>
      </c>
      <c r="Q124" s="157">
        <v>100</v>
      </c>
      <c r="R124" s="164"/>
    </row>
    <row r="125" spans="1:18" s="139" customFormat="1" ht="15.75" hidden="1" x14ac:dyDescent="0.25">
      <c r="A125" s="156" t="s">
        <v>166</v>
      </c>
      <c r="B125" s="157">
        <v>4.87174417038495E-3</v>
      </c>
      <c r="C125" s="157">
        <v>0.390312680003783</v>
      </c>
      <c r="D125" s="157">
        <v>2.55780897604535</v>
      </c>
      <c r="E125" s="157">
        <v>3.7139884969522901</v>
      </c>
      <c r="F125" s="157">
        <v>10.1962739754292</v>
      </c>
      <c r="G125" s="157">
        <v>15.7828749595215</v>
      </c>
      <c r="H125" s="157">
        <v>25.173591707718298</v>
      </c>
      <c r="I125" s="157">
        <v>8.9468148823187192</v>
      </c>
      <c r="J125" s="157">
        <v>8.6622477081309395</v>
      </c>
      <c r="K125" s="157">
        <v>7.6589549822181304</v>
      </c>
      <c r="L125" s="157">
        <v>6.9309158019320796</v>
      </c>
      <c r="M125" s="157">
        <v>4.5060767844195899</v>
      </c>
      <c r="N125" s="157"/>
      <c r="O125" s="157">
        <v>3.5259964866127298</v>
      </c>
      <c r="P125" s="157">
        <v>1.9492708145269699</v>
      </c>
      <c r="Q125" s="157">
        <v>100</v>
      </c>
      <c r="R125" s="164"/>
    </row>
    <row r="126" spans="1:18" s="139" customFormat="1" ht="15.75" hidden="1" x14ac:dyDescent="0.25">
      <c r="A126" s="156" t="s">
        <v>167</v>
      </c>
      <c r="B126" s="157">
        <v>1.05984953501205E-2</v>
      </c>
      <c r="C126" s="157">
        <v>0.53244821877986104</v>
      </c>
      <c r="D126" s="157">
        <v>2.23645074896034</v>
      </c>
      <c r="E126" s="157">
        <v>3.9537434558497</v>
      </c>
      <c r="F126" s="157">
        <v>10.243698101018801</v>
      </c>
      <c r="G126" s="157">
        <v>15.2682260474005</v>
      </c>
      <c r="H126" s="157">
        <v>24.1797101059177</v>
      </c>
      <c r="I126" s="157">
        <v>7.6421880677765399</v>
      </c>
      <c r="J126" s="157">
        <v>8.7197017617054495</v>
      </c>
      <c r="K126" s="157">
        <v>8.9274659165848007</v>
      </c>
      <c r="L126" s="157">
        <v>7.3533370119645198</v>
      </c>
      <c r="M126" s="157">
        <v>4.55045556706997</v>
      </c>
      <c r="N126" s="157"/>
      <c r="O126" s="157">
        <v>3.7463157611401998</v>
      </c>
      <c r="P126" s="157">
        <v>2.6356607404815402</v>
      </c>
      <c r="Q126" s="157">
        <v>100</v>
      </c>
      <c r="R126" s="164"/>
    </row>
    <row r="127" spans="1:18" s="139" customFormat="1" ht="15.75" hidden="1" x14ac:dyDescent="0.25">
      <c r="A127" s="156" t="s">
        <v>168</v>
      </c>
      <c r="B127" s="157">
        <v>9.5981477051567208E-3</v>
      </c>
      <c r="C127" s="157">
        <v>0.81392292539728905</v>
      </c>
      <c r="D127" s="157">
        <v>2.5060025339109901</v>
      </c>
      <c r="E127" s="157">
        <v>4.3315702274317998</v>
      </c>
      <c r="F127" s="157">
        <v>10.3519714595386</v>
      </c>
      <c r="G127" s="157">
        <v>16.9340858281134</v>
      </c>
      <c r="H127" s="157">
        <v>23.534362845422599</v>
      </c>
      <c r="I127" s="157">
        <v>7.9251167282424797</v>
      </c>
      <c r="J127" s="157">
        <v>8.0995076888546294</v>
      </c>
      <c r="K127" s="157">
        <v>8.1860386820118904</v>
      </c>
      <c r="L127" s="157">
        <v>7.1014479913291799</v>
      </c>
      <c r="M127" s="157">
        <v>4.1483194381687296</v>
      </c>
      <c r="N127" s="157"/>
      <c r="O127" s="157">
        <v>3.7156644723824401</v>
      </c>
      <c r="P127" s="157">
        <v>2.3423910314907799</v>
      </c>
      <c r="Q127" s="157">
        <v>100</v>
      </c>
      <c r="R127" s="164"/>
    </row>
    <row r="128" spans="1:18" s="139" customFormat="1" ht="15.75" hidden="1" x14ac:dyDescent="0.25">
      <c r="A128" s="156" t="s">
        <v>169</v>
      </c>
      <c r="B128" s="157">
        <v>1.6247639344608201E-2</v>
      </c>
      <c r="C128" s="157">
        <v>0.98583079244168303</v>
      </c>
      <c r="D128" s="157">
        <v>2.1906882035808102</v>
      </c>
      <c r="E128" s="157">
        <v>5.1429053733264398</v>
      </c>
      <c r="F128" s="157">
        <v>9.0499351149467699</v>
      </c>
      <c r="G128" s="157">
        <v>13.8621904771953</v>
      </c>
      <c r="H128" s="157">
        <v>25.220767437198699</v>
      </c>
      <c r="I128" s="157">
        <v>8.5287446061002505</v>
      </c>
      <c r="J128" s="157">
        <v>8.1179114398151597</v>
      </c>
      <c r="K128" s="157">
        <v>9.1877235369211796</v>
      </c>
      <c r="L128" s="157">
        <v>7.2080436365171003</v>
      </c>
      <c r="M128" s="157">
        <v>4.03342371522319</v>
      </c>
      <c r="N128" s="157"/>
      <c r="O128" s="157">
        <v>3.9036536087695</v>
      </c>
      <c r="P128" s="157">
        <v>2.55193441861937</v>
      </c>
      <c r="Q128" s="157">
        <v>100</v>
      </c>
      <c r="R128" s="164"/>
    </row>
    <row r="129" spans="1:18" s="139" customFormat="1" ht="15.75" hidden="1" x14ac:dyDescent="0.25">
      <c r="A129" s="156" t="s">
        <v>170</v>
      </c>
      <c r="B129" s="157">
        <v>1.7981942503116601E-2</v>
      </c>
      <c r="C129" s="157">
        <v>1.60840164708549</v>
      </c>
      <c r="D129" s="157">
        <v>2.6215858864417698</v>
      </c>
      <c r="E129" s="157">
        <v>5.0320728344225802</v>
      </c>
      <c r="F129" s="157">
        <v>9.8813040686033808</v>
      </c>
      <c r="G129" s="157">
        <v>15.0199085791999</v>
      </c>
      <c r="H129" s="157">
        <v>25.362547693702499</v>
      </c>
      <c r="I129" s="157">
        <v>9.4737637414529097</v>
      </c>
      <c r="J129" s="157">
        <v>6.4036870537569399</v>
      </c>
      <c r="K129" s="157">
        <v>7.8469268255827096</v>
      </c>
      <c r="L129" s="157">
        <v>7.3130595746288396</v>
      </c>
      <c r="M129" s="157">
        <v>3.8739752937176499</v>
      </c>
      <c r="N129" s="157"/>
      <c r="O129" s="157">
        <v>3.9673605077254401</v>
      </c>
      <c r="P129" s="157">
        <v>1.5774243511767601</v>
      </c>
      <c r="Q129" s="157">
        <v>100</v>
      </c>
      <c r="R129" s="164"/>
    </row>
    <row r="130" spans="1:18" s="139" customFormat="1" ht="15.75" hidden="1" x14ac:dyDescent="0.25">
      <c r="A130" s="156" t="s">
        <v>171</v>
      </c>
      <c r="B130" s="157">
        <v>1.4564214146589699E-2</v>
      </c>
      <c r="C130" s="157">
        <v>1.6790959658881499</v>
      </c>
      <c r="D130" s="157">
        <v>2.3543139904191999</v>
      </c>
      <c r="E130" s="157">
        <v>4.9158609556230104</v>
      </c>
      <c r="F130" s="157">
        <v>11.0621347979435</v>
      </c>
      <c r="G130" s="157">
        <v>13.7923107968204</v>
      </c>
      <c r="H130" s="157">
        <v>24.293460141430799</v>
      </c>
      <c r="I130" s="157">
        <v>10.775412798961201</v>
      </c>
      <c r="J130" s="157">
        <v>6.4321184790047203</v>
      </c>
      <c r="K130" s="157">
        <v>7.8364245731632396</v>
      </c>
      <c r="L130" s="157">
        <v>7.3442243239923499</v>
      </c>
      <c r="M130" s="157">
        <v>3.7823088666233802</v>
      </c>
      <c r="N130" s="157"/>
      <c r="O130" s="157">
        <v>3.6357893628595002</v>
      </c>
      <c r="P130" s="157">
        <v>2.0819807331239399</v>
      </c>
      <c r="Q130" s="157">
        <v>100</v>
      </c>
      <c r="R130" s="164"/>
    </row>
    <row r="131" spans="1:18" s="139" customFormat="1" ht="15.75" hidden="1" x14ac:dyDescent="0.25">
      <c r="A131" s="156" t="s">
        <v>172</v>
      </c>
      <c r="B131" s="157">
        <v>1.3738192325634399E-2</v>
      </c>
      <c r="C131" s="157">
        <v>2.0006431285638202</v>
      </c>
      <c r="D131" s="157">
        <v>2.9949259269883002</v>
      </c>
      <c r="E131" s="157">
        <v>4.6700795758370903</v>
      </c>
      <c r="F131" s="157">
        <v>11.5557823447622</v>
      </c>
      <c r="G131" s="157">
        <v>14.626192844968299</v>
      </c>
      <c r="H131" s="157">
        <v>24.393292742762199</v>
      </c>
      <c r="I131" s="157">
        <v>10.492959553856</v>
      </c>
      <c r="J131" s="157">
        <v>6.6113918298517298</v>
      </c>
      <c r="K131" s="157">
        <v>7.1489929603086999</v>
      </c>
      <c r="L131" s="157">
        <v>6.7090688675955299</v>
      </c>
      <c r="M131" s="157">
        <v>3.3872947385742802</v>
      </c>
      <c r="N131" s="157"/>
      <c r="O131" s="157">
        <v>3.58581916613702</v>
      </c>
      <c r="P131" s="157">
        <v>1.8098181274692899</v>
      </c>
      <c r="Q131" s="157">
        <v>100</v>
      </c>
      <c r="R131" s="164"/>
    </row>
    <row r="132" spans="1:18" s="139" customFormat="1" ht="15.75" hidden="1" x14ac:dyDescent="0.25">
      <c r="A132" s="156" t="s">
        <v>173</v>
      </c>
      <c r="B132" s="157">
        <v>8.2961315362866106E-3</v>
      </c>
      <c r="C132" s="157">
        <v>1.9567659437073801</v>
      </c>
      <c r="D132" s="157">
        <v>2.8522997100838401</v>
      </c>
      <c r="E132" s="157">
        <v>4.3406705516479001</v>
      </c>
      <c r="F132" s="157">
        <v>12.537921168812799</v>
      </c>
      <c r="G132" s="157">
        <v>14.146025368224899</v>
      </c>
      <c r="H132" s="157">
        <v>22.497090748468</v>
      </c>
      <c r="I132" s="157">
        <v>10.1540165608723</v>
      </c>
      <c r="J132" s="157">
        <v>6.9898271489783399</v>
      </c>
      <c r="K132" s="157">
        <v>8.1441105313784394</v>
      </c>
      <c r="L132" s="157">
        <v>6.4548387747734797</v>
      </c>
      <c r="M132" s="157">
        <v>3.4168850940938298</v>
      </c>
      <c r="N132" s="157"/>
      <c r="O132" s="157">
        <v>4.2556912583437798</v>
      </c>
      <c r="P132" s="157">
        <v>2.24556100907866</v>
      </c>
      <c r="Q132" s="157">
        <v>100</v>
      </c>
      <c r="R132" s="164"/>
    </row>
    <row r="133" spans="1:18" s="139" customFormat="1" ht="15.75" hidden="1" x14ac:dyDescent="0.25">
      <c r="A133" s="156" t="s">
        <v>174</v>
      </c>
      <c r="B133" s="157">
        <v>1.5191605973988401E-2</v>
      </c>
      <c r="C133" s="157">
        <v>2.19142603457786</v>
      </c>
      <c r="D133" s="157">
        <v>2.6486491269988801</v>
      </c>
      <c r="E133" s="157">
        <v>4.2030601499101801</v>
      </c>
      <c r="F133" s="157">
        <v>14.9832007386365</v>
      </c>
      <c r="G133" s="157">
        <v>13.036315312843801</v>
      </c>
      <c r="H133" s="157">
        <v>25.348595735141</v>
      </c>
      <c r="I133" s="157">
        <v>9.9773453332271398</v>
      </c>
      <c r="J133" s="157">
        <v>6.37221499514754</v>
      </c>
      <c r="K133" s="157">
        <v>8.0014041173676898</v>
      </c>
      <c r="L133" s="157">
        <v>5.6114547658870304</v>
      </c>
      <c r="M133" s="157">
        <v>2.62077326749321</v>
      </c>
      <c r="N133" s="157"/>
      <c r="O133" s="157">
        <v>3.7509992536939198</v>
      </c>
      <c r="P133" s="157">
        <v>1.23936956310121</v>
      </c>
      <c r="Q133" s="157">
        <v>100</v>
      </c>
      <c r="R133" s="164"/>
    </row>
    <row r="134" spans="1:18" s="139" customFormat="1" ht="15.75" hidden="1" x14ac:dyDescent="0.25">
      <c r="A134" s="156" t="s">
        <v>175</v>
      </c>
      <c r="B134" s="157">
        <v>3.5062501962453502E-2</v>
      </c>
      <c r="C134" s="157">
        <v>2.2019600113037301</v>
      </c>
      <c r="D134" s="157">
        <v>2.9358303881994599</v>
      </c>
      <c r="E134" s="157">
        <v>4.2716942689381101</v>
      </c>
      <c r="F134" s="157">
        <v>15.6010689702091</v>
      </c>
      <c r="G134" s="157">
        <v>11.632028636120999</v>
      </c>
      <c r="H134" s="157">
        <v>23.704170170009501</v>
      </c>
      <c r="I134" s="157">
        <v>10.597772048382801</v>
      </c>
      <c r="J134" s="157">
        <v>7.13251532458108</v>
      </c>
      <c r="K134" s="157">
        <v>8.4427364800039104</v>
      </c>
      <c r="L134" s="157">
        <v>5.4891131803608104</v>
      </c>
      <c r="M134" s="157">
        <v>2.7643555651691498</v>
      </c>
      <c r="N134" s="157"/>
      <c r="O134" s="157">
        <v>3.4622912385610798</v>
      </c>
      <c r="P134" s="157">
        <v>1.72940121619783</v>
      </c>
      <c r="Q134" s="157">
        <v>100</v>
      </c>
      <c r="R134" s="164"/>
    </row>
    <row r="135" spans="1:18" s="139" customFormat="1" ht="15.75" hidden="1" x14ac:dyDescent="0.25">
      <c r="A135" s="156" t="s">
        <v>176</v>
      </c>
      <c r="B135" s="157">
        <v>1.4464076155597701E-2</v>
      </c>
      <c r="C135" s="157">
        <v>2.3567497282393899</v>
      </c>
      <c r="D135" s="157">
        <v>3.29363416623548</v>
      </c>
      <c r="E135" s="157">
        <v>5.2765546272368997</v>
      </c>
      <c r="F135" s="157">
        <v>16.4134459244856</v>
      </c>
      <c r="G135" s="157">
        <v>12.3169809745209</v>
      </c>
      <c r="H135" s="157">
        <v>22.934954900414098</v>
      </c>
      <c r="I135" s="157">
        <v>10.026736173759801</v>
      </c>
      <c r="J135" s="157">
        <v>6.4527673356426103</v>
      </c>
      <c r="K135" s="157">
        <v>8.2931346337084495</v>
      </c>
      <c r="L135" s="157">
        <v>5.1126781355358499</v>
      </c>
      <c r="M135" s="157">
        <v>2.4969170641802401</v>
      </c>
      <c r="N135" s="157"/>
      <c r="O135" s="157">
        <v>3.4256002218819099</v>
      </c>
      <c r="P135" s="157">
        <v>1.58538203800324</v>
      </c>
      <c r="Q135" s="157">
        <v>100</v>
      </c>
      <c r="R135" s="164"/>
    </row>
    <row r="136" spans="1:18" s="139" customFormat="1" ht="15.75" hidden="1" x14ac:dyDescent="0.25">
      <c r="A136" s="156" t="s">
        <v>177</v>
      </c>
      <c r="B136" s="157">
        <v>2.15726689236093E-2</v>
      </c>
      <c r="C136" s="157">
        <v>2.4802161538708001</v>
      </c>
      <c r="D136" s="157">
        <v>4.0236231404252596</v>
      </c>
      <c r="E136" s="157">
        <v>5.9843865138780599</v>
      </c>
      <c r="F136" s="157">
        <v>16.002648525689601</v>
      </c>
      <c r="G136" s="157">
        <v>12.0992769952049</v>
      </c>
      <c r="H136" s="157">
        <v>21.752725952347902</v>
      </c>
      <c r="I136" s="157">
        <v>10.1314651259652</v>
      </c>
      <c r="J136" s="157">
        <v>6.5926930593675603</v>
      </c>
      <c r="K136" s="157">
        <v>8.4436707711695203</v>
      </c>
      <c r="L136" s="157">
        <v>4.9256170103698302</v>
      </c>
      <c r="M136" s="157">
        <v>2.4483911274389398</v>
      </c>
      <c r="N136" s="157"/>
      <c r="O136" s="157">
        <v>3.19446372694554</v>
      </c>
      <c r="P136" s="157">
        <v>1.8992492284033</v>
      </c>
      <c r="Q136" s="157">
        <v>100</v>
      </c>
      <c r="R136" s="164"/>
    </row>
    <row r="137" spans="1:18" s="139" customFormat="1" ht="15.75" hidden="1" x14ac:dyDescent="0.25">
      <c r="A137" s="156" t="s">
        <v>178</v>
      </c>
      <c r="B137" s="157">
        <v>6.8427717669014204E-2</v>
      </c>
      <c r="C137" s="157">
        <v>2.8438974176682699</v>
      </c>
      <c r="D137" s="157">
        <v>5.4694778313449302</v>
      </c>
      <c r="E137" s="157">
        <v>5.1876208038035099</v>
      </c>
      <c r="F137" s="157">
        <v>17.7156695030104</v>
      </c>
      <c r="G137" s="157">
        <v>13.358068027815399</v>
      </c>
      <c r="H137" s="157">
        <v>21.306347337317501</v>
      </c>
      <c r="I137" s="157">
        <v>10.1631453052217</v>
      </c>
      <c r="J137" s="157">
        <v>5.9592840268675102</v>
      </c>
      <c r="K137" s="157">
        <v>7.67708634185718</v>
      </c>
      <c r="L137" s="157">
        <v>4.3075396384587501</v>
      </c>
      <c r="M137" s="157">
        <v>1.88605748224508</v>
      </c>
      <c r="N137" s="157"/>
      <c r="O137" s="157">
        <v>2.9477238897158502</v>
      </c>
      <c r="P137" s="157">
        <v>1.1096546770048801</v>
      </c>
      <c r="Q137" s="157">
        <v>100</v>
      </c>
      <c r="R137" s="164"/>
    </row>
    <row r="138" spans="1:18" s="139" customFormat="1" ht="15.75" hidden="1" x14ac:dyDescent="0.25">
      <c r="A138" s="156" t="s">
        <v>179</v>
      </c>
      <c r="B138" s="157">
        <v>0.21203343659481499</v>
      </c>
      <c r="C138" s="157">
        <v>2.9805072989815198</v>
      </c>
      <c r="D138" s="157">
        <v>7.3807401763830702</v>
      </c>
      <c r="E138" s="157">
        <v>5.2383040200102098</v>
      </c>
      <c r="F138" s="157">
        <v>17.451250278518501</v>
      </c>
      <c r="G138" s="157">
        <v>13.1590107022979</v>
      </c>
      <c r="H138" s="157">
        <v>20.272373121347801</v>
      </c>
      <c r="I138" s="157">
        <v>9.3186898489890702</v>
      </c>
      <c r="J138" s="157">
        <v>6.59711490774749</v>
      </c>
      <c r="K138" s="157">
        <v>7.7331109977071604</v>
      </c>
      <c r="L138" s="157">
        <v>4.0043772326402101</v>
      </c>
      <c r="M138" s="157">
        <v>1.5226875777156501</v>
      </c>
      <c r="N138" s="157"/>
      <c r="O138" s="157">
        <v>2.7399032552523201</v>
      </c>
      <c r="P138" s="157">
        <v>1.3898971458143199</v>
      </c>
      <c r="Q138" s="157">
        <v>100</v>
      </c>
      <c r="R138" s="164"/>
    </row>
    <row r="139" spans="1:18" s="139" customFormat="1" ht="15.75" hidden="1" x14ac:dyDescent="0.25">
      <c r="A139" s="156" t="s">
        <v>180</v>
      </c>
      <c r="B139" s="157">
        <v>0.211942567069032</v>
      </c>
      <c r="C139" s="157">
        <v>3.88063335596022</v>
      </c>
      <c r="D139" s="157">
        <v>8.3982011628250195</v>
      </c>
      <c r="E139" s="157">
        <v>5.4061033556650804</v>
      </c>
      <c r="F139" s="157">
        <v>18.638218280553701</v>
      </c>
      <c r="G139" s="157">
        <v>14.6782678629401</v>
      </c>
      <c r="H139" s="157">
        <v>19.428806481126198</v>
      </c>
      <c r="I139" s="157">
        <v>8.2061800903107809</v>
      </c>
      <c r="J139" s="157">
        <v>6.0041171088746603</v>
      </c>
      <c r="K139" s="157">
        <v>6.8797405778709102</v>
      </c>
      <c r="L139" s="157">
        <v>3.5915872266328202</v>
      </c>
      <c r="M139" s="157">
        <v>1.1515730602367</v>
      </c>
      <c r="N139" s="157"/>
      <c r="O139" s="157">
        <v>2.1928400672903798</v>
      </c>
      <c r="P139" s="157">
        <v>1.33178880264439</v>
      </c>
      <c r="Q139" s="157">
        <v>100</v>
      </c>
      <c r="R139" s="164"/>
    </row>
    <row r="140" spans="1:18" s="139" customFormat="1" ht="15.75" hidden="1" x14ac:dyDescent="0.25">
      <c r="A140" s="156" t="s">
        <v>181</v>
      </c>
      <c r="B140" s="157">
        <v>0.27262861890836199</v>
      </c>
      <c r="C140" s="157">
        <v>4.1973570991368696</v>
      </c>
      <c r="D140" s="157">
        <v>8.4712985933900899</v>
      </c>
      <c r="E140" s="157">
        <v>5.6660624680282297</v>
      </c>
      <c r="F140" s="157">
        <v>19.874094071658199</v>
      </c>
      <c r="G140" s="157">
        <v>13.010772083066</v>
      </c>
      <c r="H140" s="157">
        <v>20.608298909781201</v>
      </c>
      <c r="I140" s="157">
        <v>7.6906700099648404</v>
      </c>
      <c r="J140" s="157">
        <v>5.8609239212393103</v>
      </c>
      <c r="K140" s="157">
        <v>6.2751893172161104</v>
      </c>
      <c r="L140" s="157">
        <v>3.1689380790031598</v>
      </c>
      <c r="M140" s="157">
        <v>1.3995132899059399</v>
      </c>
      <c r="N140" s="157"/>
      <c r="O140" s="157">
        <v>1.86907321054203</v>
      </c>
      <c r="P140" s="157">
        <v>1.6351803281596999</v>
      </c>
      <c r="Q140" s="157">
        <v>100</v>
      </c>
      <c r="R140" s="164"/>
    </row>
    <row r="141" spans="1:18" s="139" customFormat="1" ht="15.75" hidden="1" x14ac:dyDescent="0.25">
      <c r="A141" s="156" t="s">
        <v>182</v>
      </c>
      <c r="B141" s="157">
        <v>0.52572072224668898</v>
      </c>
      <c r="C141" s="157">
        <v>5.6256140113147497</v>
      </c>
      <c r="D141" s="157">
        <v>10.817185541515601</v>
      </c>
      <c r="E141" s="157">
        <v>6.2470358074460499</v>
      </c>
      <c r="F141" s="157">
        <v>18.633973034316899</v>
      </c>
      <c r="G141" s="157">
        <v>12.288907144551001</v>
      </c>
      <c r="H141" s="157">
        <v>18.911971950269301</v>
      </c>
      <c r="I141" s="157">
        <v>6.9427741454656298</v>
      </c>
      <c r="J141" s="157">
        <v>6.0022781937057497</v>
      </c>
      <c r="K141" s="157">
        <v>6.0259917341373397</v>
      </c>
      <c r="L141" s="157">
        <v>3.49901758189641</v>
      </c>
      <c r="M141" s="157">
        <v>1.3664927673701699</v>
      </c>
      <c r="N141" s="157"/>
      <c r="O141" s="157">
        <v>2.1818574477455202</v>
      </c>
      <c r="P141" s="157">
        <v>0.93117991801890299</v>
      </c>
      <c r="Q141" s="157">
        <v>100</v>
      </c>
      <c r="R141" s="164"/>
    </row>
    <row r="142" spans="1:18" s="139" customFormat="1" ht="15.75" hidden="1" x14ac:dyDescent="0.25">
      <c r="A142" s="156" t="s">
        <v>183</v>
      </c>
      <c r="B142" s="157">
        <v>0.69174291819626299</v>
      </c>
      <c r="C142" s="157">
        <v>5.3823534783482199</v>
      </c>
      <c r="D142" s="157">
        <v>12.535157890891799</v>
      </c>
      <c r="E142" s="157">
        <v>6.8434606322941196</v>
      </c>
      <c r="F142" s="157">
        <v>18.744406699176299</v>
      </c>
      <c r="G142" s="157">
        <v>12.320786075648799</v>
      </c>
      <c r="H142" s="157">
        <v>18.922935729549099</v>
      </c>
      <c r="I142" s="157">
        <v>6.2357313754497499</v>
      </c>
      <c r="J142" s="157">
        <v>5.9932789070918497</v>
      </c>
      <c r="K142" s="157">
        <v>4.7835278432232</v>
      </c>
      <c r="L142" s="157">
        <v>3.3297262250470299</v>
      </c>
      <c r="M142" s="157">
        <v>1.1634065713294199</v>
      </c>
      <c r="N142" s="157"/>
      <c r="O142" s="157">
        <v>1.9065165379066</v>
      </c>
      <c r="P142" s="157">
        <v>1.1469691158475299</v>
      </c>
      <c r="Q142" s="157">
        <v>100</v>
      </c>
      <c r="R142" s="164"/>
    </row>
    <row r="143" spans="1:18" s="139" customFormat="1" ht="15.75" hidden="1" x14ac:dyDescent="0.25">
      <c r="A143" s="156" t="s">
        <v>184</v>
      </c>
      <c r="B143" s="157">
        <v>1.2821937670233901</v>
      </c>
      <c r="C143" s="157">
        <v>5.4615059749648198</v>
      </c>
      <c r="D143" s="157">
        <v>15.3553774683384</v>
      </c>
      <c r="E143" s="157">
        <v>7.68683626937867</v>
      </c>
      <c r="F143" s="157">
        <v>19.886399581436098</v>
      </c>
      <c r="G143" s="157">
        <v>13.4354209661507</v>
      </c>
      <c r="H143" s="157">
        <v>17.103668076127999</v>
      </c>
      <c r="I143" s="157">
        <v>4.9579640835281102</v>
      </c>
      <c r="J143" s="157">
        <v>4.9839533424409703</v>
      </c>
      <c r="K143" s="157">
        <v>3.63918017566687</v>
      </c>
      <c r="L143" s="157">
        <v>2.7839283790738598</v>
      </c>
      <c r="M143" s="157">
        <v>1.2789451096592801</v>
      </c>
      <c r="N143" s="157"/>
      <c r="O143" s="157">
        <v>1.2603080753072999</v>
      </c>
      <c r="P143" s="157">
        <v>0.88431873090345203</v>
      </c>
      <c r="Q143" s="157">
        <v>100</v>
      </c>
      <c r="R143" s="164"/>
    </row>
    <row r="144" spans="1:18" s="139" customFormat="1" ht="15.75" hidden="1" x14ac:dyDescent="0.25">
      <c r="A144" s="156" t="s">
        <v>185</v>
      </c>
      <c r="B144" s="157">
        <v>1.0516480752197901</v>
      </c>
      <c r="C144" s="157">
        <v>5.7695844351857097</v>
      </c>
      <c r="D144" s="157">
        <v>15.5176750861929</v>
      </c>
      <c r="E144" s="157">
        <v>8.0565754956486106</v>
      </c>
      <c r="F144" s="157">
        <v>19.230891184546799</v>
      </c>
      <c r="G144" s="157">
        <v>13.392394734783901</v>
      </c>
      <c r="H144" s="157">
        <v>17.568758759330098</v>
      </c>
      <c r="I144" s="157">
        <v>4.7843117359697498</v>
      </c>
      <c r="J144" s="157">
        <v>4.9724457634965002</v>
      </c>
      <c r="K144" s="157">
        <v>3.3386391356826799</v>
      </c>
      <c r="L144" s="157">
        <v>2.6368357970435499</v>
      </c>
      <c r="M144" s="157">
        <v>1.63613187983943</v>
      </c>
      <c r="N144" s="157"/>
      <c r="O144" s="157">
        <v>1.1309180306383699</v>
      </c>
      <c r="P144" s="157">
        <v>0.91318988642200805</v>
      </c>
      <c r="Q144" s="157">
        <v>100</v>
      </c>
      <c r="R144" s="164"/>
    </row>
    <row r="145" spans="1:18" s="139" customFormat="1" ht="15.75" hidden="1" x14ac:dyDescent="0.25">
      <c r="A145" s="156" t="s">
        <v>108</v>
      </c>
      <c r="B145" s="157">
        <v>1.3915363129894001</v>
      </c>
      <c r="C145" s="157">
        <v>6.0668640310874098</v>
      </c>
      <c r="D145" s="157">
        <v>17.020924087217399</v>
      </c>
      <c r="E145" s="157">
        <v>11.913324776040501</v>
      </c>
      <c r="F145" s="157">
        <v>18.129969324280701</v>
      </c>
      <c r="G145" s="157">
        <v>11.087272672502801</v>
      </c>
      <c r="H145" s="157">
        <v>15.755571584209299</v>
      </c>
      <c r="I145" s="157">
        <v>4.3642193590063298</v>
      </c>
      <c r="J145" s="157">
        <v>4.7713880721155499</v>
      </c>
      <c r="K145" s="157">
        <v>3.4032811137645802</v>
      </c>
      <c r="L145" s="157">
        <v>2.6513661824042201</v>
      </c>
      <c r="M145" s="157">
        <v>1.6439039329518801</v>
      </c>
      <c r="N145" s="157"/>
      <c r="O145" s="157">
        <v>1.1769903655146701</v>
      </c>
      <c r="P145" s="157">
        <v>0.62338818591527601</v>
      </c>
      <c r="Q145" s="157">
        <v>100</v>
      </c>
      <c r="R145" s="164"/>
    </row>
    <row r="146" spans="1:18" s="139" customFormat="1" ht="15.75" hidden="1" x14ac:dyDescent="0.25">
      <c r="A146" s="156" t="s">
        <v>109</v>
      </c>
      <c r="B146" s="157">
        <v>1.5763660160800801</v>
      </c>
      <c r="C146" s="157">
        <v>6.2867662922317997</v>
      </c>
      <c r="D146" s="157">
        <v>16.649030489696699</v>
      </c>
      <c r="E146" s="157">
        <v>12.389020503853599</v>
      </c>
      <c r="F146" s="157">
        <v>17.778088265812499</v>
      </c>
      <c r="G146" s="157">
        <v>10.1635746852713</v>
      </c>
      <c r="H146" s="157">
        <v>15.877490553515701</v>
      </c>
      <c r="I146" s="157">
        <v>4.2657631464857397</v>
      </c>
      <c r="J146" s="157">
        <v>5.4907754233196098</v>
      </c>
      <c r="K146" s="157">
        <v>3.88173967359032</v>
      </c>
      <c r="L146" s="157">
        <v>2.23982872018887</v>
      </c>
      <c r="M146" s="157">
        <v>1.3811694942766299</v>
      </c>
      <c r="N146" s="157"/>
      <c r="O146" s="157">
        <v>1.10255214315507</v>
      </c>
      <c r="P146" s="157">
        <v>0.91783459252212396</v>
      </c>
      <c r="Q146" s="157">
        <v>100</v>
      </c>
      <c r="R146" s="164"/>
    </row>
    <row r="147" spans="1:18" s="139" customFormat="1" ht="15.75" hidden="1" x14ac:dyDescent="0.25">
      <c r="A147" s="156" t="s">
        <v>110</v>
      </c>
      <c r="B147" s="157">
        <v>1.89862322846856</v>
      </c>
      <c r="C147" s="157">
        <v>8.0990073452215601</v>
      </c>
      <c r="D147" s="157">
        <v>15.7202767027603</v>
      </c>
      <c r="E147" s="157">
        <v>13.430409178733701</v>
      </c>
      <c r="F147" s="157">
        <v>18.4056265206227</v>
      </c>
      <c r="G147" s="157">
        <v>10.989900079558801</v>
      </c>
      <c r="H147" s="157">
        <v>14.1678208790764</v>
      </c>
      <c r="I147" s="157">
        <v>3.3807668079974902</v>
      </c>
      <c r="J147" s="157">
        <v>4.58050559319455</v>
      </c>
      <c r="K147" s="157">
        <v>3.8338473511547599</v>
      </c>
      <c r="L147" s="157">
        <v>2.13864804002211</v>
      </c>
      <c r="M147" s="157">
        <v>1.39545725111874</v>
      </c>
      <c r="N147" s="157"/>
      <c r="O147" s="157">
        <v>1.0111478618335501</v>
      </c>
      <c r="P147" s="157">
        <v>0.94796316023678895</v>
      </c>
      <c r="Q147" s="157">
        <v>100</v>
      </c>
      <c r="R147" s="164"/>
    </row>
    <row r="148" spans="1:18" s="139" customFormat="1" ht="15.75" hidden="1" x14ac:dyDescent="0.25">
      <c r="A148" s="156" t="s">
        <v>111</v>
      </c>
      <c r="B148" s="157">
        <v>2.73270208992292</v>
      </c>
      <c r="C148" s="157">
        <v>7.3441209625910702</v>
      </c>
      <c r="D148" s="157">
        <v>15.3969275868299</v>
      </c>
      <c r="E148" s="157">
        <v>13.5187197345419</v>
      </c>
      <c r="F148" s="157">
        <v>18.0092676236256</v>
      </c>
      <c r="G148" s="157">
        <v>11.4384664907464</v>
      </c>
      <c r="H148" s="157">
        <v>14.055132436428201</v>
      </c>
      <c r="I148" s="157">
        <v>3.7714291530633801</v>
      </c>
      <c r="J148" s="157">
        <v>4.4617933182520302</v>
      </c>
      <c r="K148" s="157">
        <v>4.4088645507034698</v>
      </c>
      <c r="L148" s="157">
        <v>1.51406811016309</v>
      </c>
      <c r="M148" s="157">
        <v>1.5713227865978301</v>
      </c>
      <c r="N148" s="157"/>
      <c r="O148" s="157">
        <v>0.81632445334507298</v>
      </c>
      <c r="P148" s="157">
        <v>0.96086070318921302</v>
      </c>
      <c r="Q148" s="157">
        <v>100</v>
      </c>
      <c r="R148" s="164"/>
    </row>
    <row r="149" spans="1:18" s="139" customFormat="1" ht="15.75" hidden="1" x14ac:dyDescent="0.25">
      <c r="A149" s="156" t="s">
        <v>112</v>
      </c>
      <c r="B149" s="157">
        <v>2.9724655819774699</v>
      </c>
      <c r="C149" s="157">
        <v>9.5047537492040508</v>
      </c>
      <c r="D149" s="157">
        <v>17.146981973080401</v>
      </c>
      <c r="E149" s="157">
        <v>14.017521902378</v>
      </c>
      <c r="F149" s="157">
        <v>17.2811043043571</v>
      </c>
      <c r="G149" s="157">
        <v>10.353036324645601</v>
      </c>
      <c r="H149" s="157">
        <v>13.4069267871389</v>
      </c>
      <c r="I149" s="157">
        <v>4.0295252106068302</v>
      </c>
      <c r="J149" s="157">
        <v>4.0492867546421296</v>
      </c>
      <c r="K149" s="157">
        <v>3.0246141009595302</v>
      </c>
      <c r="L149" s="157">
        <v>1.1555013942867201</v>
      </c>
      <c r="M149" s="157">
        <v>1.7276712850127001</v>
      </c>
      <c r="N149" s="157"/>
      <c r="O149" s="157">
        <v>0.67262440623879305</v>
      </c>
      <c r="P149" s="157">
        <v>0.657986225471898</v>
      </c>
      <c r="Q149" s="157">
        <v>100</v>
      </c>
      <c r="R149" s="164"/>
    </row>
    <row r="150" spans="1:18" s="139" customFormat="1" ht="15.75" hidden="1" x14ac:dyDescent="0.25">
      <c r="A150" s="156" t="s">
        <v>113</v>
      </c>
      <c r="B150" s="157">
        <v>3.24200189710074</v>
      </c>
      <c r="C150" s="157">
        <v>10.2523751744616</v>
      </c>
      <c r="D150" s="157">
        <v>16.652811030099699</v>
      </c>
      <c r="E150" s="157">
        <v>14.686902407841901</v>
      </c>
      <c r="F150" s="157">
        <v>18.242121279870101</v>
      </c>
      <c r="G150" s="157">
        <v>10.5098078371532</v>
      </c>
      <c r="H150" s="157">
        <v>11.859484309848201</v>
      </c>
      <c r="I150" s="157">
        <v>4.3379357199757802</v>
      </c>
      <c r="J150" s="157">
        <v>3.7566501629032198</v>
      </c>
      <c r="K150" s="157">
        <v>2.50530168025821</v>
      </c>
      <c r="L150" s="157">
        <v>1.1868817871817601</v>
      </c>
      <c r="M150" s="157">
        <v>1.35770767718031</v>
      </c>
      <c r="N150" s="157"/>
      <c r="O150" s="157">
        <v>0.59474325107498704</v>
      </c>
      <c r="P150" s="157">
        <v>0.81527578505023801</v>
      </c>
      <c r="Q150" s="157">
        <v>100</v>
      </c>
      <c r="R150" s="164"/>
    </row>
    <row r="151" spans="1:18" s="139" customFormat="1" ht="15.75" hidden="1" x14ac:dyDescent="0.25">
      <c r="A151" s="156" t="s">
        <v>114</v>
      </c>
      <c r="B151" s="157">
        <v>4.2776005933258601</v>
      </c>
      <c r="C151" s="157">
        <v>11.435658806648201</v>
      </c>
      <c r="D151" s="157">
        <v>16.592016823808901</v>
      </c>
      <c r="E151" s="157">
        <v>15.9671269589532</v>
      </c>
      <c r="F151" s="157">
        <v>18.9099380144885</v>
      </c>
      <c r="G151" s="157">
        <v>10.2129892663015</v>
      </c>
      <c r="H151" s="157">
        <v>10.271469817645199</v>
      </c>
      <c r="I151" s="157">
        <v>3.3550795780880001</v>
      </c>
      <c r="J151" s="157">
        <v>2.8953682241470502</v>
      </c>
      <c r="K151" s="157">
        <v>2.5317043982409402</v>
      </c>
      <c r="L151" s="157">
        <v>0.97848419185493696</v>
      </c>
      <c r="M151" s="157">
        <v>1.2964479842606</v>
      </c>
      <c r="N151" s="157"/>
      <c r="O151" s="157">
        <v>0.54452751781042597</v>
      </c>
      <c r="P151" s="157">
        <v>0.73158782442666803</v>
      </c>
      <c r="Q151" s="157">
        <v>100</v>
      </c>
      <c r="R151" s="164"/>
    </row>
    <row r="152" spans="1:18" s="139" customFormat="1" ht="15.75" hidden="1" x14ac:dyDescent="0.25">
      <c r="A152" s="156" t="s">
        <v>115</v>
      </c>
      <c r="B152" s="157">
        <v>5.1141145601267404</v>
      </c>
      <c r="C152" s="157">
        <v>11.2926382494183</v>
      </c>
      <c r="D152" s="157">
        <v>15.6177611710846</v>
      </c>
      <c r="E152" s="157">
        <v>18.003236220657101</v>
      </c>
      <c r="F152" s="157">
        <v>17.484450767495002</v>
      </c>
      <c r="G152" s="157">
        <v>9.9939809422561297</v>
      </c>
      <c r="H152" s="157">
        <v>9.7852681607479308</v>
      </c>
      <c r="I152" s="157">
        <v>3.5720892905068302</v>
      </c>
      <c r="J152" s="157">
        <v>2.4248204053874498</v>
      </c>
      <c r="K152" s="157">
        <v>2.6382233617609998</v>
      </c>
      <c r="L152" s="157">
        <v>1.1709803247164401</v>
      </c>
      <c r="M152" s="157">
        <v>1.49486295569609</v>
      </c>
      <c r="N152" s="157"/>
      <c r="O152" s="157">
        <v>0.57532811681662199</v>
      </c>
      <c r="P152" s="157">
        <v>0.832245473329842</v>
      </c>
      <c r="Q152" s="157">
        <v>100</v>
      </c>
      <c r="R152" s="164"/>
    </row>
    <row r="153" spans="1:18" s="139" customFormat="1" ht="15.75" hidden="1" x14ac:dyDescent="0.25">
      <c r="A153" s="156" t="s">
        <v>116</v>
      </c>
      <c r="B153" s="157">
        <v>6.2530172523312304</v>
      </c>
      <c r="C153" s="157">
        <v>11.9555787861299</v>
      </c>
      <c r="D153" s="157">
        <v>16.563580993034499</v>
      </c>
      <c r="E153" s="157">
        <v>17.529101739026299</v>
      </c>
      <c r="F153" s="157">
        <v>18.0000653359903</v>
      </c>
      <c r="G153" s="157">
        <v>10.121996813055601</v>
      </c>
      <c r="H153" s="157">
        <v>8.3599214516205098</v>
      </c>
      <c r="I153" s="157">
        <v>3.15246153343569</v>
      </c>
      <c r="J153" s="157">
        <v>2.30527152548648</v>
      </c>
      <c r="K153" s="157">
        <v>2.2954711269369401</v>
      </c>
      <c r="L153" s="157">
        <v>0.96043905785501904</v>
      </c>
      <c r="M153" s="157">
        <v>1.43557689864573</v>
      </c>
      <c r="N153" s="157"/>
      <c r="O153" s="157">
        <v>0.51960261198770197</v>
      </c>
      <c r="P153" s="157">
        <v>0.54791487446415399</v>
      </c>
      <c r="Q153" s="157">
        <v>100</v>
      </c>
      <c r="R153" s="164"/>
    </row>
    <row r="154" spans="1:18" s="139" customFormat="1" ht="15.75" hidden="1" x14ac:dyDescent="0.25">
      <c r="A154" s="156" t="s">
        <v>117</v>
      </c>
      <c r="B154" s="157">
        <v>8.8567383508840791</v>
      </c>
      <c r="C154" s="157">
        <v>9.8775408972066892</v>
      </c>
      <c r="D154" s="157">
        <v>17.714716793948401</v>
      </c>
      <c r="E154" s="157">
        <v>19.108580404476701</v>
      </c>
      <c r="F154" s="157">
        <v>16.310725763948501</v>
      </c>
      <c r="G154" s="157">
        <v>9.9494662436574508</v>
      </c>
      <c r="H154" s="157">
        <v>7.6534355720441898</v>
      </c>
      <c r="I154" s="157">
        <v>2.7933076358675999</v>
      </c>
      <c r="J154" s="157">
        <v>1.84711730238614</v>
      </c>
      <c r="K154" s="157">
        <v>2.5779449605754001</v>
      </c>
      <c r="L154" s="157">
        <v>0.94143664679074501</v>
      </c>
      <c r="M154" s="157">
        <v>1.17312720245538</v>
      </c>
      <c r="N154" s="157"/>
      <c r="O154" s="166">
        <v>0.48838963696301402</v>
      </c>
      <c r="P154" s="157">
        <v>0.70747258879576702</v>
      </c>
      <c r="Q154" s="157">
        <v>100</v>
      </c>
      <c r="R154" s="164"/>
    </row>
    <row r="155" spans="1:18" s="139" customFormat="1" ht="15.75" hidden="1" x14ac:dyDescent="0.2">
      <c r="A155" s="167" t="s">
        <v>118</v>
      </c>
      <c r="B155" s="168">
        <v>9.4942593353369809</v>
      </c>
      <c r="C155" s="168">
        <v>10.7436557186822</v>
      </c>
      <c r="D155" s="168">
        <v>17.9423699251155</v>
      </c>
      <c r="E155" s="168">
        <v>19.848537265670601</v>
      </c>
      <c r="F155" s="168">
        <v>15.152940243752999</v>
      </c>
      <c r="G155" s="168">
        <v>9.4985837531622295</v>
      </c>
      <c r="H155" s="168">
        <v>7.2671841553330898</v>
      </c>
      <c r="I155" s="168">
        <v>2.84438582455837</v>
      </c>
      <c r="J155" s="168">
        <v>1.7128298269512101</v>
      </c>
      <c r="K155" s="168">
        <v>2.33194231226621</v>
      </c>
      <c r="L155" s="168">
        <v>0.77262931811138302</v>
      </c>
      <c r="M155" s="168">
        <v>1.27804565143751</v>
      </c>
      <c r="N155" s="168"/>
      <c r="O155" s="166">
        <v>0.394062574325931</v>
      </c>
      <c r="P155" s="168">
        <v>0.718574095295754</v>
      </c>
      <c r="Q155" s="168">
        <v>100</v>
      </c>
      <c r="R155" s="164"/>
    </row>
    <row r="156" spans="1:18" s="139" customFormat="1" ht="15.75" hidden="1" x14ac:dyDescent="0.2">
      <c r="A156" s="169" t="s">
        <v>119</v>
      </c>
      <c r="B156" s="170">
        <v>10.2668858253128</v>
      </c>
      <c r="C156" s="170">
        <v>11.116283930793999</v>
      </c>
      <c r="D156" s="170">
        <v>17.590094155875001</v>
      </c>
      <c r="E156" s="170">
        <v>19.832828191656098</v>
      </c>
      <c r="F156" s="170">
        <v>14.405801370058199</v>
      </c>
      <c r="G156" s="170">
        <v>8.8984902756268305</v>
      </c>
      <c r="H156" s="170">
        <v>7.6015904837008703</v>
      </c>
      <c r="I156" s="170">
        <v>2.9593543054222802</v>
      </c>
      <c r="J156" s="170">
        <v>1.7610283987800599</v>
      </c>
      <c r="K156" s="170">
        <v>2.1410722938499398</v>
      </c>
      <c r="L156" s="170">
        <v>1.03395692202449</v>
      </c>
      <c r="M156" s="170">
        <v>1.04440812913892</v>
      </c>
      <c r="N156" s="170"/>
      <c r="O156" s="171">
        <v>0.49381953615642599</v>
      </c>
      <c r="P156" s="170">
        <v>0.85438618160397495</v>
      </c>
      <c r="Q156" s="170">
        <v>100</v>
      </c>
      <c r="R156" s="172"/>
    </row>
    <row r="157" spans="1:18" s="139" customFormat="1" ht="15.75" hidden="1" x14ac:dyDescent="0.2">
      <c r="A157" s="167" t="s">
        <v>120</v>
      </c>
      <c r="B157" s="168">
        <v>14.3621497529252</v>
      </c>
      <c r="C157" s="168">
        <v>10.701975252124001</v>
      </c>
      <c r="D157" s="168">
        <v>19.079966069288702</v>
      </c>
      <c r="E157" s="168">
        <v>17.180620447292899</v>
      </c>
      <c r="F157" s="168">
        <v>13.8934144797964</v>
      </c>
      <c r="G157" s="168">
        <v>8.1277181596628498</v>
      </c>
      <c r="H157" s="168">
        <v>7.1791393448141196</v>
      </c>
      <c r="I157" s="168">
        <v>2.9675907848496701</v>
      </c>
      <c r="J157" s="168">
        <v>1.7448397043180901</v>
      </c>
      <c r="K157" s="168">
        <v>1.4829538569255001</v>
      </c>
      <c r="L157" s="168">
        <v>0.90061129138671603</v>
      </c>
      <c r="M157" s="168">
        <v>1.3259233327498701</v>
      </c>
      <c r="N157" s="168"/>
      <c r="O157" s="173">
        <v>0.41588684377061802</v>
      </c>
      <c r="P157" s="168">
        <v>0.637210680095329</v>
      </c>
      <c r="Q157" s="168">
        <v>100</v>
      </c>
      <c r="R157" s="172"/>
    </row>
    <row r="158" spans="1:18" s="139" customFormat="1" ht="16.5" hidden="1" thickBot="1" x14ac:dyDescent="0.25">
      <c r="A158" s="174" t="s">
        <v>121</v>
      </c>
      <c r="B158" s="175">
        <v>14.2335232014994</v>
      </c>
      <c r="C158" s="175">
        <v>11.2731173033839</v>
      </c>
      <c r="D158" s="175">
        <v>18.8469169607427</v>
      </c>
      <c r="E158" s="175">
        <v>17.693980349377</v>
      </c>
      <c r="F158" s="175">
        <v>14.3878215922569</v>
      </c>
      <c r="G158" s="175">
        <v>8.2105779508880907</v>
      </c>
      <c r="H158" s="175">
        <v>6.64837538254287</v>
      </c>
      <c r="I158" s="175">
        <v>2.80317894952631</v>
      </c>
      <c r="J158" s="175">
        <v>1.50235016765994</v>
      </c>
      <c r="K158" s="175">
        <v>1.4796538444642899</v>
      </c>
      <c r="L158" s="175">
        <v>0.80700071749666902</v>
      </c>
      <c r="M158" s="175">
        <v>0.87252719898086195</v>
      </c>
      <c r="N158" s="175"/>
      <c r="O158" s="176">
        <v>0.48247990277188002</v>
      </c>
      <c r="P158" s="175">
        <v>0.75849647840920698</v>
      </c>
      <c r="Q158" s="175">
        <v>100</v>
      </c>
      <c r="R158" s="172"/>
    </row>
    <row r="159" spans="1:18" s="139" customFormat="1" ht="15" hidden="1" x14ac:dyDescent="0.2">
      <c r="A159" s="177" t="s">
        <v>187</v>
      </c>
      <c r="B159" s="163"/>
      <c r="C159" s="163"/>
      <c r="D159" s="163"/>
      <c r="E159" s="163"/>
      <c r="F159" s="163"/>
      <c r="G159" s="163"/>
      <c r="H159" s="163"/>
      <c r="I159" s="163"/>
      <c r="J159" s="163"/>
      <c r="K159" s="163"/>
      <c r="L159" s="163"/>
      <c r="M159" s="163"/>
      <c r="N159" s="163"/>
      <c r="O159" s="163"/>
      <c r="P159" s="163"/>
      <c r="Q159" s="163"/>
      <c r="R159" s="164"/>
    </row>
    <row r="160" spans="1:18" s="139" customFormat="1" hidden="1" x14ac:dyDescent="0.2">
      <c r="A160" s="178" t="s">
        <v>188</v>
      </c>
      <c r="B160" s="146"/>
      <c r="C160" s="146"/>
      <c r="D160" s="146"/>
      <c r="E160" s="146"/>
      <c r="F160" s="146"/>
      <c r="G160" s="146"/>
      <c r="H160" s="146"/>
      <c r="I160" s="146"/>
      <c r="J160" s="146"/>
      <c r="K160" s="146"/>
      <c r="L160" s="146"/>
      <c r="M160" s="146"/>
      <c r="N160" s="146"/>
      <c r="O160" s="146"/>
      <c r="P160" s="146"/>
      <c r="Q160" s="141" t="s">
        <v>189</v>
      </c>
      <c r="R160" s="146"/>
    </row>
    <row r="161" spans="1:18" s="139" customFormat="1" hidden="1" x14ac:dyDescent="0.2">
      <c r="A161" s="179" t="s">
        <v>195</v>
      </c>
      <c r="B161" s="146"/>
      <c r="C161" s="146"/>
      <c r="D161" s="146"/>
      <c r="E161" s="146"/>
      <c r="F161" s="146"/>
      <c r="G161" s="146"/>
      <c r="H161" s="146"/>
      <c r="I161" s="146"/>
      <c r="J161" s="146"/>
      <c r="K161" s="146"/>
      <c r="L161" s="146"/>
      <c r="M161" s="146"/>
      <c r="N161" s="146"/>
      <c r="O161" s="146"/>
      <c r="P161" s="146"/>
      <c r="Q161" s="141" t="s">
        <v>190</v>
      </c>
      <c r="R161" s="146"/>
    </row>
    <row r="162" spans="1:18" s="139" customFormat="1" ht="15" hidden="1" x14ac:dyDescent="0.2">
      <c r="A162" s="180" t="s">
        <v>106</v>
      </c>
      <c r="B162" s="181"/>
      <c r="C162" s="181"/>
      <c r="D162" s="181"/>
      <c r="E162" s="181"/>
      <c r="F162" s="141"/>
      <c r="G162" s="141"/>
      <c r="H162" s="141"/>
      <c r="I162" s="141"/>
      <c r="J162" s="141"/>
      <c r="K162" s="144"/>
      <c r="L162" s="141"/>
      <c r="M162" s="141"/>
      <c r="N162" s="141"/>
      <c r="O162" s="141"/>
      <c r="P162" s="141"/>
      <c r="Q162" s="141"/>
      <c r="R162" s="144"/>
    </row>
    <row r="163" spans="1:18" s="139" customFormat="1" ht="15" hidden="1" x14ac:dyDescent="0.2">
      <c r="A163" s="140" t="s">
        <v>191</v>
      </c>
      <c r="B163" s="146"/>
      <c r="C163" s="146"/>
      <c r="D163" s="146"/>
      <c r="E163" s="146"/>
      <c r="F163" s="146"/>
      <c r="G163" s="146"/>
      <c r="H163" s="146"/>
      <c r="I163" s="146"/>
      <c r="J163" s="146"/>
      <c r="K163" s="146"/>
      <c r="L163" s="146"/>
      <c r="M163" s="146"/>
      <c r="N163" s="146"/>
      <c r="O163" s="146"/>
      <c r="P163" s="146"/>
      <c r="Q163" s="146"/>
      <c r="R163" s="146"/>
    </row>
    <row r="164" spans="1:18" s="139" customFormat="1" ht="15" hidden="1" x14ac:dyDescent="0.2">
      <c r="A164" s="182" t="s">
        <v>192</v>
      </c>
      <c r="B164" s="146"/>
      <c r="C164" s="146"/>
      <c r="D164" s="146"/>
      <c r="E164" s="146"/>
      <c r="F164" s="146"/>
      <c r="G164" s="146"/>
      <c r="H164" s="146"/>
      <c r="I164" s="146"/>
      <c r="J164" s="146"/>
      <c r="K164" s="146"/>
      <c r="L164" s="146"/>
      <c r="M164" s="146"/>
      <c r="N164" s="146"/>
      <c r="O164" s="146"/>
      <c r="P164" s="146"/>
      <c r="Q164" s="146"/>
      <c r="R164" s="146"/>
    </row>
    <row r="165" spans="1:18" s="139" customFormat="1" hidden="1" x14ac:dyDescent="0.2"/>
    <row r="166" spans="1:18" s="139" customFormat="1" hidden="1" x14ac:dyDescent="0.2"/>
    <row r="167" spans="1:18" s="139" customFormat="1" x14ac:dyDescent="0.2"/>
    <row r="168" spans="1:18" x14ac:dyDescent="0.2">
      <c r="A168" s="127"/>
      <c r="B168" s="127"/>
      <c r="C168" s="133"/>
      <c r="D168" s="134"/>
      <c r="E168" s="133"/>
      <c r="F168" s="133"/>
      <c r="G168" s="133"/>
      <c r="H168" s="133"/>
      <c r="I168" s="133"/>
      <c r="J168" s="127"/>
      <c r="K168" s="127"/>
      <c r="L168" s="127"/>
      <c r="M168" s="127"/>
      <c r="N168" s="127"/>
      <c r="O168" s="127"/>
      <c r="P168" s="127"/>
      <c r="Q168" s="127"/>
      <c r="R168" s="127"/>
    </row>
    <row r="169" spans="1:18" x14ac:dyDescent="0.2">
      <c r="A169" s="127"/>
      <c r="B169" s="128"/>
      <c r="C169" s="132"/>
      <c r="D169" s="132"/>
      <c r="E169" s="132"/>
      <c r="F169" s="132"/>
      <c r="G169" s="132"/>
      <c r="H169" s="132"/>
      <c r="I169" s="132"/>
      <c r="J169" s="127"/>
      <c r="K169" s="127"/>
      <c r="L169" s="127"/>
      <c r="M169" s="127"/>
      <c r="N169" s="127"/>
      <c r="O169" s="127"/>
      <c r="P169" s="127"/>
      <c r="Q169" s="127"/>
      <c r="R169" s="127"/>
    </row>
    <row r="170" spans="1:18" x14ac:dyDescent="0.2">
      <c r="B170" s="128"/>
      <c r="C170" s="132"/>
      <c r="D170" s="132"/>
      <c r="E170" s="132"/>
      <c r="F170" s="132"/>
      <c r="G170" s="132"/>
      <c r="H170" s="132"/>
      <c r="I170" s="132"/>
    </row>
    <row r="171" spans="1:18" x14ac:dyDescent="0.2">
      <c r="B171" s="128"/>
      <c r="C171" s="132"/>
      <c r="D171" s="132"/>
      <c r="E171" s="132"/>
      <c r="F171" s="132"/>
      <c r="G171" s="132"/>
      <c r="H171" s="132"/>
      <c r="I171" s="132"/>
    </row>
    <row r="172" spans="1:18" x14ac:dyDescent="0.2">
      <c r="B172" s="128"/>
      <c r="C172" s="132"/>
      <c r="D172" s="132"/>
      <c r="E172" s="132"/>
      <c r="F172" s="132"/>
      <c r="G172" s="132"/>
      <c r="H172" s="132"/>
      <c r="I172" s="132"/>
    </row>
    <row r="173" spans="1:18" x14ac:dyDescent="0.2">
      <c r="B173" s="128"/>
      <c r="C173" s="132"/>
      <c r="D173" s="132"/>
      <c r="E173" s="132"/>
      <c r="F173" s="132"/>
      <c r="G173" s="132"/>
      <c r="H173" s="132"/>
      <c r="I173" s="132"/>
    </row>
    <row r="174" spans="1:18" x14ac:dyDescent="0.2">
      <c r="B174" s="128"/>
      <c r="C174" s="132"/>
      <c r="D174" s="132"/>
      <c r="E174" s="132"/>
      <c r="F174" s="132"/>
      <c r="G174" s="132"/>
      <c r="H174" s="132"/>
      <c r="I174" s="132"/>
    </row>
    <row r="175" spans="1:18" x14ac:dyDescent="0.2">
      <c r="B175" s="128"/>
      <c r="C175" s="132"/>
      <c r="D175" s="132"/>
      <c r="E175" s="132"/>
      <c r="F175" s="132"/>
      <c r="G175" s="132"/>
      <c r="H175" s="132"/>
      <c r="I175" s="132"/>
    </row>
    <row r="176" spans="1:18" x14ac:dyDescent="0.2">
      <c r="B176" s="128"/>
      <c r="C176" s="132"/>
      <c r="D176" s="132"/>
      <c r="E176" s="132"/>
      <c r="F176" s="132"/>
      <c r="G176" s="132"/>
      <c r="H176" s="132"/>
      <c r="I176" s="132"/>
    </row>
    <row r="177" spans="2:30" x14ac:dyDescent="0.2">
      <c r="B177" s="128"/>
      <c r="C177" s="132"/>
      <c r="D177" s="132"/>
      <c r="E177" s="132"/>
      <c r="F177" s="132"/>
      <c r="G177" s="132"/>
      <c r="H177" s="132"/>
      <c r="I177" s="132"/>
    </row>
    <row r="178" spans="2:30" x14ac:dyDescent="0.2">
      <c r="B178" s="128"/>
      <c r="C178" s="132"/>
      <c r="D178" s="132"/>
      <c r="E178" s="132"/>
      <c r="F178" s="132"/>
      <c r="G178" s="132"/>
      <c r="H178" s="132"/>
      <c r="I178" s="132"/>
    </row>
    <row r="179" spans="2:30" x14ac:dyDescent="0.2">
      <c r="B179" s="128"/>
      <c r="C179" s="132"/>
      <c r="D179" s="132"/>
      <c r="E179" s="132"/>
      <c r="F179" s="132"/>
      <c r="G179" s="132"/>
      <c r="H179" s="132"/>
      <c r="I179" s="132"/>
    </row>
    <row r="180" spans="2:30" x14ac:dyDescent="0.2">
      <c r="B180" s="128"/>
      <c r="C180" s="132"/>
      <c r="D180" s="132"/>
      <c r="E180" s="132"/>
      <c r="F180" s="132"/>
      <c r="G180" s="132"/>
      <c r="H180" s="132"/>
      <c r="I180" s="132"/>
    </row>
    <row r="181" spans="2:30" x14ac:dyDescent="0.2">
      <c r="B181" s="127"/>
      <c r="C181" s="131"/>
      <c r="D181" s="127"/>
      <c r="E181" s="127"/>
      <c r="F181" s="127"/>
      <c r="G181" s="127"/>
      <c r="H181" s="127"/>
      <c r="I181" s="127"/>
    </row>
    <row r="182" spans="2:30" x14ac:dyDescent="0.2">
      <c r="B182" s="127"/>
      <c r="C182" s="131"/>
      <c r="D182" s="127"/>
      <c r="E182" s="127"/>
      <c r="F182" s="127"/>
      <c r="G182" s="127"/>
      <c r="H182" s="127"/>
      <c r="I182" s="127"/>
    </row>
    <row r="183" spans="2:30" x14ac:dyDescent="0.2">
      <c r="B183" s="127"/>
      <c r="C183" s="131"/>
      <c r="D183" s="127"/>
      <c r="E183" s="127"/>
      <c r="F183" s="127"/>
      <c r="G183" s="127"/>
      <c r="H183" s="127"/>
      <c r="I183" s="127"/>
    </row>
    <row r="184" spans="2:30" x14ac:dyDescent="0.2">
      <c r="P184" t="s">
        <v>213</v>
      </c>
    </row>
    <row r="185" spans="2:30" x14ac:dyDescent="0.2">
      <c r="P185" s="204"/>
      <c r="Q185" s="205">
        <v>2001</v>
      </c>
      <c r="R185" s="205">
        <v>2002</v>
      </c>
      <c r="S185" s="205">
        <v>2003</v>
      </c>
      <c r="T185" s="205">
        <v>2004</v>
      </c>
      <c r="U185" s="205">
        <v>2005</v>
      </c>
      <c r="V185" s="206">
        <v>2006</v>
      </c>
      <c r="W185" s="206">
        <v>2007</v>
      </c>
      <c r="X185" s="206">
        <v>2008</v>
      </c>
      <c r="Y185" s="206">
        <v>2009</v>
      </c>
      <c r="Z185" s="206">
        <v>2010</v>
      </c>
      <c r="AA185" s="206">
        <v>2011</v>
      </c>
      <c r="AB185" s="206">
        <v>2012</v>
      </c>
      <c r="AC185" s="206">
        <v>2013</v>
      </c>
      <c r="AD185" s="206">
        <v>2014</v>
      </c>
    </row>
    <row r="186" spans="2:30" x14ac:dyDescent="0.2">
      <c r="P186" s="207" t="s">
        <v>209</v>
      </c>
      <c r="Q186" s="208">
        <f>SUM(B24:B26)</f>
        <v>0.67726451211691308</v>
      </c>
      <c r="R186" s="208">
        <f t="shared" ref="R186:AC186" si="29">SUM(C24:C26)</f>
        <v>2.0225656653606152</v>
      </c>
      <c r="S186" s="208">
        <f t="shared" si="29"/>
        <v>3.419017744788722</v>
      </c>
      <c r="T186" s="208">
        <f t="shared" si="29"/>
        <v>3.8409811760709811</v>
      </c>
      <c r="U186" s="208">
        <f t="shared" si="29"/>
        <v>3.3976974607096628</v>
      </c>
      <c r="V186" s="208">
        <f t="shared" si="29"/>
        <v>4.5023865498325852</v>
      </c>
      <c r="W186" s="208">
        <f t="shared" si="29"/>
        <v>5.1139505490165096</v>
      </c>
      <c r="X186" s="208">
        <f t="shared" si="29"/>
        <v>9.9694210855514616</v>
      </c>
      <c r="Y186" s="208">
        <f t="shared" si="29"/>
        <v>18.321590445298909</v>
      </c>
      <c r="Z186" s="208">
        <f t="shared" si="29"/>
        <v>23.197571750156559</v>
      </c>
      <c r="AA186" s="208">
        <f t="shared" si="29"/>
        <v>28.624138670990199</v>
      </c>
      <c r="AB186" s="208">
        <f t="shared" si="29"/>
        <v>33.913162580468423</v>
      </c>
      <c r="AC186" s="208">
        <f t="shared" si="29"/>
        <v>44.913164665523155</v>
      </c>
      <c r="AD186" s="208">
        <v>53.594198206947411</v>
      </c>
    </row>
    <row r="187" spans="2:30" x14ac:dyDescent="0.2">
      <c r="P187" s="207" t="s">
        <v>210</v>
      </c>
      <c r="Q187" s="208">
        <f>SUM(B27:B29)</f>
        <v>20.784344209728509</v>
      </c>
      <c r="R187" s="208">
        <f t="shared" ref="R187:AC187" si="30">SUM(C27:C29)</f>
        <v>26.08656218255696</v>
      </c>
      <c r="S187" s="208">
        <f t="shared" si="30"/>
        <v>32.358707347765034</v>
      </c>
      <c r="T187" s="208">
        <f t="shared" si="30"/>
        <v>34.390276368877409</v>
      </c>
      <c r="U187" s="208">
        <f t="shared" si="30"/>
        <v>33.644735611590463</v>
      </c>
      <c r="V187" s="208">
        <f t="shared" si="30"/>
        <v>33.937349250450339</v>
      </c>
      <c r="W187" s="208">
        <f t="shared" si="30"/>
        <v>37.090706216920765</v>
      </c>
      <c r="X187" s="208">
        <f t="shared" si="30"/>
        <v>41.703732017513374</v>
      </c>
      <c r="Y187" s="208">
        <f t="shared" si="30"/>
        <v>43.817799067729261</v>
      </c>
      <c r="Z187" s="208">
        <f t="shared" si="30"/>
        <v>46.257482496177651</v>
      </c>
      <c r="AA187" s="208">
        <f t="shared" si="30"/>
        <v>47.846379437781643</v>
      </c>
      <c r="AB187" s="208">
        <f t="shared" si="30"/>
        <v>48.67004519928777</v>
      </c>
      <c r="AC187" s="208">
        <f t="shared" si="30"/>
        <v>40.442753001715268</v>
      </c>
      <c r="AD187" s="208">
        <v>33.328837213484761</v>
      </c>
    </row>
    <row r="188" spans="2:30" x14ac:dyDescent="0.2">
      <c r="P188" s="207" t="s">
        <v>211</v>
      </c>
      <c r="Q188" s="208">
        <f>SUM(B30:B32)</f>
        <v>31.911596089939177</v>
      </c>
      <c r="R188" s="208">
        <f t="shared" ref="R188:AC188" si="31">SUM(C30:C32)</f>
        <v>40.08171890872152</v>
      </c>
      <c r="S188" s="208">
        <f t="shared" si="31"/>
        <v>39.885196870497694</v>
      </c>
      <c r="T188" s="208">
        <f t="shared" si="31"/>
        <v>39.683100692643478</v>
      </c>
      <c r="U188" s="208">
        <f t="shared" si="31"/>
        <v>42.13577992488937</v>
      </c>
      <c r="V188" s="208">
        <f t="shared" si="31"/>
        <v>41.914226686613951</v>
      </c>
      <c r="W188" s="208">
        <f t="shared" si="31"/>
        <v>39.562267951654945</v>
      </c>
      <c r="X188" s="208">
        <f t="shared" si="31"/>
        <v>34.302244770310658</v>
      </c>
      <c r="Y188" s="208">
        <f t="shared" si="31"/>
        <v>28.374111228062642</v>
      </c>
      <c r="Z188" s="208">
        <f t="shared" si="31"/>
        <v>22.035351797209543</v>
      </c>
      <c r="AA188" s="208">
        <f t="shared" si="31"/>
        <v>17.655158436851767</v>
      </c>
      <c r="AB188" s="208">
        <f t="shared" si="31"/>
        <v>12.820161621695657</v>
      </c>
      <c r="AC188" s="208">
        <f t="shared" si="31"/>
        <v>11.251559332605645</v>
      </c>
      <c r="AD188" s="208">
        <v>10.064564281025476</v>
      </c>
    </row>
    <row r="189" spans="2:30" x14ac:dyDescent="0.2">
      <c r="P189" s="207" t="s">
        <v>212</v>
      </c>
      <c r="Q189" s="208">
        <f>SUM(B33:B36)</f>
        <v>21.019492003031658</v>
      </c>
      <c r="R189" s="208">
        <f t="shared" ref="R189:AC189" si="32">SUM(C33:C36)</f>
        <v>24.108892033086633</v>
      </c>
      <c r="S189" s="208">
        <f t="shared" si="32"/>
        <v>22.348312147794214</v>
      </c>
      <c r="T189" s="208">
        <f t="shared" si="32"/>
        <v>20.456621423751841</v>
      </c>
      <c r="U189" s="208">
        <f t="shared" si="32"/>
        <v>19.79061560194323</v>
      </c>
      <c r="V189" s="208">
        <f t="shared" si="32"/>
        <v>18.942285185072105</v>
      </c>
      <c r="W189" s="208">
        <f t="shared" si="32"/>
        <v>17.513231692866736</v>
      </c>
      <c r="X189" s="208">
        <f t="shared" si="32"/>
        <v>13.429819074756178</v>
      </c>
      <c r="Y189" s="208">
        <f t="shared" si="32"/>
        <v>9.0810474083302903</v>
      </c>
      <c r="Z189" s="208">
        <f t="shared" si="32"/>
        <v>8.1434382528336151</v>
      </c>
      <c r="AA189" s="208">
        <f t="shared" si="32"/>
        <v>5.5625759996185113</v>
      </c>
      <c r="AB189" s="208">
        <f t="shared" si="32"/>
        <v>4.2114778797425014</v>
      </c>
      <c r="AC189" s="208">
        <f t="shared" si="32"/>
        <v>3.0290035864649925</v>
      </c>
      <c r="AD189" s="208">
        <v>2.7534237952646863</v>
      </c>
    </row>
    <row r="190" spans="2:30" x14ac:dyDescent="0.2">
      <c r="P190" s="207" t="s">
        <v>155</v>
      </c>
      <c r="Q190" s="208">
        <f>B37</f>
        <v>25.607303185183746</v>
      </c>
      <c r="R190" s="208">
        <f t="shared" ref="R190:AC190" si="33">C37</f>
        <v>7.7002612102742711</v>
      </c>
      <c r="S190" s="208">
        <f t="shared" si="33"/>
        <v>1.9887658891543414</v>
      </c>
      <c r="T190" s="208">
        <f t="shared" si="33"/>
        <v>1.6290203386562991</v>
      </c>
      <c r="U190" s="208">
        <f t="shared" si="33"/>
        <v>1.031171400867267</v>
      </c>
      <c r="V190" s="208">
        <f t="shared" si="33"/>
        <v>0.70375232803102017</v>
      </c>
      <c r="W190" s="208">
        <f t="shared" si="33"/>
        <v>0.71984358954103789</v>
      </c>
      <c r="X190" s="208">
        <f t="shared" si="33"/>
        <v>0.59478305186832525</v>
      </c>
      <c r="Y190" s="208">
        <f t="shared" si="33"/>
        <v>0.40545185057891009</v>
      </c>
      <c r="Z190" s="208">
        <f t="shared" si="33"/>
        <v>0.36615570362262834</v>
      </c>
      <c r="AA190" s="208">
        <f t="shared" si="33"/>
        <v>0.31174745475787419</v>
      </c>
      <c r="AB190" s="208">
        <f t="shared" si="33"/>
        <v>0.38515271880564306</v>
      </c>
      <c r="AC190" s="208">
        <f t="shared" si="33"/>
        <v>0.36351941369094026</v>
      </c>
      <c r="AD190" s="208">
        <v>0.25897650327767135</v>
      </c>
    </row>
    <row r="191" spans="2:30" x14ac:dyDescent="0.2">
      <c r="P191" s="207"/>
      <c r="Q191" s="204"/>
      <c r="R191" s="204"/>
      <c r="S191" s="204"/>
      <c r="T191" s="204"/>
      <c r="U191" s="204"/>
      <c r="V191" s="204"/>
      <c r="W191" s="204"/>
      <c r="X191" s="204"/>
      <c r="Y191" s="204"/>
      <c r="Z191" s="204"/>
      <c r="AA191" s="204"/>
      <c r="AB191" s="204"/>
    </row>
    <row r="192" spans="2:30" x14ac:dyDescent="0.2">
      <c r="P192" s="207"/>
      <c r="Q192" s="204"/>
      <c r="R192" s="204"/>
      <c r="S192" s="204"/>
      <c r="T192" s="204"/>
      <c r="U192" s="204"/>
      <c r="V192" s="204"/>
      <c r="W192" s="204"/>
      <c r="X192" s="204"/>
      <c r="Y192" s="204"/>
      <c r="Z192" s="204"/>
      <c r="AA192" s="204"/>
      <c r="AB192" s="204"/>
    </row>
    <row r="193" spans="16:28" x14ac:dyDescent="0.2">
      <c r="P193" s="207"/>
      <c r="Q193" s="204"/>
      <c r="R193" s="204"/>
      <c r="S193" s="204"/>
      <c r="T193" s="204"/>
      <c r="U193" s="204"/>
      <c r="V193" s="204"/>
      <c r="W193" s="204"/>
      <c r="X193" s="204"/>
      <c r="Y193" s="204"/>
      <c r="Z193" s="204"/>
      <c r="AA193" s="204"/>
      <c r="AB193" s="204"/>
    </row>
    <row r="194" spans="16:28" x14ac:dyDescent="0.2">
      <c r="P194" s="207"/>
      <c r="Q194" s="204"/>
      <c r="R194" s="204"/>
      <c r="S194" s="204"/>
      <c r="T194" s="204"/>
      <c r="U194" s="204"/>
      <c r="V194" s="204"/>
      <c r="W194" s="204"/>
      <c r="X194" s="204"/>
      <c r="Y194" s="204"/>
      <c r="Z194" s="204"/>
      <c r="AA194" s="204"/>
      <c r="AB194" s="204"/>
    </row>
    <row r="195" spans="16:28" x14ac:dyDescent="0.2">
      <c r="P195" s="207"/>
      <c r="Q195" s="204"/>
      <c r="R195" s="204"/>
      <c r="S195" s="204"/>
      <c r="T195" s="204"/>
      <c r="U195" s="204"/>
      <c r="V195" s="204"/>
      <c r="W195" s="204"/>
      <c r="X195" s="204"/>
      <c r="Y195" s="204"/>
      <c r="Z195" s="204"/>
      <c r="AA195" s="204"/>
      <c r="AB195" s="204"/>
    </row>
    <row r="196" spans="16:28" x14ac:dyDescent="0.2">
      <c r="P196" s="207"/>
      <c r="Q196" s="204"/>
      <c r="R196" s="204"/>
      <c r="S196" s="204"/>
      <c r="T196" s="204"/>
      <c r="U196" s="204"/>
      <c r="V196" s="204"/>
      <c r="W196" s="204"/>
      <c r="X196" s="204"/>
      <c r="Y196" s="204"/>
      <c r="Z196" s="204"/>
      <c r="AA196" s="204"/>
      <c r="AB196" s="204"/>
    </row>
    <row r="197" spans="16:28" x14ac:dyDescent="0.2">
      <c r="P197" s="207"/>
      <c r="Q197" s="204"/>
      <c r="R197" s="204"/>
      <c r="S197" s="204"/>
      <c r="T197" s="204"/>
      <c r="U197" s="204"/>
      <c r="V197" s="204"/>
      <c r="W197" s="204"/>
      <c r="X197" s="204"/>
      <c r="Y197" s="204"/>
      <c r="Z197" s="204"/>
      <c r="AA197" s="204"/>
      <c r="AB197" s="204"/>
    </row>
    <row r="198" spans="16:28" x14ac:dyDescent="0.2">
      <c r="P198" s="207"/>
      <c r="Q198" s="204"/>
      <c r="R198" s="204"/>
      <c r="S198" s="204"/>
      <c r="T198" s="204"/>
      <c r="U198" s="204"/>
      <c r="V198" s="204"/>
      <c r="W198" s="204"/>
      <c r="X198" s="204"/>
      <c r="Y198" s="204"/>
      <c r="Z198" s="204"/>
      <c r="AA198" s="204"/>
      <c r="AB198" s="204"/>
    </row>
    <row r="199" spans="16:28" x14ac:dyDescent="0.2">
      <c r="Q199" s="204"/>
      <c r="R199" s="204"/>
      <c r="S199" s="204"/>
      <c r="T199" s="204"/>
      <c r="U199" s="204"/>
      <c r="V199" s="204"/>
      <c r="W199" s="204"/>
      <c r="X199" s="204"/>
      <c r="Y199" s="204"/>
      <c r="Z199" s="204"/>
      <c r="AA199" s="204"/>
      <c r="AB199" s="204"/>
    </row>
    <row r="200" spans="16:28" x14ac:dyDescent="0.2">
      <c r="P200" s="3"/>
      <c r="Q200" s="3"/>
      <c r="R200" s="3"/>
      <c r="S200" s="3"/>
      <c r="T200" s="3"/>
      <c r="U200" s="3"/>
    </row>
    <row r="201" spans="16:28" x14ac:dyDescent="0.2">
      <c r="P201" s="3"/>
      <c r="Q201" s="3"/>
      <c r="R201" s="3"/>
      <c r="S201" s="3"/>
      <c r="T201" s="3"/>
      <c r="U201" s="3"/>
    </row>
  </sheetData>
  <hyperlinks>
    <hyperlink ref="A162" r:id="rId1"/>
    <hyperlink ref="A164" r:id="rId2"/>
  </hyperlinks>
  <pageMargins left="0.70866141732283472" right="0.70866141732283472" top="0.74803149606299213" bottom="0.74803149606299213" header="0.31496062992125984" footer="0.31496062992125984"/>
  <pageSetup paperSize="9" scale="64" orientation="portrait" r:id="rId3"/>
  <headerFooter>
    <oddHeader>&amp;R&amp;"Arial,Bold"&amp;14ENVIRONMENT AND EMISSIONS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zoomScale="70" zoomScaleNormal="70" workbookViewId="0">
      <selection activeCell="O80" sqref="O80"/>
    </sheetView>
  </sheetViews>
  <sheetFormatPr defaultRowHeight="12.75" x14ac:dyDescent="0.2"/>
  <cols>
    <col min="1" max="1" width="9.85546875" customWidth="1"/>
    <col min="2" max="2" width="16.5703125" customWidth="1"/>
    <col min="3" max="12" width="12.42578125" customWidth="1"/>
  </cols>
  <sheetData>
    <row r="1" spans="1:12" ht="18.75" x14ac:dyDescent="0.2">
      <c r="A1" s="114" t="s">
        <v>242</v>
      </c>
      <c r="B1" s="83"/>
      <c r="C1" s="83"/>
      <c r="D1" s="83"/>
      <c r="E1" s="83"/>
      <c r="F1" s="82"/>
      <c r="G1" s="82"/>
      <c r="H1" s="82"/>
      <c r="I1" s="82"/>
      <c r="J1" s="82"/>
      <c r="K1" s="82"/>
      <c r="L1" s="82"/>
    </row>
    <row r="2" spans="1:12" ht="16.5" thickBot="1" x14ac:dyDescent="0.3">
      <c r="A2" s="84"/>
      <c r="B2" s="84"/>
      <c r="C2" s="84"/>
      <c r="D2" s="84"/>
      <c r="E2" s="84"/>
      <c r="F2" s="84"/>
      <c r="G2" s="84"/>
      <c r="H2" s="84"/>
      <c r="I2" s="84"/>
      <c r="J2" s="84"/>
      <c r="K2" s="84"/>
      <c r="L2" s="85" t="s">
        <v>84</v>
      </c>
    </row>
    <row r="3" spans="1:12" ht="63" x14ac:dyDescent="0.25">
      <c r="A3" s="86" t="s">
        <v>85</v>
      </c>
      <c r="B3" s="86" t="s">
        <v>86</v>
      </c>
      <c r="C3" s="87" t="s">
        <v>87</v>
      </c>
      <c r="D3" s="87" t="s">
        <v>88</v>
      </c>
      <c r="E3" s="88" t="s">
        <v>89</v>
      </c>
      <c r="F3" s="88" t="s">
        <v>90</v>
      </c>
      <c r="G3" s="89" t="s">
        <v>91</v>
      </c>
      <c r="H3" s="90" t="s">
        <v>92</v>
      </c>
      <c r="I3" s="90" t="s">
        <v>93</v>
      </c>
      <c r="J3" s="89" t="s">
        <v>94</v>
      </c>
      <c r="K3" s="89" t="s">
        <v>95</v>
      </c>
      <c r="L3" s="89" t="s">
        <v>69</v>
      </c>
    </row>
    <row r="4" spans="1:12" ht="15" x14ac:dyDescent="0.2">
      <c r="A4" s="91">
        <v>2011</v>
      </c>
      <c r="B4" s="91" t="s">
        <v>96</v>
      </c>
      <c r="C4" s="190">
        <v>14</v>
      </c>
      <c r="D4" s="190">
        <v>27</v>
      </c>
      <c r="E4" s="190">
        <v>0</v>
      </c>
      <c r="F4" s="190">
        <v>41</v>
      </c>
      <c r="G4" s="190">
        <v>4</v>
      </c>
      <c r="H4" s="190">
        <v>0</v>
      </c>
      <c r="I4" s="190">
        <v>14</v>
      </c>
      <c r="J4" s="190">
        <v>14</v>
      </c>
      <c r="K4" s="190">
        <v>4</v>
      </c>
      <c r="L4" s="190">
        <v>63</v>
      </c>
    </row>
    <row r="5" spans="1:12" ht="15" x14ac:dyDescent="0.2">
      <c r="A5" s="91">
        <v>2011</v>
      </c>
      <c r="B5" s="91" t="s">
        <v>97</v>
      </c>
      <c r="C5" s="190">
        <v>37</v>
      </c>
      <c r="D5" s="190">
        <v>0</v>
      </c>
      <c r="E5" s="190">
        <v>0</v>
      </c>
      <c r="F5" s="190">
        <v>37</v>
      </c>
      <c r="G5" s="190">
        <v>1</v>
      </c>
      <c r="H5" s="190">
        <v>0</v>
      </c>
      <c r="I5" s="190">
        <v>4</v>
      </c>
      <c r="J5" s="190">
        <v>4</v>
      </c>
      <c r="K5" s="190">
        <v>3</v>
      </c>
      <c r="L5" s="190">
        <v>45</v>
      </c>
    </row>
    <row r="6" spans="1:12" ht="15" x14ac:dyDescent="0.2">
      <c r="A6" s="91">
        <v>2011</v>
      </c>
      <c r="B6" s="91" t="s">
        <v>98</v>
      </c>
      <c r="C6" s="190">
        <v>14</v>
      </c>
      <c r="D6" s="190">
        <v>2</v>
      </c>
      <c r="E6" s="190">
        <v>0</v>
      </c>
      <c r="F6" s="190">
        <v>16</v>
      </c>
      <c r="G6" s="190">
        <v>3</v>
      </c>
      <c r="H6" s="190">
        <v>0</v>
      </c>
      <c r="I6" s="190">
        <v>1</v>
      </c>
      <c r="J6" s="190">
        <v>1</v>
      </c>
      <c r="K6" s="190">
        <v>0</v>
      </c>
      <c r="L6" s="190">
        <v>20</v>
      </c>
    </row>
    <row r="7" spans="1:12" ht="15" x14ac:dyDescent="0.2">
      <c r="A7" s="91">
        <v>2011</v>
      </c>
      <c r="B7" s="91" t="s">
        <v>99</v>
      </c>
      <c r="C7" s="190">
        <v>5</v>
      </c>
      <c r="D7" s="190">
        <v>0</v>
      </c>
      <c r="E7" s="190">
        <v>0</v>
      </c>
      <c r="F7" s="190">
        <v>5</v>
      </c>
      <c r="G7" s="190">
        <v>3</v>
      </c>
      <c r="H7" s="190">
        <v>1</v>
      </c>
      <c r="I7" s="190">
        <v>10</v>
      </c>
      <c r="J7" s="190">
        <v>11</v>
      </c>
      <c r="K7" s="190">
        <v>4</v>
      </c>
      <c r="L7" s="190">
        <v>23</v>
      </c>
    </row>
    <row r="8" spans="1:12" ht="8.25" customHeight="1" x14ac:dyDescent="0.2">
      <c r="A8" s="91"/>
      <c r="B8" s="91"/>
      <c r="C8" s="190"/>
      <c r="D8" s="190"/>
      <c r="E8" s="190"/>
      <c r="F8" s="190"/>
      <c r="G8" s="190"/>
      <c r="H8" s="190"/>
      <c r="I8" s="190"/>
      <c r="J8" s="190"/>
      <c r="K8" s="190"/>
      <c r="L8" s="190"/>
    </row>
    <row r="9" spans="1:12" ht="15" x14ac:dyDescent="0.2">
      <c r="A9" s="91">
        <v>2012</v>
      </c>
      <c r="B9" s="91" t="s">
        <v>96</v>
      </c>
      <c r="C9" s="190">
        <v>25</v>
      </c>
      <c r="D9" s="190">
        <v>1</v>
      </c>
      <c r="E9" s="190">
        <v>0</v>
      </c>
      <c r="F9" s="190">
        <v>26</v>
      </c>
      <c r="G9" s="190">
        <v>1</v>
      </c>
      <c r="H9" s="190">
        <v>0</v>
      </c>
      <c r="I9" s="190">
        <v>9</v>
      </c>
      <c r="J9" s="190">
        <v>9</v>
      </c>
      <c r="K9" s="190">
        <v>2</v>
      </c>
      <c r="L9" s="190">
        <v>38</v>
      </c>
    </row>
    <row r="10" spans="1:12" ht="15" x14ac:dyDescent="0.2">
      <c r="A10" s="91">
        <v>2012</v>
      </c>
      <c r="B10" s="91" t="s">
        <v>97</v>
      </c>
      <c r="C10" s="190">
        <v>35</v>
      </c>
      <c r="D10" s="190">
        <v>0</v>
      </c>
      <c r="E10" s="190">
        <v>13</v>
      </c>
      <c r="F10" s="190">
        <v>48</v>
      </c>
      <c r="G10" s="190">
        <v>3</v>
      </c>
      <c r="H10" s="190">
        <v>5</v>
      </c>
      <c r="I10" s="190">
        <v>0</v>
      </c>
      <c r="J10" s="190">
        <v>5</v>
      </c>
      <c r="K10" s="190">
        <v>8</v>
      </c>
      <c r="L10" s="190">
        <v>64</v>
      </c>
    </row>
    <row r="11" spans="1:12" ht="15" x14ac:dyDescent="0.2">
      <c r="A11" s="91">
        <v>2012</v>
      </c>
      <c r="B11" s="91" t="s">
        <v>98</v>
      </c>
      <c r="C11" s="190">
        <v>34</v>
      </c>
      <c r="D11" s="190">
        <v>0</v>
      </c>
      <c r="E11" s="190">
        <v>1</v>
      </c>
      <c r="F11" s="190">
        <v>35</v>
      </c>
      <c r="G11" s="190">
        <v>0</v>
      </c>
      <c r="H11" s="190">
        <v>25</v>
      </c>
      <c r="I11" s="190">
        <v>5</v>
      </c>
      <c r="J11" s="190">
        <v>30</v>
      </c>
      <c r="K11" s="190">
        <v>1</v>
      </c>
      <c r="L11" s="190">
        <v>66</v>
      </c>
    </row>
    <row r="12" spans="1:12" ht="15" x14ac:dyDescent="0.2">
      <c r="A12" s="91">
        <v>2012</v>
      </c>
      <c r="B12" s="91" t="s">
        <v>99</v>
      </c>
      <c r="C12" s="190">
        <v>40</v>
      </c>
      <c r="D12" s="190">
        <v>3</v>
      </c>
      <c r="E12" s="190">
        <v>1</v>
      </c>
      <c r="F12" s="190">
        <v>44</v>
      </c>
      <c r="G12" s="190">
        <v>0</v>
      </c>
      <c r="H12" s="190">
        <v>11</v>
      </c>
      <c r="I12" s="190">
        <v>0</v>
      </c>
      <c r="J12" s="190">
        <v>11</v>
      </c>
      <c r="K12" s="190">
        <v>1</v>
      </c>
      <c r="L12" s="190">
        <v>56</v>
      </c>
    </row>
    <row r="13" spans="1:12" ht="8.25" customHeight="1" x14ac:dyDescent="0.2">
      <c r="A13" s="91"/>
      <c r="B13" s="91"/>
      <c r="C13" s="190"/>
      <c r="D13" s="190"/>
      <c r="E13" s="190"/>
      <c r="F13" s="190"/>
      <c r="G13" s="190"/>
      <c r="H13" s="190"/>
      <c r="I13" s="190"/>
      <c r="J13" s="190"/>
      <c r="K13" s="190"/>
      <c r="L13" s="190"/>
    </row>
    <row r="14" spans="1:12" ht="15" x14ac:dyDescent="0.2">
      <c r="A14" s="91">
        <v>2013</v>
      </c>
      <c r="B14" s="91" t="s">
        <v>96</v>
      </c>
      <c r="C14" s="190">
        <v>26</v>
      </c>
      <c r="D14" s="190">
        <v>0</v>
      </c>
      <c r="E14" s="190">
        <v>0</v>
      </c>
      <c r="F14" s="190">
        <v>26</v>
      </c>
      <c r="G14" s="190">
        <v>0</v>
      </c>
      <c r="H14" s="190">
        <v>4</v>
      </c>
      <c r="I14" s="190">
        <v>0</v>
      </c>
      <c r="J14" s="190">
        <v>4</v>
      </c>
      <c r="K14" s="190">
        <v>0</v>
      </c>
      <c r="L14" s="190">
        <v>30</v>
      </c>
    </row>
    <row r="15" spans="1:12" ht="15" x14ac:dyDescent="0.2">
      <c r="A15" s="91">
        <v>2013</v>
      </c>
      <c r="B15" s="91" t="s">
        <v>97</v>
      </c>
      <c r="C15" s="190">
        <v>66</v>
      </c>
      <c r="D15" s="190">
        <v>1</v>
      </c>
      <c r="E15" s="190">
        <v>0</v>
      </c>
      <c r="F15" s="190">
        <v>67</v>
      </c>
      <c r="G15" s="190">
        <v>1</v>
      </c>
      <c r="H15" s="190">
        <v>1</v>
      </c>
      <c r="I15" s="190">
        <v>1</v>
      </c>
      <c r="J15" s="190">
        <v>2</v>
      </c>
      <c r="K15" s="190">
        <v>2</v>
      </c>
      <c r="L15" s="190">
        <v>72</v>
      </c>
    </row>
    <row r="16" spans="1:12" ht="15" x14ac:dyDescent="0.2">
      <c r="A16" s="91">
        <v>2013</v>
      </c>
      <c r="B16" s="91" t="s">
        <v>98</v>
      </c>
      <c r="C16" s="190">
        <v>53</v>
      </c>
      <c r="D16" s="190">
        <v>3</v>
      </c>
      <c r="E16" s="190">
        <v>1</v>
      </c>
      <c r="F16" s="190">
        <v>57</v>
      </c>
      <c r="G16" s="190">
        <v>0</v>
      </c>
      <c r="H16" s="190">
        <v>3</v>
      </c>
      <c r="I16" s="190">
        <v>0</v>
      </c>
      <c r="J16" s="190">
        <v>3</v>
      </c>
      <c r="K16" s="190">
        <v>3</v>
      </c>
      <c r="L16" s="190">
        <v>63</v>
      </c>
    </row>
    <row r="17" spans="1:13" ht="15" x14ac:dyDescent="0.2">
      <c r="A17" s="91">
        <v>2013</v>
      </c>
      <c r="B17" s="91" t="s">
        <v>99</v>
      </c>
      <c r="C17" s="256">
        <v>46</v>
      </c>
      <c r="D17" s="256">
        <v>0</v>
      </c>
      <c r="E17" s="256">
        <v>0</v>
      </c>
      <c r="F17" s="256">
        <v>46</v>
      </c>
      <c r="G17" s="256">
        <v>0</v>
      </c>
      <c r="H17" s="256">
        <v>1</v>
      </c>
      <c r="I17" s="256">
        <v>2</v>
      </c>
      <c r="J17" s="256">
        <v>3</v>
      </c>
      <c r="K17" s="256">
        <v>1</v>
      </c>
      <c r="L17" s="256">
        <v>50</v>
      </c>
    </row>
    <row r="18" spans="1:13" ht="8.25" customHeight="1" x14ac:dyDescent="0.2">
      <c r="A18" s="91"/>
      <c r="B18" s="91"/>
      <c r="C18" s="190"/>
      <c r="D18" s="190"/>
      <c r="E18" s="190"/>
      <c r="F18" s="190"/>
      <c r="G18" s="190"/>
      <c r="H18" s="190"/>
      <c r="I18" s="190"/>
      <c r="J18" s="190"/>
      <c r="K18" s="190"/>
      <c r="L18" s="190"/>
    </row>
    <row r="19" spans="1:13" ht="15" x14ac:dyDescent="0.2">
      <c r="A19" s="91">
        <v>2014</v>
      </c>
      <c r="B19" s="91" t="s">
        <v>96</v>
      </c>
      <c r="C19" s="256">
        <v>128</v>
      </c>
      <c r="D19" s="256">
        <v>0</v>
      </c>
      <c r="E19" s="256">
        <v>0</v>
      </c>
      <c r="F19" s="256">
        <v>128</v>
      </c>
      <c r="G19" s="256">
        <v>0</v>
      </c>
      <c r="H19" s="256">
        <v>9</v>
      </c>
      <c r="I19" s="256">
        <v>0</v>
      </c>
      <c r="J19" s="256">
        <v>9</v>
      </c>
      <c r="K19" s="256">
        <v>2</v>
      </c>
      <c r="L19" s="256">
        <v>139</v>
      </c>
    </row>
    <row r="20" spans="1:13" ht="15" x14ac:dyDescent="0.2">
      <c r="A20" s="91">
        <v>2014</v>
      </c>
      <c r="B20" s="91" t="s">
        <v>97</v>
      </c>
      <c r="C20" s="256">
        <v>166</v>
      </c>
      <c r="D20" s="256">
        <v>0</v>
      </c>
      <c r="E20" s="256">
        <v>1</v>
      </c>
      <c r="F20" s="256">
        <v>167</v>
      </c>
      <c r="G20" s="256">
        <v>3</v>
      </c>
      <c r="H20" s="256">
        <v>11</v>
      </c>
      <c r="I20" s="256">
        <v>1</v>
      </c>
      <c r="J20" s="256">
        <v>12</v>
      </c>
      <c r="K20" s="256">
        <v>6</v>
      </c>
      <c r="L20" s="256">
        <v>188</v>
      </c>
    </row>
    <row r="21" spans="1:13" ht="15" x14ac:dyDescent="0.2">
      <c r="A21" s="91">
        <v>2014</v>
      </c>
      <c r="B21" s="91" t="s">
        <v>98</v>
      </c>
      <c r="C21" s="256">
        <v>266</v>
      </c>
      <c r="D21" s="256">
        <v>1</v>
      </c>
      <c r="E21" s="256">
        <v>2</v>
      </c>
      <c r="F21" s="256">
        <v>269</v>
      </c>
      <c r="G21" s="256">
        <v>0</v>
      </c>
      <c r="H21" s="256">
        <v>10</v>
      </c>
      <c r="I21" s="256">
        <v>2</v>
      </c>
      <c r="J21" s="256">
        <v>12</v>
      </c>
      <c r="K21" s="256">
        <v>5</v>
      </c>
      <c r="L21" s="256">
        <v>286</v>
      </c>
    </row>
    <row r="22" spans="1:13" s="191" customFormat="1" ht="15" x14ac:dyDescent="0.2">
      <c r="A22" s="91">
        <v>2014</v>
      </c>
      <c r="B22" s="91" t="s">
        <v>99</v>
      </c>
      <c r="C22" s="256">
        <v>272</v>
      </c>
      <c r="D22" s="256">
        <v>0</v>
      </c>
      <c r="E22" s="256">
        <v>0</v>
      </c>
      <c r="F22" s="256">
        <v>272</v>
      </c>
      <c r="G22" s="256">
        <v>1</v>
      </c>
      <c r="H22" s="256">
        <v>13</v>
      </c>
      <c r="I22" s="256">
        <v>1</v>
      </c>
      <c r="J22" s="256">
        <v>14</v>
      </c>
      <c r="K22" s="256">
        <v>4</v>
      </c>
      <c r="L22" s="256">
        <v>291</v>
      </c>
    </row>
    <row r="23" spans="1:13" s="191" customFormat="1" ht="8.25" customHeight="1" x14ac:dyDescent="0.2">
      <c r="A23" s="91"/>
      <c r="B23" s="91"/>
      <c r="C23" s="256"/>
      <c r="D23" s="256"/>
      <c r="E23" s="256"/>
      <c r="F23" s="256"/>
      <c r="G23" s="256"/>
      <c r="H23" s="256"/>
      <c r="I23" s="256"/>
      <c r="J23" s="256"/>
      <c r="K23" s="256"/>
      <c r="L23" s="256"/>
    </row>
    <row r="24" spans="1:13" s="191" customFormat="1" ht="15" x14ac:dyDescent="0.2">
      <c r="A24" s="91">
        <v>2015</v>
      </c>
      <c r="B24" s="91" t="s">
        <v>96</v>
      </c>
      <c r="C24" s="256">
        <v>365</v>
      </c>
      <c r="D24" s="256">
        <v>0</v>
      </c>
      <c r="E24" s="256">
        <v>8</v>
      </c>
      <c r="F24" s="256">
        <v>373</v>
      </c>
      <c r="G24" s="256">
        <v>2</v>
      </c>
      <c r="H24" s="256">
        <v>28</v>
      </c>
      <c r="I24" s="256">
        <v>1</v>
      </c>
      <c r="J24" s="256">
        <v>29</v>
      </c>
      <c r="K24" s="256">
        <v>6</v>
      </c>
      <c r="L24" s="256">
        <v>410</v>
      </c>
    </row>
    <row r="25" spans="1:13" s="191" customFormat="1" ht="15" x14ac:dyDescent="0.2">
      <c r="A25" s="91">
        <v>2015</v>
      </c>
      <c r="B25" s="91" t="s">
        <v>97</v>
      </c>
      <c r="C25" s="190">
        <v>314</v>
      </c>
      <c r="D25" s="190">
        <v>3</v>
      </c>
      <c r="E25" s="190">
        <v>2</v>
      </c>
      <c r="F25" s="190">
        <v>319</v>
      </c>
      <c r="G25" s="190">
        <v>1</v>
      </c>
      <c r="H25" s="190">
        <v>15</v>
      </c>
      <c r="I25" s="190">
        <v>2</v>
      </c>
      <c r="J25" s="190">
        <v>17</v>
      </c>
      <c r="K25" s="190">
        <v>1</v>
      </c>
      <c r="L25" s="190">
        <v>338</v>
      </c>
    </row>
    <row r="26" spans="1:13" s="191" customFormat="1" ht="15" x14ac:dyDescent="0.2">
      <c r="A26" s="91">
        <v>2015</v>
      </c>
      <c r="B26" s="91" t="s">
        <v>98</v>
      </c>
      <c r="C26" s="190">
        <v>276</v>
      </c>
      <c r="D26" s="190">
        <v>5</v>
      </c>
      <c r="E26" s="190">
        <v>1</v>
      </c>
      <c r="F26" s="190">
        <v>282</v>
      </c>
      <c r="G26" s="190">
        <v>1</v>
      </c>
      <c r="H26" s="190">
        <v>14</v>
      </c>
      <c r="I26" s="190">
        <v>2</v>
      </c>
      <c r="J26" s="190">
        <v>16</v>
      </c>
      <c r="K26" s="190">
        <v>3</v>
      </c>
      <c r="L26" s="190">
        <v>302</v>
      </c>
    </row>
    <row r="27" spans="1:13" s="191" customFormat="1" ht="7.5" customHeight="1" x14ac:dyDescent="0.2">
      <c r="A27" s="91"/>
      <c r="B27" s="91"/>
      <c r="C27" s="190"/>
      <c r="D27" s="190"/>
      <c r="E27" s="190"/>
      <c r="F27" s="190"/>
      <c r="G27" s="190"/>
      <c r="H27" s="190"/>
      <c r="I27" s="190"/>
      <c r="J27" s="190"/>
      <c r="K27" s="190"/>
      <c r="L27" s="190"/>
    </row>
    <row r="28" spans="1:13" ht="15" x14ac:dyDescent="0.2">
      <c r="A28" s="91">
        <v>2011</v>
      </c>
      <c r="B28" s="91" t="s">
        <v>100</v>
      </c>
      <c r="C28" s="92">
        <v>70</v>
      </c>
      <c r="D28" s="92">
        <v>29</v>
      </c>
      <c r="E28" s="92">
        <v>0</v>
      </c>
      <c r="F28" s="92">
        <v>99</v>
      </c>
      <c r="G28" s="92">
        <v>11</v>
      </c>
      <c r="H28" s="92">
        <v>1</v>
      </c>
      <c r="I28" s="92">
        <v>29</v>
      </c>
      <c r="J28" s="92">
        <v>30</v>
      </c>
      <c r="K28" s="92">
        <v>11</v>
      </c>
      <c r="L28" s="92">
        <v>151</v>
      </c>
    </row>
    <row r="29" spans="1:13" ht="15" x14ac:dyDescent="0.2">
      <c r="A29" s="107">
        <v>2012</v>
      </c>
      <c r="B29" s="107" t="s">
        <v>100</v>
      </c>
      <c r="C29" s="252">
        <v>134</v>
      </c>
      <c r="D29" s="252">
        <v>4</v>
      </c>
      <c r="E29" s="252">
        <v>15</v>
      </c>
      <c r="F29" s="252">
        <v>153</v>
      </c>
      <c r="G29" s="252">
        <v>4</v>
      </c>
      <c r="H29" s="252">
        <v>41</v>
      </c>
      <c r="I29" s="252">
        <v>14</v>
      </c>
      <c r="J29" s="252">
        <v>55</v>
      </c>
      <c r="K29" s="252">
        <v>12</v>
      </c>
      <c r="L29" s="252">
        <v>224</v>
      </c>
      <c r="M29" s="189"/>
    </row>
    <row r="30" spans="1:13" s="191" customFormat="1" ht="15" x14ac:dyDescent="0.2">
      <c r="A30" s="91">
        <v>2013</v>
      </c>
      <c r="B30" s="107" t="s">
        <v>100</v>
      </c>
      <c r="C30" s="252">
        <v>194</v>
      </c>
      <c r="D30" s="252">
        <v>1</v>
      </c>
      <c r="E30" s="252">
        <v>1</v>
      </c>
      <c r="F30" s="252">
        <v>196</v>
      </c>
      <c r="G30" s="252">
        <v>1</v>
      </c>
      <c r="H30" s="252">
        <v>9</v>
      </c>
      <c r="I30" s="252">
        <v>3</v>
      </c>
      <c r="J30" s="252">
        <v>12</v>
      </c>
      <c r="K30" s="252">
        <v>6</v>
      </c>
      <c r="L30" s="252">
        <v>215</v>
      </c>
      <c r="M30" s="189"/>
    </row>
    <row r="31" spans="1:13" s="191" customFormat="1" ht="15.75" thickBot="1" x14ac:dyDescent="0.25">
      <c r="A31" s="260">
        <v>2014</v>
      </c>
      <c r="B31" s="93" t="s">
        <v>100</v>
      </c>
      <c r="C31" s="261">
        <v>832</v>
      </c>
      <c r="D31" s="261">
        <v>1</v>
      </c>
      <c r="E31" s="261">
        <v>3</v>
      </c>
      <c r="F31" s="261">
        <v>836</v>
      </c>
      <c r="G31" s="261">
        <v>4</v>
      </c>
      <c r="H31" s="261">
        <v>43</v>
      </c>
      <c r="I31" s="261">
        <v>4</v>
      </c>
      <c r="J31" s="261">
        <v>47</v>
      </c>
      <c r="K31" s="261">
        <v>17</v>
      </c>
      <c r="L31" s="261">
        <v>904</v>
      </c>
      <c r="M31" s="189"/>
    </row>
    <row r="32" spans="1:13" s="191" customFormat="1" ht="15" x14ac:dyDescent="0.2">
      <c r="A32" s="107"/>
      <c r="B32" s="107"/>
      <c r="C32" s="252"/>
      <c r="D32" s="252"/>
      <c r="E32" s="252"/>
      <c r="F32" s="252"/>
      <c r="G32" s="252"/>
      <c r="H32" s="252"/>
      <c r="I32" s="252"/>
      <c r="J32" s="252"/>
      <c r="K32" s="252"/>
      <c r="L32" s="252"/>
      <c r="M32" s="189"/>
    </row>
    <row r="33" spans="1:12" ht="15" x14ac:dyDescent="0.2">
      <c r="A33" s="94" t="s">
        <v>101</v>
      </c>
      <c r="B33" s="94"/>
      <c r="C33" s="94"/>
      <c r="D33" s="94"/>
      <c r="E33" s="94"/>
      <c r="F33" s="95"/>
      <c r="G33" s="95"/>
      <c r="H33" s="95"/>
      <c r="I33" s="95"/>
      <c r="J33" s="95"/>
      <c r="K33" s="95"/>
      <c r="L33" s="95"/>
    </row>
    <row r="34" spans="1:12" ht="15" x14ac:dyDescent="0.2">
      <c r="A34" s="96" t="s">
        <v>102</v>
      </c>
      <c r="B34" s="96"/>
      <c r="C34" s="96"/>
      <c r="D34" s="96"/>
      <c r="E34" s="96"/>
      <c r="F34" s="97"/>
      <c r="G34" s="97"/>
      <c r="H34" s="97"/>
      <c r="I34" s="97"/>
      <c r="J34" s="97"/>
      <c r="K34" s="97"/>
      <c r="L34" s="97"/>
    </row>
    <row r="35" spans="1:12" ht="15" x14ac:dyDescent="0.2">
      <c r="A35" s="96" t="s">
        <v>103</v>
      </c>
      <c r="B35" s="95"/>
      <c r="C35" s="95"/>
      <c r="D35" s="95"/>
      <c r="E35" s="95"/>
      <c r="F35" s="95"/>
      <c r="G35" s="95"/>
      <c r="H35" s="95"/>
      <c r="I35" s="95"/>
      <c r="J35" s="95"/>
      <c r="K35" s="95"/>
      <c r="L35" s="95"/>
    </row>
    <row r="36" spans="1:12" ht="15" x14ac:dyDescent="0.2">
      <c r="A36" s="96" t="s">
        <v>104</v>
      </c>
      <c r="B36" s="95"/>
      <c r="C36" s="95"/>
      <c r="D36" s="95"/>
      <c r="E36" s="95"/>
      <c r="F36" s="95"/>
      <c r="G36" s="95"/>
      <c r="H36" s="95"/>
      <c r="I36" s="95"/>
      <c r="J36" s="95"/>
      <c r="K36" s="95"/>
      <c r="L36" s="95"/>
    </row>
    <row r="37" spans="1:12" ht="15" x14ac:dyDescent="0.2">
      <c r="A37" s="96" t="s">
        <v>105</v>
      </c>
      <c r="B37" s="95"/>
      <c r="C37" s="95"/>
      <c r="D37" s="95"/>
      <c r="E37" s="95"/>
      <c r="F37" s="95"/>
      <c r="G37" s="95"/>
      <c r="H37" s="95"/>
      <c r="I37" s="95"/>
      <c r="J37" s="95"/>
      <c r="K37" s="95"/>
      <c r="L37" s="95"/>
    </row>
    <row r="38" spans="1:12" ht="15" x14ac:dyDescent="0.2">
      <c r="A38" s="113" t="s">
        <v>122</v>
      </c>
      <c r="B38" s="98"/>
      <c r="C38" s="98"/>
      <c r="D38" s="98"/>
      <c r="E38" s="98"/>
      <c r="F38" s="98"/>
      <c r="G38" s="98"/>
      <c r="H38" s="98"/>
      <c r="I38" s="98"/>
      <c r="J38" s="99"/>
      <c r="K38" s="99"/>
      <c r="L38" s="98"/>
    </row>
    <row r="39" spans="1:12" x14ac:dyDescent="0.2">
      <c r="A39" s="104" t="s">
        <v>106</v>
      </c>
      <c r="B39" s="101"/>
      <c r="C39" s="101"/>
      <c r="D39" s="101"/>
      <c r="E39" s="101"/>
      <c r="F39" s="101"/>
      <c r="G39" s="101"/>
      <c r="H39" s="101"/>
      <c r="I39" s="101"/>
      <c r="J39" s="101"/>
      <c r="K39" s="102"/>
      <c r="L39" s="102"/>
    </row>
    <row r="40" spans="1:12" x14ac:dyDescent="0.2">
      <c r="A40" s="104"/>
      <c r="B40" s="101"/>
      <c r="C40" s="101"/>
      <c r="D40" s="101"/>
      <c r="E40" s="101"/>
      <c r="F40" s="101"/>
      <c r="G40" s="101"/>
      <c r="H40" s="101"/>
      <c r="I40" s="101"/>
      <c r="J40" s="101"/>
      <c r="K40" s="102"/>
      <c r="L40" s="102"/>
    </row>
    <row r="42" spans="1:12" ht="18.75" x14ac:dyDescent="0.2">
      <c r="A42" s="114" t="s">
        <v>332</v>
      </c>
      <c r="B42" s="83"/>
      <c r="C42" s="83"/>
      <c r="D42" s="83"/>
      <c r="E42" s="82"/>
      <c r="F42" s="82"/>
      <c r="G42" s="82"/>
      <c r="H42" s="82"/>
      <c r="I42" s="82"/>
      <c r="J42" s="82"/>
      <c r="K42" s="82"/>
    </row>
    <row r="43" spans="1:12" ht="16.5" thickBot="1" x14ac:dyDescent="0.3">
      <c r="A43" s="84"/>
      <c r="B43" s="84"/>
      <c r="C43" s="84"/>
      <c r="D43" s="84"/>
      <c r="E43" s="84"/>
      <c r="F43" s="84"/>
      <c r="G43" s="84"/>
      <c r="H43" s="84"/>
      <c r="I43" s="84"/>
      <c r="J43" s="84"/>
      <c r="K43" s="85" t="s">
        <v>84</v>
      </c>
    </row>
    <row r="44" spans="1:12" ht="63" x14ac:dyDescent="0.25">
      <c r="A44" s="86" t="s">
        <v>107</v>
      </c>
      <c r="B44" s="87" t="s">
        <v>87</v>
      </c>
      <c r="C44" s="87" t="s">
        <v>88</v>
      </c>
      <c r="D44" s="88" t="s">
        <v>89</v>
      </c>
      <c r="E44" s="88" t="s">
        <v>90</v>
      </c>
      <c r="F44" s="89" t="s">
        <v>91</v>
      </c>
      <c r="G44" s="90" t="s">
        <v>92</v>
      </c>
      <c r="H44" s="90" t="s">
        <v>93</v>
      </c>
      <c r="I44" s="89" t="s">
        <v>94</v>
      </c>
      <c r="J44" s="89" t="s">
        <v>95</v>
      </c>
      <c r="K44" s="89" t="s">
        <v>69</v>
      </c>
    </row>
    <row r="45" spans="1:12" ht="15" x14ac:dyDescent="0.2">
      <c r="A45" s="91" t="s">
        <v>112</v>
      </c>
      <c r="B45" s="105">
        <v>14</v>
      </c>
      <c r="C45" s="105">
        <v>60</v>
      </c>
      <c r="D45" s="105">
        <v>0</v>
      </c>
      <c r="E45" s="106">
        <v>74</v>
      </c>
      <c r="F45" s="106">
        <v>73</v>
      </c>
      <c r="G45" s="106">
        <v>0</v>
      </c>
      <c r="H45" s="106">
        <v>93</v>
      </c>
      <c r="I45" s="106">
        <v>93</v>
      </c>
      <c r="J45" s="106">
        <v>203</v>
      </c>
      <c r="K45" s="106">
        <v>443</v>
      </c>
    </row>
    <row r="46" spans="1:12" ht="15" x14ac:dyDescent="0.2">
      <c r="A46" s="91" t="s">
        <v>113</v>
      </c>
      <c r="B46" s="105">
        <v>51</v>
      </c>
      <c r="C46" s="105">
        <v>61</v>
      </c>
      <c r="D46" s="105">
        <v>0</v>
      </c>
      <c r="E46" s="106">
        <v>112</v>
      </c>
      <c r="F46" s="106">
        <v>72</v>
      </c>
      <c r="G46" s="106">
        <v>0</v>
      </c>
      <c r="H46" s="106">
        <v>96</v>
      </c>
      <c r="I46" s="106">
        <v>96</v>
      </c>
      <c r="J46" s="106">
        <v>198</v>
      </c>
      <c r="K46" s="106">
        <v>478</v>
      </c>
    </row>
    <row r="47" spans="1:12" ht="15" x14ac:dyDescent="0.2">
      <c r="A47" s="91" t="s">
        <v>114</v>
      </c>
      <c r="B47" s="105">
        <v>64</v>
      </c>
      <c r="C47" s="105">
        <v>63</v>
      </c>
      <c r="D47" s="105">
        <v>0</v>
      </c>
      <c r="E47" s="106">
        <v>127</v>
      </c>
      <c r="F47" s="106">
        <v>68</v>
      </c>
      <c r="G47" s="106">
        <v>0</v>
      </c>
      <c r="H47" s="106">
        <v>98</v>
      </c>
      <c r="I47" s="106">
        <v>98</v>
      </c>
      <c r="J47" s="106">
        <v>200</v>
      </c>
      <c r="K47" s="106">
        <v>493</v>
      </c>
    </row>
    <row r="48" spans="1:12" ht="15" x14ac:dyDescent="0.2">
      <c r="A48" s="91" t="s">
        <v>115</v>
      </c>
      <c r="B48" s="105">
        <v>70</v>
      </c>
      <c r="C48" s="105">
        <v>62</v>
      </c>
      <c r="D48" s="105">
        <v>0</v>
      </c>
      <c r="E48" s="106">
        <v>132</v>
      </c>
      <c r="F48" s="106">
        <v>63</v>
      </c>
      <c r="G48" s="106">
        <v>1</v>
      </c>
      <c r="H48" s="106">
        <v>110</v>
      </c>
      <c r="I48" s="106">
        <v>111</v>
      </c>
      <c r="J48" s="106">
        <v>204</v>
      </c>
      <c r="K48" s="106">
        <v>510</v>
      </c>
    </row>
    <row r="49" spans="1:11" ht="8.25" customHeight="1" x14ac:dyDescent="0.2">
      <c r="A49" s="91"/>
      <c r="B49" s="105"/>
      <c r="C49" s="105"/>
      <c r="D49" s="105"/>
      <c r="E49" s="106"/>
      <c r="F49" s="106"/>
      <c r="G49" s="106"/>
      <c r="H49" s="106"/>
      <c r="I49" s="106"/>
      <c r="J49" s="106"/>
      <c r="K49" s="106"/>
    </row>
    <row r="50" spans="1:11" ht="15" x14ac:dyDescent="0.2">
      <c r="A50" s="91" t="s">
        <v>116</v>
      </c>
      <c r="B50" s="105">
        <v>97</v>
      </c>
      <c r="C50" s="105">
        <v>61</v>
      </c>
      <c r="D50" s="105">
        <v>1</v>
      </c>
      <c r="E50" s="106">
        <v>159</v>
      </c>
      <c r="F50" s="106">
        <v>67</v>
      </c>
      <c r="G50" s="106">
        <v>1</v>
      </c>
      <c r="H50" s="106">
        <v>117</v>
      </c>
      <c r="I50" s="106">
        <v>118</v>
      </c>
      <c r="J50" s="106">
        <v>205</v>
      </c>
      <c r="K50" s="106">
        <v>549</v>
      </c>
    </row>
    <row r="51" spans="1:11" ht="15" x14ac:dyDescent="0.2">
      <c r="A51" s="91" t="s">
        <v>117</v>
      </c>
      <c r="B51" s="105">
        <v>131</v>
      </c>
      <c r="C51" s="105">
        <v>63</v>
      </c>
      <c r="D51" s="105">
        <v>14</v>
      </c>
      <c r="E51" s="106">
        <v>208</v>
      </c>
      <c r="F51" s="106">
        <v>67</v>
      </c>
      <c r="G51" s="106">
        <v>6</v>
      </c>
      <c r="H51" s="106">
        <v>119</v>
      </c>
      <c r="I51" s="106">
        <v>125</v>
      </c>
      <c r="J51" s="106">
        <v>214</v>
      </c>
      <c r="K51" s="106">
        <v>614</v>
      </c>
    </row>
    <row r="52" spans="1:11" ht="15" x14ac:dyDescent="0.2">
      <c r="A52" s="91" t="s">
        <v>118</v>
      </c>
      <c r="B52" s="105">
        <v>167</v>
      </c>
      <c r="C52" s="105">
        <v>63</v>
      </c>
      <c r="D52" s="105">
        <v>15</v>
      </c>
      <c r="E52" s="106">
        <v>245</v>
      </c>
      <c r="F52" s="106">
        <v>60</v>
      </c>
      <c r="G52" s="106">
        <v>31</v>
      </c>
      <c r="H52" s="106">
        <v>122</v>
      </c>
      <c r="I52" s="106">
        <v>153</v>
      </c>
      <c r="J52" s="106">
        <v>212</v>
      </c>
      <c r="K52" s="106">
        <v>670</v>
      </c>
    </row>
    <row r="53" spans="1:11" ht="15" x14ac:dyDescent="0.2">
      <c r="A53" s="107" t="s">
        <v>119</v>
      </c>
      <c r="B53" s="108">
        <v>207</v>
      </c>
      <c r="C53" s="108">
        <v>64</v>
      </c>
      <c r="D53" s="108">
        <v>16</v>
      </c>
      <c r="E53" s="109">
        <v>287</v>
      </c>
      <c r="F53" s="109">
        <v>52</v>
      </c>
      <c r="G53" s="109">
        <v>42</v>
      </c>
      <c r="H53" s="109">
        <v>121</v>
      </c>
      <c r="I53" s="109">
        <v>163</v>
      </c>
      <c r="J53" s="109">
        <v>211</v>
      </c>
      <c r="K53" s="109">
        <v>713</v>
      </c>
    </row>
    <row r="54" spans="1:11" ht="8.25" customHeight="1" x14ac:dyDescent="0.2">
      <c r="A54" s="107"/>
      <c r="B54" s="108"/>
      <c r="C54" s="108"/>
      <c r="D54" s="108"/>
      <c r="E54" s="109"/>
      <c r="F54" s="109"/>
      <c r="G54" s="109"/>
      <c r="H54" s="109"/>
      <c r="I54" s="109"/>
      <c r="J54" s="109"/>
      <c r="K54" s="109"/>
    </row>
    <row r="55" spans="1:11" ht="15" x14ac:dyDescent="0.2">
      <c r="A55" s="91" t="s">
        <v>120</v>
      </c>
      <c r="B55" s="105">
        <v>242</v>
      </c>
      <c r="C55" s="105">
        <v>63</v>
      </c>
      <c r="D55" s="105">
        <v>16</v>
      </c>
      <c r="E55" s="110">
        <v>321</v>
      </c>
      <c r="F55" s="110">
        <v>47</v>
      </c>
      <c r="G55" s="110">
        <v>48</v>
      </c>
      <c r="H55" s="110">
        <v>121</v>
      </c>
      <c r="I55" s="110">
        <v>169</v>
      </c>
      <c r="J55" s="110">
        <v>209</v>
      </c>
      <c r="K55" s="110">
        <v>746</v>
      </c>
    </row>
    <row r="56" spans="1:11" ht="15" x14ac:dyDescent="0.2">
      <c r="A56" s="107" t="s">
        <v>121</v>
      </c>
      <c r="B56" s="108">
        <v>314</v>
      </c>
      <c r="C56" s="108">
        <v>62</v>
      </c>
      <c r="D56" s="108">
        <v>16</v>
      </c>
      <c r="E56" s="109">
        <v>392</v>
      </c>
      <c r="F56" s="109">
        <v>48</v>
      </c>
      <c r="G56" s="109">
        <v>48</v>
      </c>
      <c r="H56" s="109">
        <v>125</v>
      </c>
      <c r="I56" s="109">
        <v>173</v>
      </c>
      <c r="J56" s="109">
        <v>205</v>
      </c>
      <c r="K56" s="109">
        <v>818</v>
      </c>
    </row>
    <row r="57" spans="1:11" ht="15" x14ac:dyDescent="0.2">
      <c r="A57" s="107" t="s">
        <v>139</v>
      </c>
      <c r="B57" s="108">
        <v>367</v>
      </c>
      <c r="C57" s="108">
        <v>63</v>
      </c>
      <c r="D57" s="108">
        <v>15</v>
      </c>
      <c r="E57" s="109">
        <v>445</v>
      </c>
      <c r="F57" s="109">
        <v>47</v>
      </c>
      <c r="G57" s="109">
        <v>55</v>
      </c>
      <c r="H57" s="109">
        <v>120</v>
      </c>
      <c r="I57" s="109">
        <v>175</v>
      </c>
      <c r="J57" s="109">
        <v>207</v>
      </c>
      <c r="K57" s="109">
        <v>874</v>
      </c>
    </row>
    <row r="58" spans="1:11" ht="15" x14ac:dyDescent="0.2">
      <c r="A58" s="107" t="s">
        <v>238</v>
      </c>
      <c r="B58" s="257">
        <v>418</v>
      </c>
      <c r="C58" s="257">
        <v>63</v>
      </c>
      <c r="D58" s="257">
        <v>16</v>
      </c>
      <c r="E58" s="258">
        <v>497</v>
      </c>
      <c r="F58" s="258">
        <v>45</v>
      </c>
      <c r="G58" s="258">
        <v>58</v>
      </c>
      <c r="H58" s="258">
        <v>119</v>
      </c>
      <c r="I58" s="258">
        <v>177</v>
      </c>
      <c r="J58" s="258">
        <v>208</v>
      </c>
      <c r="K58" s="258">
        <v>927</v>
      </c>
    </row>
    <row r="59" spans="1:11" ht="8.25" customHeight="1" x14ac:dyDescent="0.2">
      <c r="A59" s="107"/>
      <c r="B59" s="191"/>
      <c r="C59" s="191"/>
      <c r="D59" s="191"/>
      <c r="E59" s="191"/>
      <c r="F59" s="191"/>
      <c r="G59" s="191"/>
      <c r="H59" s="191"/>
      <c r="I59" s="191"/>
      <c r="J59" s="191"/>
      <c r="K59" s="191"/>
    </row>
    <row r="60" spans="1:11" ht="15" x14ac:dyDescent="0.2">
      <c r="A60" s="91" t="s">
        <v>239</v>
      </c>
      <c r="B60" s="257">
        <v>543</v>
      </c>
      <c r="C60" s="257">
        <v>63</v>
      </c>
      <c r="D60" s="257">
        <v>16</v>
      </c>
      <c r="E60" s="258">
        <v>622</v>
      </c>
      <c r="F60" s="258">
        <v>43</v>
      </c>
      <c r="G60" s="258">
        <v>70</v>
      </c>
      <c r="H60" s="258">
        <v>119</v>
      </c>
      <c r="I60" s="258">
        <v>189</v>
      </c>
      <c r="J60" s="258">
        <v>213</v>
      </c>
      <c r="K60" s="258">
        <v>1067</v>
      </c>
    </row>
    <row r="61" spans="1:11" ht="15" x14ac:dyDescent="0.2">
      <c r="A61" s="107" t="s">
        <v>240</v>
      </c>
      <c r="B61" s="257">
        <v>712</v>
      </c>
      <c r="C61" s="257">
        <v>60</v>
      </c>
      <c r="D61" s="257">
        <v>15</v>
      </c>
      <c r="E61" s="258">
        <v>787</v>
      </c>
      <c r="F61" s="258">
        <v>42</v>
      </c>
      <c r="G61" s="258">
        <v>80</v>
      </c>
      <c r="H61" s="258">
        <v>120</v>
      </c>
      <c r="I61" s="258">
        <v>200</v>
      </c>
      <c r="J61" s="258">
        <v>210</v>
      </c>
      <c r="K61" s="258">
        <v>1239</v>
      </c>
    </row>
    <row r="62" spans="1:11" ht="15" x14ac:dyDescent="0.2">
      <c r="A62" s="107" t="s">
        <v>241</v>
      </c>
      <c r="B62" s="257">
        <v>984</v>
      </c>
      <c r="C62" s="257">
        <v>64</v>
      </c>
      <c r="D62" s="257">
        <v>17</v>
      </c>
      <c r="E62" s="258">
        <v>1065</v>
      </c>
      <c r="F62" s="258">
        <v>35</v>
      </c>
      <c r="G62" s="258">
        <v>89</v>
      </c>
      <c r="H62" s="258">
        <v>120</v>
      </c>
      <c r="I62" s="258">
        <v>209</v>
      </c>
      <c r="J62" s="258">
        <v>221</v>
      </c>
      <c r="K62" s="258">
        <v>1530</v>
      </c>
    </row>
    <row r="63" spans="1:11" s="191" customFormat="1" ht="15" x14ac:dyDescent="0.2">
      <c r="A63" s="107" t="s">
        <v>351</v>
      </c>
      <c r="B63" s="257">
        <v>1246</v>
      </c>
      <c r="C63" s="257">
        <v>62</v>
      </c>
      <c r="D63" s="257">
        <v>18</v>
      </c>
      <c r="E63" s="258">
        <v>1326</v>
      </c>
      <c r="F63" s="258">
        <v>32</v>
      </c>
      <c r="G63" s="258">
        <v>97</v>
      </c>
      <c r="H63" s="258">
        <v>125</v>
      </c>
      <c r="I63" s="258">
        <v>222</v>
      </c>
      <c r="J63" s="258">
        <v>219</v>
      </c>
      <c r="K63" s="258">
        <v>1799</v>
      </c>
    </row>
    <row r="64" spans="1:11" s="191" customFormat="1" ht="8.25" customHeight="1" x14ac:dyDescent="0.2">
      <c r="A64" s="107"/>
      <c r="B64" s="257"/>
      <c r="C64" s="257"/>
      <c r="D64" s="257"/>
      <c r="E64" s="258"/>
      <c r="F64" s="258"/>
      <c r="G64" s="258"/>
      <c r="H64" s="258"/>
      <c r="I64" s="258"/>
      <c r="J64" s="258"/>
      <c r="K64" s="258"/>
    </row>
    <row r="65" spans="1:11" s="191" customFormat="1" ht="15" x14ac:dyDescent="0.2">
      <c r="A65" s="91" t="s">
        <v>352</v>
      </c>
      <c r="B65" s="257">
        <v>1604</v>
      </c>
      <c r="C65" s="257">
        <v>66</v>
      </c>
      <c r="D65" s="257">
        <v>27</v>
      </c>
      <c r="E65" s="258">
        <v>1697</v>
      </c>
      <c r="F65" s="258">
        <v>34</v>
      </c>
      <c r="G65" s="258">
        <v>113</v>
      </c>
      <c r="H65" s="258">
        <v>126</v>
      </c>
      <c r="I65" s="258">
        <v>239</v>
      </c>
      <c r="J65" s="258">
        <v>230</v>
      </c>
      <c r="K65" s="258">
        <v>2200</v>
      </c>
    </row>
    <row r="66" spans="1:11" s="191" customFormat="1" ht="15" x14ac:dyDescent="0.2">
      <c r="A66" s="107" t="s">
        <v>350</v>
      </c>
      <c r="B66" s="257">
        <v>1918</v>
      </c>
      <c r="C66" s="257">
        <v>62</v>
      </c>
      <c r="D66" s="257">
        <v>29</v>
      </c>
      <c r="E66" s="258">
        <v>2009</v>
      </c>
      <c r="F66" s="258">
        <v>33</v>
      </c>
      <c r="G66" s="258">
        <v>133</v>
      </c>
      <c r="H66" s="258">
        <v>116</v>
      </c>
      <c r="I66" s="258">
        <v>249</v>
      </c>
      <c r="J66" s="258">
        <v>221</v>
      </c>
      <c r="K66" s="258">
        <v>2512</v>
      </c>
    </row>
    <row r="67" spans="1:11" s="191" customFormat="1" ht="15" x14ac:dyDescent="0.2">
      <c r="A67" s="107" t="s">
        <v>353</v>
      </c>
      <c r="B67" s="257">
        <v>2210</v>
      </c>
      <c r="C67" s="257">
        <v>51</v>
      </c>
      <c r="D67" s="257">
        <v>29</v>
      </c>
      <c r="E67" s="258">
        <v>2290</v>
      </c>
      <c r="F67" s="258">
        <v>31</v>
      </c>
      <c r="G67" s="258">
        <v>150</v>
      </c>
      <c r="H67" s="258">
        <v>109</v>
      </c>
      <c r="I67" s="258">
        <v>259</v>
      </c>
      <c r="J67" s="258">
        <v>216</v>
      </c>
      <c r="K67" s="258">
        <v>2796</v>
      </c>
    </row>
    <row r="68" spans="1:11" ht="15" x14ac:dyDescent="0.2">
      <c r="A68" s="94" t="s">
        <v>101</v>
      </c>
      <c r="B68" s="94"/>
      <c r="C68" s="94"/>
      <c r="D68" s="94"/>
      <c r="E68" s="95"/>
      <c r="F68" s="95"/>
      <c r="G68" s="95"/>
      <c r="H68" s="95"/>
      <c r="I68" s="95"/>
      <c r="J68" s="95"/>
      <c r="K68" s="95"/>
    </row>
    <row r="69" spans="1:11" ht="15" x14ac:dyDescent="0.2">
      <c r="A69" s="96" t="s">
        <v>102</v>
      </c>
      <c r="B69" s="96"/>
      <c r="C69" s="96"/>
      <c r="D69" s="96"/>
      <c r="E69" s="97"/>
      <c r="F69" s="97"/>
      <c r="G69" s="97"/>
      <c r="H69" s="97"/>
      <c r="I69" s="97"/>
      <c r="J69" s="97"/>
      <c r="K69" s="97"/>
    </row>
    <row r="70" spans="1:11" ht="15" x14ac:dyDescent="0.2">
      <c r="A70" s="96" t="s">
        <v>103</v>
      </c>
      <c r="B70" s="95"/>
      <c r="C70" s="95"/>
      <c r="D70" s="95"/>
      <c r="E70" s="95"/>
      <c r="F70" s="95"/>
      <c r="G70" s="95"/>
      <c r="H70" s="95"/>
      <c r="I70" s="95"/>
      <c r="J70" s="95"/>
      <c r="K70" s="95"/>
    </row>
    <row r="71" spans="1:11" ht="15" x14ac:dyDescent="0.2">
      <c r="A71" s="96" t="s">
        <v>104</v>
      </c>
      <c r="B71" s="95"/>
      <c r="C71" s="95"/>
      <c r="D71" s="95"/>
      <c r="E71" s="95"/>
      <c r="F71" s="95"/>
      <c r="G71" s="95"/>
      <c r="H71" s="95"/>
      <c r="I71" s="95"/>
      <c r="J71" s="95"/>
      <c r="K71" s="95"/>
    </row>
    <row r="72" spans="1:11" ht="15" x14ac:dyDescent="0.2">
      <c r="A72" s="96" t="s">
        <v>105</v>
      </c>
      <c r="B72" s="95"/>
      <c r="C72" s="95"/>
      <c r="D72" s="95"/>
      <c r="E72" s="95"/>
      <c r="F72" s="95"/>
      <c r="G72" s="95"/>
      <c r="H72" s="95"/>
      <c r="I72" s="95"/>
      <c r="J72" s="95"/>
      <c r="K72" s="95"/>
    </row>
    <row r="73" spans="1:11" ht="15" x14ac:dyDescent="0.2">
      <c r="A73" s="113" t="s">
        <v>123</v>
      </c>
      <c r="B73" s="95"/>
      <c r="C73" s="95"/>
      <c r="D73" s="95"/>
      <c r="E73" s="95"/>
      <c r="F73" s="95"/>
      <c r="G73" s="95"/>
      <c r="H73" s="95"/>
      <c r="I73" s="95"/>
      <c r="J73" s="95"/>
      <c r="K73" s="95"/>
    </row>
    <row r="74" spans="1:11" x14ac:dyDescent="0.2">
      <c r="A74" s="104" t="s">
        <v>106</v>
      </c>
      <c r="B74" s="98"/>
      <c r="C74" s="98"/>
      <c r="D74" s="98"/>
      <c r="E74" s="98"/>
      <c r="F74" s="98"/>
      <c r="G74" s="98"/>
      <c r="H74" s="98"/>
      <c r="I74" s="99"/>
      <c r="J74" s="99"/>
      <c r="K74" s="98"/>
    </row>
    <row r="75" spans="1:11" x14ac:dyDescent="0.2">
      <c r="A75" s="100"/>
      <c r="B75" s="100"/>
      <c r="C75" s="100"/>
      <c r="D75" s="100"/>
      <c r="E75" s="101"/>
      <c r="F75" s="98"/>
      <c r="G75" s="98"/>
      <c r="H75" s="98"/>
      <c r="I75" s="99"/>
      <c r="J75" s="99"/>
      <c r="K75" s="102"/>
    </row>
    <row r="76" spans="1:11" x14ac:dyDescent="0.2">
      <c r="A76" s="103"/>
      <c r="B76" s="103"/>
      <c r="C76" s="103"/>
      <c r="D76" s="103"/>
      <c r="E76" s="98"/>
      <c r="F76" s="98"/>
      <c r="G76" s="98"/>
      <c r="H76" s="98"/>
      <c r="I76" s="99"/>
      <c r="J76" s="99"/>
      <c r="K76" s="102"/>
    </row>
    <row r="77" spans="1:11" ht="15.75" x14ac:dyDescent="0.25">
      <c r="A77" s="360"/>
      <c r="B77" s="360"/>
      <c r="C77" s="360"/>
      <c r="D77" s="360"/>
      <c r="E77" s="360"/>
      <c r="F77" s="360"/>
      <c r="G77" s="111"/>
      <c r="H77" s="111"/>
      <c r="I77" s="111"/>
      <c r="J77" s="112"/>
      <c r="K77" s="112"/>
    </row>
  </sheetData>
  <mergeCells count="1">
    <mergeCell ref="A77:F77"/>
  </mergeCells>
  <hyperlinks>
    <hyperlink ref="J39" r:id="rId1" display="Notes &amp; definitions (https://www.gov.uk/government/organisations/department-for-transport/series/vehicle-licensing-statistics)"/>
    <hyperlink ref="A39" r:id="rId2"/>
    <hyperlink ref="A74" r:id="rId3"/>
  </hyperlinks>
  <pageMargins left="0.70866141732283472" right="0.70866141732283472" top="0.74803149606299213" bottom="0.74803149606299213" header="0.31496062992125984" footer="0.31496062992125984"/>
  <pageSetup paperSize="9" scale="50" orientation="portrait" r:id="rId4"/>
  <headerFooter>
    <oddHeader>&amp;R&amp;"Arial,Bold"&amp;14ENVIRONMENT AND EMISSIONS</oddHead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Contents</vt:lpstr>
      <vt:lpstr>Table 13.1a</vt:lpstr>
      <vt:lpstr>Table 13.1b</vt:lpstr>
      <vt:lpstr>Data for chart</vt:lpstr>
      <vt:lpstr>Table 13.1c</vt:lpstr>
      <vt:lpstr>T13.2-13.4</vt:lpstr>
      <vt:lpstr>T13.5</vt:lpstr>
      <vt:lpstr>T13.6</vt:lpstr>
      <vt:lpstr>T13.7-13.8</vt:lpstr>
      <vt:lpstr>T13.9-13.10</vt:lpstr>
      <vt:lpstr>'T13.2-13.4'!Print_Area</vt:lpstr>
      <vt:lpstr>T13.5!Print_Area</vt:lpstr>
      <vt:lpstr>T13.6!Print_Area</vt:lpstr>
      <vt:lpstr>'T13.7-13.8'!Print_Area</vt:lpstr>
      <vt:lpstr>'T13.9-13.10'!Print_Area</vt:lpstr>
      <vt:lpstr>'Table 13.1a'!Print_Area</vt:lpstr>
      <vt:lpstr>'Table 13.1b'!Print_Area</vt:lpstr>
      <vt:lpstr>'Table 13.1c'!Print_Area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2016-01-06T14:31:17Z</cp:lastPrinted>
  <dcterms:created xsi:type="dcterms:W3CDTF">2013-12-16T15:13:30Z</dcterms:created>
  <dcterms:modified xsi:type="dcterms:W3CDTF">2016-01-06T15:26:13Z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A13095657</vt:lpwstr>
  </property>
  <property fmtid="{D5CDD505-2E9C-101B-9397-08002B2CF9AE}" pid="4" name="Objective-Title">
    <vt:lpwstr>Chapter13 - Environment</vt:lpwstr>
  </property>
  <property fmtid="{D5CDD505-2E9C-101B-9397-08002B2CF9AE}" pid="5" name="Objective-Comment">
    <vt:lpwstr>
    </vt:lpwstr>
  </property>
  <property fmtid="{D5CDD505-2E9C-101B-9397-08002B2CF9AE}" pid="6" name="Objective-CreationStamp">
    <vt:filetime>2016-01-06T08:32:22Z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2016-01-06T15:26:20Z</vt:filetime>
  </property>
  <property fmtid="{D5CDD505-2E9C-101B-9397-08002B2CF9AE}" pid="10" name="Objective-ModificationStamp">
    <vt:filetime>2016-01-06T15:26:25Z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2015: Research and analysis: Transport: 2015-2020:</vt:lpwstr>
  </property>
  <property fmtid="{D5CDD505-2E9C-101B-9397-08002B2CF9AE}" pid="13" name="Objective-Parent">
    <vt:lpwstr>Transport statistics: Scottish Transport Statistics: 2015: Research and analysis: Transport: 2015-2020</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OFFICIAL-SENSITIVE]</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