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 Ib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Order1" hidden="1">255</definedName>
    <definedName name="compnum">#REF!</definedName>
    <definedName name="MACROS">[2]Table!$M$1:$IG$8163</definedName>
    <definedName name="MACROS2">#REF!</definedName>
    <definedName name="new" hidden="1">#REF!</definedName>
    <definedName name="_new2">#REF!</definedName>
    <definedName name="_xlnm.Print_Area" localSheetId="0">'Table Ib'!$A$1:$K$100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K96" i="1" l="1"/>
  <c r="J96" i="1"/>
  <c r="I96" i="1"/>
  <c r="H96" i="1"/>
  <c r="G96" i="1"/>
  <c r="F96" i="1"/>
  <c r="E96" i="1"/>
  <c r="D96" i="1"/>
  <c r="C96" i="1"/>
  <c r="B96" i="1"/>
  <c r="J95" i="1"/>
  <c r="I95" i="1"/>
  <c r="H95" i="1"/>
  <c r="G95" i="1"/>
  <c r="F95" i="1"/>
  <c r="E95" i="1"/>
  <c r="D95" i="1"/>
  <c r="C95" i="1"/>
  <c r="B95" i="1"/>
  <c r="K92" i="1"/>
  <c r="J91" i="1"/>
  <c r="K91" i="1" s="1"/>
  <c r="K90" i="1"/>
  <c r="K89" i="1"/>
  <c r="K95" i="1" s="1"/>
  <c r="K88" i="1"/>
  <c r="K87" i="1"/>
  <c r="K86" i="1"/>
  <c r="K85" i="1"/>
  <c r="K84" i="1"/>
  <c r="K83" i="1"/>
  <c r="K82" i="1"/>
  <c r="I76" i="1"/>
  <c r="H76" i="1"/>
  <c r="G76" i="1"/>
  <c r="F76" i="1"/>
  <c r="E76" i="1"/>
  <c r="D76" i="1"/>
  <c r="C76" i="1"/>
  <c r="B76" i="1"/>
  <c r="I75" i="1"/>
  <c r="H75" i="1"/>
  <c r="G75" i="1"/>
  <c r="F75" i="1"/>
  <c r="E75" i="1"/>
  <c r="D75" i="1"/>
  <c r="C75" i="1"/>
  <c r="B75" i="1"/>
  <c r="I72" i="1"/>
  <c r="H72" i="1"/>
  <c r="G72" i="1"/>
  <c r="F72" i="1"/>
  <c r="E72" i="1"/>
  <c r="D72" i="1"/>
  <c r="C72" i="1"/>
  <c r="B72" i="1"/>
  <c r="I57" i="1"/>
  <c r="H57" i="1"/>
  <c r="G57" i="1"/>
  <c r="F57" i="1"/>
  <c r="E57" i="1"/>
  <c r="D57" i="1"/>
  <c r="C57" i="1"/>
  <c r="B57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4" i="1"/>
  <c r="H34" i="1"/>
  <c r="G34" i="1"/>
  <c r="F34" i="1"/>
  <c r="E34" i="1"/>
  <c r="D34" i="1"/>
  <c r="C34" i="1"/>
  <c r="B34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<sst xmlns="http://schemas.openxmlformats.org/spreadsheetml/2006/main" count="107" uniqueCount="37">
  <si>
    <r>
      <t xml:space="preserve">Table Ib: </t>
    </r>
    <r>
      <rPr>
        <sz val="14"/>
        <rFont val="Arial"/>
        <family val="2"/>
      </rPr>
      <t>Reported killed casualties by mode of transport</t>
    </r>
  </si>
  <si>
    <t>Pedestrian</t>
  </si>
  <si>
    <t>Pedal</t>
  </si>
  <si>
    <t>Motor</t>
  </si>
  <si>
    <t>Car</t>
  </si>
  <si>
    <t>Bus/</t>
  </si>
  <si>
    <r>
      <t>Goods</t>
    </r>
    <r>
      <rPr>
        <b/>
        <vertAlign val="superscript"/>
        <sz val="12"/>
        <rFont val="Arial"/>
        <family val="2"/>
      </rPr>
      <t>1</t>
    </r>
  </si>
  <si>
    <r>
      <t>Other</t>
    </r>
    <r>
      <rPr>
        <b/>
        <vertAlign val="superscript"/>
        <sz val="12"/>
        <rFont val="Arial"/>
        <family val="2"/>
      </rPr>
      <t>2</t>
    </r>
  </si>
  <si>
    <t xml:space="preserve">All </t>
  </si>
  <si>
    <t xml:space="preserve"> cycle</t>
  </si>
  <si>
    <t>cycle</t>
  </si>
  <si>
    <t>coach</t>
  </si>
  <si>
    <t>road users</t>
  </si>
  <si>
    <t>2004-08 average</t>
  </si>
  <si>
    <t>08-12 ave</t>
  </si>
  <si>
    <t>2020 target</t>
  </si>
  <si>
    <t>Percent changes:</t>
  </si>
  <si>
    <t>2012 on 2011</t>
  </si>
  <si>
    <t>2012 on 2004-08 average</t>
  </si>
  <si>
    <t>Reported seriously injured casualties by mode of transport</t>
  </si>
  <si>
    <t>Reported children (0-15) killed by mode of transport</t>
  </si>
  <si>
    <t>10-12 ave</t>
  </si>
  <si>
    <t>09-2011 on 2004-08 average</t>
  </si>
  <si>
    <t>Reported child (0-15) seriously injured casualties by mode of transport</t>
  </si>
  <si>
    <t>Reported slight casualties by mode of transport</t>
  </si>
  <si>
    <t>Traffic</t>
  </si>
  <si>
    <t>Slight</t>
  </si>
  <si>
    <t>casualty rate</t>
  </si>
  <si>
    <t>numbers</t>
  </si>
  <si>
    <t>mill veh-km</t>
  </si>
  <si>
    <t>per 100 mill veh-km</t>
  </si>
  <si>
    <t>1. Light goods vehicles and heavy goods vehicles.</t>
  </si>
  <si>
    <t>2. Taxis, minibuses and other modes of transport</t>
  </si>
  <si>
    <t>* Indicates that a percentage change is not shown because the denominator is 50 or fewer.</t>
  </si>
  <si>
    <t>Threshold</t>
  </si>
  <si>
    <t>Symbol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</si>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</sst>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General_)"/>
  </numFmts>
  <fonts count="22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2"/>
      <color indexed="12"/>
      <name val="Arial"/>
      <family val="2"/>
    </font>
    <font>
      <i/>
      <sz val="10"/>
      <name val="Arial"/>
      <family val="2"/>
    </font>
    <font>
      <sz val="12"/>
      <color indexed="12"/>
      <name val="Arial"/>
      <family val="2"/>
    </font>
    <font>
      <b/>
      <sz val="12"/>
      <color rgb="FF0000FF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>
      <alignment vertical="top"/>
    </xf>
    <xf numFmtId="43" fontId="2" fillId="0" borderId="0" applyFont="0" applyFill="0" applyBorder="0" applyAlignment="0" applyProtection="0"/>
    <xf numFmtId="165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5" fillId="0" borderId="0">
      <alignment vertical="top"/>
    </xf>
    <xf numFmtId="0" fontId="1" fillId="2" borderId="1" applyNumberFormat="0" applyFont="0" applyAlignment="0" applyProtection="0"/>
  </cellStyleXfs>
  <cellXfs count="54">
    <xf numFmtId="0" fontId="0" fillId="0" borderId="0" xfId="0">
      <alignment vertical="top"/>
    </xf>
    <xf numFmtId="0" fontId="3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3" fillId="0" borderId="2" xfId="0" applyFont="1" applyBorder="1" applyAlignment="1"/>
    <xf numFmtId="0" fontId="5" fillId="0" borderId="2" xfId="0" applyFont="1" applyBorder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2" xfId="0" applyFont="1" applyBorder="1" applyAlignment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1" applyNumberFormat="1" applyFont="1"/>
    <xf numFmtId="0" fontId="9" fillId="0" borderId="0" xfId="0" applyFont="1" applyAlignment="1"/>
    <xf numFmtId="164" fontId="6" fillId="0" borderId="0" xfId="1" applyNumberFormat="1" applyFont="1"/>
    <xf numFmtId="0" fontId="10" fillId="0" borderId="0" xfId="0" applyFont="1" applyAlignment="1">
      <alignment horizontal="right"/>
    </xf>
    <xf numFmtId="164" fontId="11" fillId="0" borderId="0" xfId="1" applyNumberFormat="1" applyFont="1"/>
    <xf numFmtId="0" fontId="12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horizontal="right"/>
    </xf>
    <xf numFmtId="1" fontId="13" fillId="0" borderId="0" xfId="1" applyNumberFormat="1" applyFont="1" applyAlignment="1">
      <alignment horizontal="right"/>
    </xf>
    <xf numFmtId="0" fontId="6" fillId="0" borderId="2" xfId="0" applyFont="1" applyBorder="1" applyAlignment="1">
      <alignment horizontal="right"/>
    </xf>
    <xf numFmtId="1" fontId="13" fillId="0" borderId="2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" fontId="13" fillId="0" borderId="0" xfId="1" applyNumberFormat="1" applyFont="1" applyBorder="1"/>
    <xf numFmtId="1" fontId="13" fillId="0" borderId="2" xfId="1" applyNumberFormat="1" applyFont="1" applyBorder="1"/>
    <xf numFmtId="41" fontId="7" fillId="0" borderId="0" xfId="1" applyNumberFormat="1" applyFont="1"/>
    <xf numFmtId="41" fontId="6" fillId="0" borderId="0" xfId="1" applyNumberFormat="1" applyFont="1"/>
    <xf numFmtId="41" fontId="11" fillId="0" borderId="0" xfId="1" applyNumberFormat="1" applyFont="1"/>
    <xf numFmtId="41" fontId="14" fillId="0" borderId="0" xfId="1" applyNumberFormat="1" applyFont="1"/>
    <xf numFmtId="0" fontId="15" fillId="0" borderId="2" xfId="0" applyFont="1" applyBorder="1" applyAlignment="1">
      <alignment horizontal="right"/>
    </xf>
    <xf numFmtId="0" fontId="7" fillId="0" borderId="0" xfId="0" applyFont="1" applyBorder="1" applyAlignment="1"/>
    <xf numFmtId="0" fontId="12" fillId="0" borderId="0" xfId="0" applyFont="1" applyBorder="1" applyAlignment="1">
      <alignment horizontal="center"/>
    </xf>
    <xf numFmtId="164" fontId="7" fillId="0" borderId="0" xfId="1" applyNumberFormat="1" applyFont="1" applyAlignment="1">
      <alignment horizontal="right"/>
    </xf>
    <xf numFmtId="2" fontId="16" fillId="0" borderId="0" xfId="1" applyNumberFormat="1" applyFont="1"/>
    <xf numFmtId="164" fontId="6" fillId="0" borderId="0" xfId="1" applyNumberFormat="1" applyFont="1" applyAlignment="1">
      <alignment horizontal="right"/>
    </xf>
    <xf numFmtId="2" fontId="13" fillId="0" borderId="0" xfId="1" applyNumberFormat="1" applyFont="1"/>
    <xf numFmtId="164" fontId="16" fillId="0" borderId="0" xfId="1" applyNumberFormat="1" applyFont="1"/>
    <xf numFmtId="1" fontId="10" fillId="0" borderId="0" xfId="1" applyNumberFormat="1" applyFont="1"/>
    <xf numFmtId="1" fontId="10" fillId="0" borderId="0" xfId="0" applyNumberFormat="1" applyFont="1" applyBorder="1" applyAlignment="1"/>
    <xf numFmtId="2" fontId="11" fillId="0" borderId="0" xfId="0" applyNumberFormat="1" applyFont="1" applyBorder="1" applyAlignment="1"/>
    <xf numFmtId="3" fontId="10" fillId="0" borderId="0" xfId="0" applyNumberFormat="1" applyFont="1" applyBorder="1" applyAlignment="1"/>
    <xf numFmtId="1" fontId="6" fillId="0" borderId="0" xfId="1" applyNumberFormat="1" applyFont="1"/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/>
    <xf numFmtId="165" fontId="6" fillId="0" borderId="0" xfId="2" applyFont="1"/>
    <xf numFmtId="165" fontId="6" fillId="0" borderId="0" xfId="2" quotePrefix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</cellXfs>
  <cellStyles count="10">
    <cellStyle name="Comma" xfId="1" builtinId="3"/>
    <cellStyle name="Followed Hyperlink 2" xfId="3"/>
    <cellStyle name="Followed Hyperlink 3" xfId="4"/>
    <cellStyle name="Hyperlink 2" xfId="5"/>
    <cellStyle name="Hyperlink 3" xfId="6"/>
    <cellStyle name="Normal" xfId="0" builtinId="0"/>
    <cellStyle name="Normal 2" xfId="7"/>
    <cellStyle name="Normal 3" xfId="8"/>
    <cellStyle name="Normal_A" xfId="2"/>
    <cellStyle name="Not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2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3a"/>
      <sheetName val="Table4"/>
      <sheetName val="Table5a"/>
      <sheetName val="Table5b"/>
      <sheetName val="Table5c0408"/>
      <sheetName val="Table5c0812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7a"/>
      <sheetName val="Table37a cont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9"/>
      <sheetData sheetId="120"/>
      <sheetData sheetId="121"/>
      <sheetData sheetId="122"/>
      <sheetData sheetId="1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220"/>
  <sheetViews>
    <sheetView tabSelected="1" zoomScale="85" zoomScaleNormal="85" workbookViewId="0"/>
  </sheetViews>
  <sheetFormatPr defaultRowHeight="12.75"/>
  <cols>
    <col min="1" max="1" width="28.28515625" style="3" customWidth="1"/>
    <col min="2" max="2" width="13.42578125" style="3" customWidth="1"/>
    <col min="3" max="3" width="9.28515625" style="3" customWidth="1"/>
    <col min="4" max="4" width="9.7109375" style="3" customWidth="1"/>
    <col min="5" max="5" width="10.140625" style="3" customWidth="1"/>
    <col min="6" max="6" width="8.7109375" style="3" customWidth="1"/>
    <col min="7" max="7" width="9.85546875" style="3" customWidth="1"/>
    <col min="8" max="8" width="10.5703125" style="3" customWidth="1"/>
    <col min="9" max="9" width="11.140625" style="3" customWidth="1"/>
    <col min="10" max="10" width="12.42578125" style="3" customWidth="1"/>
    <col min="11" max="11" width="16.85546875" style="3" customWidth="1"/>
    <col min="12" max="12" width="9.140625" style="3"/>
    <col min="13" max="13" width="13.28515625" style="3" customWidth="1"/>
    <col min="14" max="16384" width="9.140625" style="3"/>
  </cols>
  <sheetData>
    <row r="1" spans="1:10" ht="18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12" customHeight="1" thickBot="1">
      <c r="A2" s="4"/>
      <c r="B2" s="5"/>
      <c r="C2" s="5"/>
      <c r="D2" s="5"/>
      <c r="E2" s="5"/>
      <c r="F2" s="5"/>
      <c r="G2" s="5"/>
      <c r="H2" s="5"/>
      <c r="I2" s="5"/>
      <c r="J2" s="2"/>
    </row>
    <row r="3" spans="1:10" ht="18.75">
      <c r="A3" s="6"/>
      <c r="B3" s="7" t="s">
        <v>1</v>
      </c>
      <c r="C3" s="7" t="s">
        <v>2</v>
      </c>
      <c r="D3" s="7" t="s">
        <v>3</v>
      </c>
      <c r="E3" s="8" t="s">
        <v>4</v>
      </c>
      <c r="F3" s="7" t="s">
        <v>5</v>
      </c>
      <c r="G3" s="8" t="s">
        <v>6</v>
      </c>
      <c r="H3" s="8" t="s">
        <v>7</v>
      </c>
      <c r="I3" s="7" t="s">
        <v>8</v>
      </c>
      <c r="J3" s="8"/>
    </row>
    <row r="4" spans="1:10" ht="16.5" thickBot="1">
      <c r="A4" s="9"/>
      <c r="B4" s="10"/>
      <c r="C4" s="10" t="s">
        <v>9</v>
      </c>
      <c r="D4" s="10" t="s">
        <v>10</v>
      </c>
      <c r="E4" s="11"/>
      <c r="F4" s="10" t="s">
        <v>11</v>
      </c>
      <c r="G4" s="11"/>
      <c r="H4" s="11"/>
      <c r="I4" s="10" t="s">
        <v>12</v>
      </c>
      <c r="J4" s="8"/>
    </row>
    <row r="5" spans="1:10" s="14" customFormat="1" ht="18.75" customHeight="1">
      <c r="A5" s="12" t="s">
        <v>13</v>
      </c>
      <c r="B5" s="13">
        <v>64.599999999999994</v>
      </c>
      <c r="C5" s="13">
        <v>9.1999999999999993</v>
      </c>
      <c r="D5" s="13">
        <v>41.6</v>
      </c>
      <c r="E5" s="13">
        <v>161.6</v>
      </c>
      <c r="F5" s="13">
        <v>0.8</v>
      </c>
      <c r="G5" s="13">
        <v>11.6</v>
      </c>
      <c r="H5" s="13">
        <v>2.4</v>
      </c>
      <c r="I5" s="13">
        <v>291.8</v>
      </c>
    </row>
    <row r="6" spans="1:10" ht="15">
      <c r="A6" s="6">
        <v>2005</v>
      </c>
      <c r="B6" s="15">
        <v>76</v>
      </c>
      <c r="C6" s="15">
        <v>7</v>
      </c>
      <c r="D6" s="15">
        <v>42</v>
      </c>
      <c r="E6" s="15">
        <v>167</v>
      </c>
      <c r="F6" s="15">
        <v>3</v>
      </c>
      <c r="G6" s="15">
        <v>12</v>
      </c>
      <c r="H6" s="15">
        <v>1</v>
      </c>
      <c r="I6" s="15">
        <v>308</v>
      </c>
    </row>
    <row r="7" spans="1:10" ht="15">
      <c r="A7" s="6">
        <v>2006</v>
      </c>
      <c r="B7" s="15">
        <v>66</v>
      </c>
      <c r="C7" s="15">
        <v>16</v>
      </c>
      <c r="D7" s="15">
        <v>34</v>
      </c>
      <c r="E7" s="15">
        <v>153</v>
      </c>
      <c r="F7" s="15">
        <v>0</v>
      </c>
      <c r="G7" s="15">
        <v>15</v>
      </c>
      <c r="H7" s="15">
        <v>2</v>
      </c>
      <c r="I7" s="15">
        <v>286</v>
      </c>
    </row>
    <row r="8" spans="1:10" ht="15">
      <c r="A8" s="6">
        <v>2007</v>
      </c>
      <c r="B8" s="15">
        <v>61</v>
      </c>
      <c r="C8" s="15">
        <v>10</v>
      </c>
      <c r="D8" s="15">
        <v>58</v>
      </c>
      <c r="E8" s="15">
        <v>175</v>
      </c>
      <c r="F8" s="15">
        <v>0</v>
      </c>
      <c r="G8" s="15">
        <v>8</v>
      </c>
      <c r="H8" s="15">
        <v>2</v>
      </c>
      <c r="I8" s="15">
        <v>314</v>
      </c>
    </row>
    <row r="9" spans="1:10" ht="15">
      <c r="A9" s="6">
        <v>2008</v>
      </c>
      <c r="B9" s="15">
        <v>60</v>
      </c>
      <c r="C9" s="15">
        <v>4</v>
      </c>
      <c r="D9" s="15">
        <v>40</v>
      </c>
      <c r="E9" s="15">
        <v>160</v>
      </c>
      <c r="F9" s="15">
        <v>0</v>
      </c>
      <c r="G9" s="15">
        <v>15</v>
      </c>
      <c r="H9" s="15">
        <v>2</v>
      </c>
      <c r="I9" s="15">
        <v>281</v>
      </c>
    </row>
    <row r="10" spans="1:10" ht="15">
      <c r="A10" s="6">
        <v>2009</v>
      </c>
      <c r="B10" s="15">
        <v>60</v>
      </c>
      <c r="C10" s="15">
        <v>9</v>
      </c>
      <c r="D10" s="15">
        <v>34</v>
      </c>
      <c r="E10" s="15">
        <v>153</v>
      </c>
      <c r="F10" s="15">
        <v>1</v>
      </c>
      <c r="G10" s="15">
        <v>8</v>
      </c>
      <c r="H10" s="15">
        <v>5</v>
      </c>
      <c r="I10" s="15">
        <v>270</v>
      </c>
    </row>
    <row r="11" spans="1:10" ht="15">
      <c r="A11" s="6">
        <v>2010</v>
      </c>
      <c r="B11" s="15">
        <v>47</v>
      </c>
      <c r="C11" s="15">
        <v>5</v>
      </c>
      <c r="D11" s="15">
        <v>43</v>
      </c>
      <c r="E11" s="15">
        <v>116</v>
      </c>
      <c r="F11" s="15">
        <v>0</v>
      </c>
      <c r="G11" s="15">
        <v>5</v>
      </c>
      <c r="H11" s="15">
        <v>0</v>
      </c>
      <c r="I11" s="15">
        <v>216</v>
      </c>
    </row>
    <row r="12" spans="1:10" ht="15">
      <c r="A12" s="6">
        <v>2011</v>
      </c>
      <c r="B12" s="15">
        <v>47</v>
      </c>
      <c r="C12" s="15">
        <v>7</v>
      </c>
      <c r="D12" s="15">
        <v>35</v>
      </c>
      <c r="E12" s="15">
        <v>105</v>
      </c>
      <c r="F12" s="15">
        <v>1</v>
      </c>
      <c r="G12" s="15">
        <v>8</v>
      </c>
      <c r="H12" s="15">
        <v>5</v>
      </c>
      <c r="I12" s="15">
        <v>208</v>
      </c>
    </row>
    <row r="13" spans="1:10" ht="15">
      <c r="A13" s="6">
        <v>2012</v>
      </c>
      <c r="B13" s="15">
        <v>57</v>
      </c>
      <c r="C13" s="15">
        <v>9</v>
      </c>
      <c r="D13" s="15">
        <v>21</v>
      </c>
      <c r="E13" s="15">
        <v>73</v>
      </c>
      <c r="F13" s="15">
        <v>1</v>
      </c>
      <c r="G13" s="15">
        <v>13</v>
      </c>
      <c r="H13" s="15">
        <v>0</v>
      </c>
      <c r="I13" s="15">
        <v>174</v>
      </c>
    </row>
    <row r="14" spans="1:10" s="14" customFormat="1" ht="15.75">
      <c r="A14" s="12" t="s">
        <v>14</v>
      </c>
      <c r="B14" s="13">
        <v>51.4</v>
      </c>
      <c r="C14" s="13">
        <v>6.4</v>
      </c>
      <c r="D14" s="13">
        <v>37</v>
      </c>
      <c r="E14" s="13">
        <v>124.6</v>
      </c>
      <c r="F14" s="13">
        <v>0.6</v>
      </c>
      <c r="G14" s="13">
        <v>9</v>
      </c>
      <c r="H14" s="13">
        <v>3.2</v>
      </c>
      <c r="I14" s="13">
        <v>232.2</v>
      </c>
    </row>
    <row r="15" spans="1:10" s="18" customFormat="1" ht="15">
      <c r="A15" s="16" t="s">
        <v>15</v>
      </c>
      <c r="B15" s="17">
        <f>(B5/100*60)</f>
        <v>38.759999999999991</v>
      </c>
      <c r="C15" s="17">
        <f t="shared" ref="C15:I15" si="0">(C5/100*60)</f>
        <v>5.52</v>
      </c>
      <c r="D15" s="17">
        <f t="shared" si="0"/>
        <v>24.96</v>
      </c>
      <c r="E15" s="17">
        <f t="shared" si="0"/>
        <v>96.96</v>
      </c>
      <c r="F15" s="17">
        <f t="shared" si="0"/>
        <v>0.48</v>
      </c>
      <c r="G15" s="17">
        <f t="shared" si="0"/>
        <v>6.9599999999999991</v>
      </c>
      <c r="H15" s="17">
        <f t="shared" si="0"/>
        <v>1.44</v>
      </c>
      <c r="I15" s="17">
        <f t="shared" si="0"/>
        <v>175.08</v>
      </c>
    </row>
    <row r="16" spans="1:10" ht="8.25" customHeight="1">
      <c r="A16" s="6"/>
      <c r="C16" s="15"/>
      <c r="D16" s="15"/>
      <c r="E16" s="15"/>
      <c r="F16" s="15"/>
      <c r="G16" s="15"/>
      <c r="H16" s="15"/>
      <c r="I16" s="15"/>
    </row>
    <row r="17" spans="1:9" ht="15.75">
      <c r="A17" s="19" t="s">
        <v>16</v>
      </c>
      <c r="B17" s="15"/>
      <c r="C17" s="17"/>
      <c r="D17" s="15"/>
      <c r="E17" s="15"/>
      <c r="F17" s="15"/>
      <c r="G17" s="15"/>
      <c r="H17" s="15"/>
      <c r="I17" s="15"/>
    </row>
    <row r="18" spans="1:9" ht="15">
      <c r="A18" s="20" t="s">
        <v>17</v>
      </c>
      <c r="B18" s="21" t="str">
        <f t="shared" ref="B18:I18" si="1">IF(B12&gt;$B$102,(B13-B12)/B12*100,$B$103)</f>
        <v>*</v>
      </c>
      <c r="C18" s="21" t="str">
        <f t="shared" si="1"/>
        <v>*</v>
      </c>
      <c r="D18" s="21" t="str">
        <f t="shared" si="1"/>
        <v>*</v>
      </c>
      <c r="E18" s="21">
        <f t="shared" si="1"/>
        <v>-30.476190476190478</v>
      </c>
      <c r="F18" s="21" t="str">
        <f t="shared" si="1"/>
        <v>*</v>
      </c>
      <c r="G18" s="21" t="str">
        <f t="shared" si="1"/>
        <v>*</v>
      </c>
      <c r="H18" s="21" t="str">
        <f t="shared" si="1"/>
        <v>*</v>
      </c>
      <c r="I18" s="21">
        <f t="shared" si="1"/>
        <v>-16.346153846153847</v>
      </c>
    </row>
    <row r="19" spans="1:9" ht="15.75" thickBot="1">
      <c r="A19" s="22" t="s">
        <v>18</v>
      </c>
      <c r="B19" s="23">
        <f>IF(B5&gt;$B$102,(B13-B5)/B5*100,$B$103)</f>
        <v>-11.764705882352935</v>
      </c>
      <c r="C19" s="23" t="str">
        <f t="shared" ref="C19:I19" si="2">IF(C5&gt;$B$102,(C13-C5)/C5*100,$B$103)</f>
        <v>*</v>
      </c>
      <c r="D19" s="23" t="str">
        <f t="shared" si="2"/>
        <v>*</v>
      </c>
      <c r="E19" s="23">
        <f t="shared" si="2"/>
        <v>-54.826732673267323</v>
      </c>
      <c r="F19" s="23" t="str">
        <f t="shared" si="2"/>
        <v>*</v>
      </c>
      <c r="G19" s="23" t="str">
        <f t="shared" si="2"/>
        <v>*</v>
      </c>
      <c r="H19" s="23" t="str">
        <f t="shared" si="2"/>
        <v>*</v>
      </c>
      <c r="I19" s="23">
        <f t="shared" si="2"/>
        <v>-40.37011651816313</v>
      </c>
    </row>
    <row r="20" spans="1:9" ht="15">
      <c r="A20" s="24"/>
      <c r="B20" s="25"/>
      <c r="C20" s="25"/>
      <c r="D20" s="25"/>
      <c r="E20" s="25"/>
      <c r="F20" s="25"/>
      <c r="G20" s="25"/>
      <c r="H20" s="25"/>
      <c r="I20" s="25"/>
    </row>
    <row r="21" spans="1:9" ht="18.75" thickBot="1">
      <c r="A21" s="4" t="s">
        <v>19</v>
      </c>
      <c r="B21" s="26"/>
      <c r="C21" s="26"/>
      <c r="D21" s="26"/>
      <c r="E21" s="26"/>
      <c r="F21" s="26"/>
      <c r="G21" s="26"/>
      <c r="H21" s="26"/>
      <c r="I21" s="26"/>
    </row>
    <row r="22" spans="1:9" ht="18.75">
      <c r="A22" s="6"/>
      <c r="B22" s="7" t="s">
        <v>1</v>
      </c>
      <c r="C22" s="7" t="s">
        <v>2</v>
      </c>
      <c r="D22" s="7" t="s">
        <v>3</v>
      </c>
      <c r="E22" s="8" t="s">
        <v>4</v>
      </c>
      <c r="F22" s="7" t="s">
        <v>5</v>
      </c>
      <c r="G22" s="8" t="s">
        <v>6</v>
      </c>
      <c r="H22" s="8" t="s">
        <v>7</v>
      </c>
      <c r="I22" s="7" t="s">
        <v>8</v>
      </c>
    </row>
    <row r="23" spans="1:9" ht="16.5" thickBot="1">
      <c r="A23" s="9"/>
      <c r="B23" s="10"/>
      <c r="C23" s="10" t="s">
        <v>9</v>
      </c>
      <c r="D23" s="10" t="s">
        <v>10</v>
      </c>
      <c r="E23" s="11"/>
      <c r="F23" s="10" t="s">
        <v>11</v>
      </c>
      <c r="G23" s="11"/>
      <c r="H23" s="11"/>
      <c r="I23" s="10" t="s">
        <v>12</v>
      </c>
    </row>
    <row r="24" spans="1:9" ht="15.75">
      <c r="A24" s="12" t="s">
        <v>13</v>
      </c>
      <c r="B24" s="13">
        <v>655.6</v>
      </c>
      <c r="C24" s="13">
        <v>134</v>
      </c>
      <c r="D24" s="13">
        <v>370.6</v>
      </c>
      <c r="E24" s="13">
        <v>1257.8</v>
      </c>
      <c r="F24" s="13">
        <v>55</v>
      </c>
      <c r="G24" s="13">
        <v>81.8</v>
      </c>
      <c r="H24" s="13">
        <v>50.6</v>
      </c>
      <c r="I24" s="13">
        <v>2605.4</v>
      </c>
    </row>
    <row r="25" spans="1:9" ht="15">
      <c r="A25" s="6">
        <v>2005</v>
      </c>
      <c r="B25" s="15">
        <v>677</v>
      </c>
      <c r="C25" s="15">
        <v>116</v>
      </c>
      <c r="D25" s="15">
        <v>371</v>
      </c>
      <c r="E25" s="15">
        <v>1304</v>
      </c>
      <c r="F25" s="15">
        <v>63</v>
      </c>
      <c r="G25" s="15">
        <v>83</v>
      </c>
      <c r="H25" s="15">
        <v>52</v>
      </c>
      <c r="I25" s="15">
        <v>2666</v>
      </c>
    </row>
    <row r="26" spans="1:9" ht="15">
      <c r="A26" s="6">
        <v>2006</v>
      </c>
      <c r="B26" s="15">
        <v>688</v>
      </c>
      <c r="C26" s="15">
        <v>131</v>
      </c>
      <c r="D26" s="15">
        <v>352</v>
      </c>
      <c r="E26" s="15">
        <v>1258</v>
      </c>
      <c r="F26" s="15">
        <v>57</v>
      </c>
      <c r="G26" s="15">
        <v>91</v>
      </c>
      <c r="H26" s="15">
        <v>58</v>
      </c>
      <c r="I26" s="15">
        <v>2635</v>
      </c>
    </row>
    <row r="27" spans="1:9" ht="15">
      <c r="A27" s="6">
        <v>2007</v>
      </c>
      <c r="B27" s="15">
        <v>594</v>
      </c>
      <c r="C27" s="15">
        <v>147</v>
      </c>
      <c r="D27" s="15">
        <v>381</v>
      </c>
      <c r="E27" s="15">
        <v>1110</v>
      </c>
      <c r="F27" s="15">
        <v>33</v>
      </c>
      <c r="G27" s="15">
        <v>87</v>
      </c>
      <c r="H27" s="15">
        <v>33</v>
      </c>
      <c r="I27" s="15">
        <v>2385</v>
      </c>
    </row>
    <row r="28" spans="1:9" ht="15">
      <c r="A28" s="6">
        <v>2008</v>
      </c>
      <c r="B28" s="15">
        <v>645</v>
      </c>
      <c r="C28" s="15">
        <v>155</v>
      </c>
      <c r="D28" s="15">
        <v>396</v>
      </c>
      <c r="E28" s="15">
        <v>1203</v>
      </c>
      <c r="F28" s="15">
        <v>59</v>
      </c>
      <c r="G28" s="15">
        <v>65</v>
      </c>
      <c r="H28" s="15">
        <v>52</v>
      </c>
      <c r="I28" s="15">
        <v>2575</v>
      </c>
    </row>
    <row r="29" spans="1:9" ht="15">
      <c r="A29" s="6">
        <v>2009</v>
      </c>
      <c r="B29" s="15">
        <v>509</v>
      </c>
      <c r="C29" s="15">
        <v>152</v>
      </c>
      <c r="D29" s="15">
        <v>332</v>
      </c>
      <c r="E29" s="15">
        <v>1136</v>
      </c>
      <c r="F29" s="15">
        <v>36</v>
      </c>
      <c r="G29" s="15">
        <v>73</v>
      </c>
      <c r="H29" s="15">
        <v>50</v>
      </c>
      <c r="I29" s="15">
        <v>2288</v>
      </c>
    </row>
    <row r="30" spans="1:9" ht="15">
      <c r="A30" s="6">
        <v>2010</v>
      </c>
      <c r="B30" s="15">
        <v>457</v>
      </c>
      <c r="C30" s="15">
        <v>138</v>
      </c>
      <c r="D30" s="15">
        <v>319</v>
      </c>
      <c r="E30" s="15">
        <v>903</v>
      </c>
      <c r="F30" s="15">
        <v>52</v>
      </c>
      <c r="G30" s="15">
        <v>60</v>
      </c>
      <c r="H30" s="15">
        <v>40</v>
      </c>
      <c r="I30" s="15">
        <v>1969</v>
      </c>
    </row>
    <row r="31" spans="1:9" ht="15">
      <c r="A31" s="6">
        <v>2011</v>
      </c>
      <c r="B31" s="15">
        <v>514</v>
      </c>
      <c r="C31" s="15">
        <v>156</v>
      </c>
      <c r="D31" s="15">
        <v>293</v>
      </c>
      <c r="E31" s="15">
        <v>756</v>
      </c>
      <c r="F31" s="15">
        <v>51</v>
      </c>
      <c r="G31" s="15">
        <v>63</v>
      </c>
      <c r="H31" s="15">
        <v>44</v>
      </c>
      <c r="I31" s="15">
        <v>1877</v>
      </c>
    </row>
    <row r="32" spans="1:9" ht="15">
      <c r="A32" s="6">
        <v>2012</v>
      </c>
      <c r="B32" s="15">
        <v>460</v>
      </c>
      <c r="C32" s="15">
        <v>167</v>
      </c>
      <c r="D32" s="15">
        <v>342</v>
      </c>
      <c r="E32" s="15">
        <v>845</v>
      </c>
      <c r="F32" s="15">
        <v>43</v>
      </c>
      <c r="G32" s="15">
        <v>68</v>
      </c>
      <c r="H32" s="15">
        <v>49</v>
      </c>
      <c r="I32" s="15">
        <v>1974</v>
      </c>
    </row>
    <row r="33" spans="1:9" ht="15.75">
      <c r="A33" s="12" t="s">
        <v>14</v>
      </c>
      <c r="B33" s="13">
        <v>517</v>
      </c>
      <c r="C33" s="13">
        <v>153.6</v>
      </c>
      <c r="D33" s="13">
        <v>336.4</v>
      </c>
      <c r="E33" s="13">
        <v>968.6</v>
      </c>
      <c r="F33" s="13">
        <v>48.2</v>
      </c>
      <c r="G33" s="13">
        <v>65.8</v>
      </c>
      <c r="H33" s="13">
        <v>47</v>
      </c>
      <c r="I33" s="13">
        <v>2136.6</v>
      </c>
    </row>
    <row r="34" spans="1:9" ht="15">
      <c r="A34" s="16" t="s">
        <v>15</v>
      </c>
      <c r="B34" s="17">
        <f>(B24/100*45)</f>
        <v>295.02</v>
      </c>
      <c r="C34" s="17">
        <f t="shared" ref="C34:I34" si="3">(C24/100*45)</f>
        <v>60.300000000000004</v>
      </c>
      <c r="D34" s="17">
        <f t="shared" si="3"/>
        <v>166.77</v>
      </c>
      <c r="E34" s="17">
        <f t="shared" si="3"/>
        <v>566.01</v>
      </c>
      <c r="F34" s="17">
        <f t="shared" si="3"/>
        <v>24.750000000000004</v>
      </c>
      <c r="G34" s="17">
        <f t="shared" si="3"/>
        <v>36.809999999999995</v>
      </c>
      <c r="H34" s="17">
        <f t="shared" si="3"/>
        <v>22.77</v>
      </c>
      <c r="I34" s="17">
        <f t="shared" si="3"/>
        <v>1172.43</v>
      </c>
    </row>
    <row r="35" spans="1:9" ht="15">
      <c r="A35" s="6"/>
      <c r="C35" s="15"/>
      <c r="D35" s="15"/>
      <c r="E35" s="15"/>
      <c r="F35" s="15"/>
      <c r="G35" s="15"/>
      <c r="H35" s="15"/>
      <c r="I35" s="15"/>
    </row>
    <row r="36" spans="1:9" ht="15.75">
      <c r="A36" s="19" t="s">
        <v>16</v>
      </c>
      <c r="B36" s="15"/>
      <c r="C36" s="15"/>
      <c r="D36" s="15"/>
      <c r="E36" s="15"/>
      <c r="F36" s="15"/>
      <c r="G36" s="15"/>
      <c r="H36" s="15"/>
      <c r="I36" s="15"/>
    </row>
    <row r="37" spans="1:9" ht="15">
      <c r="A37" s="20" t="s">
        <v>17</v>
      </c>
      <c r="B37" s="21">
        <f t="shared" ref="B37:I37" si="4">IF(B31&gt;$B$102,(B32-B31)/B31*100,$B$103)</f>
        <v>-10.505836575875486</v>
      </c>
      <c r="C37" s="21">
        <f t="shared" si="4"/>
        <v>7.0512820512820511</v>
      </c>
      <c r="D37" s="21">
        <f t="shared" si="4"/>
        <v>16.723549488054605</v>
      </c>
      <c r="E37" s="21">
        <f t="shared" si="4"/>
        <v>11.772486772486772</v>
      </c>
      <c r="F37" s="21">
        <f t="shared" si="4"/>
        <v>-15.686274509803921</v>
      </c>
      <c r="G37" s="21">
        <f t="shared" si="4"/>
        <v>7.9365079365079358</v>
      </c>
      <c r="H37" s="21" t="str">
        <f t="shared" si="4"/>
        <v>*</v>
      </c>
      <c r="I37" s="21">
        <f t="shared" si="4"/>
        <v>5.1678209909429942</v>
      </c>
    </row>
    <row r="38" spans="1:9" ht="15.75" thickBot="1">
      <c r="A38" s="22" t="s">
        <v>18</v>
      </c>
      <c r="B38" s="23">
        <f>IF(B24&gt;$B$102,(B32-B24)/B24*100,$B$103)</f>
        <v>-29.835265405735207</v>
      </c>
      <c r="C38" s="23">
        <f t="shared" ref="C38:I38" si="5">IF(C24&gt;$B$102,(C32-C24)/C24*100,$B$103)</f>
        <v>24.626865671641792</v>
      </c>
      <c r="D38" s="23">
        <f t="shared" si="5"/>
        <v>-7.7172153264975769</v>
      </c>
      <c r="E38" s="23">
        <f t="shared" si="5"/>
        <v>-32.819208141198921</v>
      </c>
      <c r="F38" s="23">
        <f t="shared" si="5"/>
        <v>-21.818181818181817</v>
      </c>
      <c r="G38" s="23">
        <f t="shared" si="5"/>
        <v>-16.870415647921757</v>
      </c>
      <c r="H38" s="23">
        <f t="shared" si="5"/>
        <v>-3.1620553359683821</v>
      </c>
      <c r="I38" s="23">
        <f t="shared" si="5"/>
        <v>-24.234282643739927</v>
      </c>
    </row>
    <row r="39" spans="1:9" ht="15">
      <c r="A39" s="24"/>
      <c r="B39" s="25"/>
      <c r="C39" s="25"/>
      <c r="D39" s="25"/>
      <c r="E39" s="25"/>
      <c r="F39" s="25"/>
      <c r="G39" s="25"/>
      <c r="H39" s="25"/>
      <c r="I39" s="25"/>
    </row>
    <row r="40" spans="1:9" ht="18.75" thickBot="1">
      <c r="A40" s="4" t="s">
        <v>20</v>
      </c>
      <c r="B40" s="5"/>
      <c r="C40" s="5"/>
      <c r="D40" s="5"/>
      <c r="E40" s="5"/>
      <c r="F40" s="5"/>
      <c r="G40" s="5"/>
      <c r="H40" s="5"/>
      <c r="I40" s="5"/>
    </row>
    <row r="41" spans="1:9" ht="18.75">
      <c r="A41" s="6"/>
      <c r="B41" s="7" t="s">
        <v>1</v>
      </c>
      <c r="C41" s="7" t="s">
        <v>2</v>
      </c>
      <c r="D41" s="7" t="s">
        <v>3</v>
      </c>
      <c r="E41" s="8" t="s">
        <v>4</v>
      </c>
      <c r="F41" s="7" t="s">
        <v>5</v>
      </c>
      <c r="G41" s="8" t="s">
        <v>6</v>
      </c>
      <c r="H41" s="8" t="s">
        <v>7</v>
      </c>
      <c r="I41" s="7" t="s">
        <v>8</v>
      </c>
    </row>
    <row r="42" spans="1:9" ht="16.5" thickBot="1">
      <c r="A42" s="9"/>
      <c r="B42" s="10"/>
      <c r="C42" s="10" t="s">
        <v>9</v>
      </c>
      <c r="D42" s="10" t="s">
        <v>10</v>
      </c>
      <c r="E42" s="11"/>
      <c r="F42" s="10" t="s">
        <v>11</v>
      </c>
      <c r="G42" s="11"/>
      <c r="H42" s="11"/>
      <c r="I42" s="10" t="s">
        <v>12</v>
      </c>
    </row>
    <row r="43" spans="1:9" s="14" customFormat="1" ht="20.25" customHeight="1">
      <c r="A43" s="12" t="s">
        <v>13</v>
      </c>
      <c r="B43" s="27">
        <v>6</v>
      </c>
      <c r="C43" s="27">
        <v>2.4</v>
      </c>
      <c r="D43" s="27">
        <v>0.4</v>
      </c>
      <c r="E43" s="27">
        <v>6.2</v>
      </c>
      <c r="F43" s="27">
        <v>0</v>
      </c>
      <c r="G43" s="27">
        <v>0.2</v>
      </c>
      <c r="H43" s="27">
        <v>0.2</v>
      </c>
      <c r="I43" s="27">
        <v>15.4</v>
      </c>
    </row>
    <row r="44" spans="1:9" ht="15">
      <c r="A44" s="6">
        <v>2005</v>
      </c>
      <c r="B44" s="28">
        <v>5</v>
      </c>
      <c r="C44" s="28">
        <v>4</v>
      </c>
      <c r="D44" s="28">
        <v>0</v>
      </c>
      <c r="E44" s="28">
        <v>1</v>
      </c>
      <c r="F44" s="28">
        <v>0</v>
      </c>
      <c r="G44" s="28">
        <v>0</v>
      </c>
      <c r="H44" s="28">
        <v>1</v>
      </c>
      <c r="I44" s="28">
        <v>11</v>
      </c>
    </row>
    <row r="45" spans="1:9" ht="15">
      <c r="A45" s="6">
        <v>2006</v>
      </c>
      <c r="B45" s="28">
        <v>9</v>
      </c>
      <c r="C45" s="28">
        <v>5</v>
      </c>
      <c r="D45" s="28">
        <v>0</v>
      </c>
      <c r="E45" s="28">
        <v>10</v>
      </c>
      <c r="F45" s="28">
        <v>0</v>
      </c>
      <c r="G45" s="28">
        <v>1</v>
      </c>
      <c r="H45" s="28">
        <v>0</v>
      </c>
      <c r="I45" s="28">
        <v>25</v>
      </c>
    </row>
    <row r="46" spans="1:9" ht="15">
      <c r="A46" s="6">
        <v>2007</v>
      </c>
      <c r="B46" s="28">
        <v>4</v>
      </c>
      <c r="C46" s="28">
        <v>1</v>
      </c>
      <c r="D46" s="28">
        <v>0</v>
      </c>
      <c r="E46" s="28">
        <v>4</v>
      </c>
      <c r="F46" s="28">
        <v>0</v>
      </c>
      <c r="G46" s="28">
        <v>0</v>
      </c>
      <c r="H46" s="28">
        <v>0</v>
      </c>
      <c r="I46" s="28">
        <v>9</v>
      </c>
    </row>
    <row r="47" spans="1:9" ht="15">
      <c r="A47" s="6">
        <v>2008</v>
      </c>
      <c r="B47" s="28">
        <v>4</v>
      </c>
      <c r="C47" s="28">
        <v>2</v>
      </c>
      <c r="D47" s="28">
        <v>1</v>
      </c>
      <c r="E47" s="28">
        <v>13</v>
      </c>
      <c r="F47" s="28">
        <v>0</v>
      </c>
      <c r="G47" s="28">
        <v>0</v>
      </c>
      <c r="H47" s="28">
        <v>0</v>
      </c>
      <c r="I47" s="28">
        <v>20</v>
      </c>
    </row>
    <row r="48" spans="1:9" ht="15">
      <c r="A48" s="6">
        <v>2009</v>
      </c>
      <c r="B48" s="28">
        <v>1</v>
      </c>
      <c r="C48" s="28">
        <v>1</v>
      </c>
      <c r="D48" s="28">
        <v>0</v>
      </c>
      <c r="E48" s="28">
        <v>3</v>
      </c>
      <c r="F48" s="28">
        <v>0</v>
      </c>
      <c r="G48" s="28">
        <v>0</v>
      </c>
      <c r="H48" s="28">
        <v>0</v>
      </c>
      <c r="I48" s="28">
        <v>5</v>
      </c>
    </row>
    <row r="49" spans="1:9" ht="15">
      <c r="A49" s="6">
        <v>2010</v>
      </c>
      <c r="B49" s="28">
        <v>1</v>
      </c>
      <c r="C49" s="28">
        <v>1</v>
      </c>
      <c r="D49" s="28">
        <v>1</v>
      </c>
      <c r="E49" s="28">
        <v>1</v>
      </c>
      <c r="F49" s="28">
        <v>0</v>
      </c>
      <c r="G49" s="28">
        <v>0</v>
      </c>
      <c r="H49" s="28">
        <v>0</v>
      </c>
      <c r="I49" s="28">
        <v>4</v>
      </c>
    </row>
    <row r="50" spans="1:9" ht="15">
      <c r="A50" s="6">
        <v>2011</v>
      </c>
      <c r="B50" s="28">
        <v>2</v>
      </c>
      <c r="C50" s="28">
        <v>0</v>
      </c>
      <c r="D50" s="28">
        <v>0</v>
      </c>
      <c r="E50" s="28">
        <v>5</v>
      </c>
      <c r="F50" s="28">
        <v>0</v>
      </c>
      <c r="G50" s="28">
        <v>0</v>
      </c>
      <c r="H50" s="28">
        <v>0</v>
      </c>
      <c r="I50" s="28">
        <v>7</v>
      </c>
    </row>
    <row r="51" spans="1:9" ht="15">
      <c r="A51" s="6">
        <v>2012</v>
      </c>
      <c r="B51" s="28">
        <v>1</v>
      </c>
      <c r="C51" s="28">
        <v>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2</v>
      </c>
    </row>
    <row r="52" spans="1:9" s="14" customFormat="1" ht="15.75">
      <c r="A52" s="12" t="s">
        <v>14</v>
      </c>
      <c r="B52" s="27">
        <v>1.8</v>
      </c>
      <c r="C52" s="27">
        <v>1</v>
      </c>
      <c r="D52" s="27">
        <v>0.4</v>
      </c>
      <c r="E52" s="27">
        <v>4.4000000000000004</v>
      </c>
      <c r="F52" s="27">
        <v>0</v>
      </c>
      <c r="G52" s="27">
        <v>0</v>
      </c>
      <c r="H52" s="27">
        <v>0</v>
      </c>
      <c r="I52" s="27">
        <v>7.6</v>
      </c>
    </row>
    <row r="53" spans="1:9" s="18" customFormat="1" ht="15">
      <c r="A53" s="16" t="s">
        <v>15</v>
      </c>
      <c r="B53" s="29">
        <f>(B43/100*50)</f>
        <v>3</v>
      </c>
      <c r="C53" s="29">
        <f t="shared" ref="C53:I53" si="6">(C43/100*50)</f>
        <v>1.2</v>
      </c>
      <c r="D53" s="29">
        <f t="shared" si="6"/>
        <v>0.2</v>
      </c>
      <c r="E53" s="29">
        <f t="shared" si="6"/>
        <v>3.1</v>
      </c>
      <c r="F53" s="29">
        <f t="shared" si="6"/>
        <v>0</v>
      </c>
      <c r="G53" s="29">
        <f t="shared" si="6"/>
        <v>0.1</v>
      </c>
      <c r="H53" s="29">
        <f t="shared" si="6"/>
        <v>0.1</v>
      </c>
      <c r="I53" s="29">
        <f t="shared" si="6"/>
        <v>7.7</v>
      </c>
    </row>
    <row r="54" spans="1:9" s="18" customFormat="1" ht="15.75">
      <c r="A54" s="12" t="s">
        <v>21</v>
      </c>
      <c r="B54" s="30">
        <f>AVERAGE(B49:B51)</f>
        <v>1.3333333333333333</v>
      </c>
      <c r="C54" s="30">
        <f t="shared" ref="C54:I54" si="7">AVERAGE(C49:C51)</f>
        <v>0.66666666666666663</v>
      </c>
      <c r="D54" s="30">
        <f t="shared" si="7"/>
        <v>0.33333333333333331</v>
      </c>
      <c r="E54" s="30">
        <f t="shared" si="7"/>
        <v>2</v>
      </c>
      <c r="F54" s="30">
        <f t="shared" si="7"/>
        <v>0</v>
      </c>
      <c r="G54" s="30">
        <f t="shared" si="7"/>
        <v>0</v>
      </c>
      <c r="H54" s="30">
        <f t="shared" si="7"/>
        <v>0</v>
      </c>
      <c r="I54" s="30">
        <f t="shared" si="7"/>
        <v>4.333333333333333</v>
      </c>
    </row>
    <row r="55" spans="1:9" ht="8.25" customHeight="1">
      <c r="A55" s="6"/>
      <c r="B55" s="15"/>
      <c r="C55" s="15"/>
      <c r="D55" s="15"/>
      <c r="E55" s="15"/>
      <c r="F55" s="15"/>
      <c r="G55" s="15"/>
      <c r="H55" s="15"/>
      <c r="I55" s="15"/>
    </row>
    <row r="56" spans="1:9" ht="15.75">
      <c r="A56" s="19" t="s">
        <v>16</v>
      </c>
      <c r="B56" s="15"/>
      <c r="C56" s="15"/>
      <c r="D56" s="15"/>
      <c r="E56" s="15"/>
      <c r="F56" s="15"/>
      <c r="G56" s="15"/>
      <c r="H56" s="15"/>
      <c r="I56" s="15"/>
    </row>
    <row r="57" spans="1:9" ht="15.75" thickBot="1">
      <c r="A57" s="31" t="s">
        <v>22</v>
      </c>
      <c r="B57" s="23" t="str">
        <f>IF(B52&gt;$B$102,(B54-B52)/B52*100,$B$103)</f>
        <v>*</v>
      </c>
      <c r="C57" s="23" t="str">
        <f t="shared" ref="C57:I57" si="8">IF(C52&gt;$B$102,(C54-C52)/C52*100,$B$103)</f>
        <v>*</v>
      </c>
      <c r="D57" s="23" t="str">
        <f t="shared" si="8"/>
        <v>*</v>
      </c>
      <c r="E57" s="23" t="str">
        <f t="shared" si="8"/>
        <v>*</v>
      </c>
      <c r="F57" s="23" t="str">
        <f t="shared" si="8"/>
        <v>*</v>
      </c>
      <c r="G57" s="23" t="str">
        <f t="shared" si="8"/>
        <v>*</v>
      </c>
      <c r="H57" s="23" t="str">
        <f t="shared" si="8"/>
        <v>*</v>
      </c>
      <c r="I57" s="23" t="str">
        <f t="shared" si="8"/>
        <v>*</v>
      </c>
    </row>
    <row r="59" spans="1:9" ht="18.75" thickBot="1">
      <c r="A59" s="4" t="s">
        <v>23</v>
      </c>
      <c r="B59" s="5"/>
      <c r="C59" s="5"/>
      <c r="D59" s="5"/>
      <c r="E59" s="5"/>
      <c r="F59" s="5"/>
      <c r="G59" s="5"/>
      <c r="H59" s="5"/>
      <c r="I59" s="5"/>
    </row>
    <row r="60" spans="1:9" ht="18.75">
      <c r="A60" s="6"/>
      <c r="B60" s="7" t="s">
        <v>1</v>
      </c>
      <c r="C60" s="7" t="s">
        <v>2</v>
      </c>
      <c r="D60" s="7" t="s">
        <v>3</v>
      </c>
      <c r="E60" s="8" t="s">
        <v>4</v>
      </c>
      <c r="F60" s="7" t="s">
        <v>5</v>
      </c>
      <c r="G60" s="8" t="s">
        <v>6</v>
      </c>
      <c r="H60" s="8" t="s">
        <v>7</v>
      </c>
      <c r="I60" s="7" t="s">
        <v>8</v>
      </c>
    </row>
    <row r="61" spans="1:9" ht="16.5" thickBot="1">
      <c r="A61" s="9"/>
      <c r="B61" s="10"/>
      <c r="C61" s="10" t="s">
        <v>9</v>
      </c>
      <c r="D61" s="10" t="s">
        <v>10</v>
      </c>
      <c r="E61" s="11"/>
      <c r="F61" s="10" t="s">
        <v>11</v>
      </c>
      <c r="G61" s="11"/>
      <c r="H61" s="11"/>
      <c r="I61" s="10" t="s">
        <v>12</v>
      </c>
    </row>
    <row r="62" spans="1:9" ht="15.75">
      <c r="A62" s="12" t="s">
        <v>13</v>
      </c>
      <c r="B62" s="27">
        <v>218.4</v>
      </c>
      <c r="C62" s="27">
        <v>29.4</v>
      </c>
      <c r="D62" s="27">
        <v>7.8</v>
      </c>
      <c r="E62" s="27">
        <v>61.8</v>
      </c>
      <c r="F62" s="27">
        <v>3.2</v>
      </c>
      <c r="G62" s="27">
        <v>1.4</v>
      </c>
      <c r="H62" s="27">
        <v>3.4</v>
      </c>
      <c r="I62" s="27">
        <v>325.39999999999998</v>
      </c>
    </row>
    <row r="63" spans="1:9" ht="15">
      <c r="A63" s="6">
        <v>2005</v>
      </c>
      <c r="B63" s="28">
        <v>239</v>
      </c>
      <c r="C63" s="28">
        <v>26</v>
      </c>
      <c r="D63" s="28">
        <v>11</v>
      </c>
      <c r="E63" s="28">
        <v>68</v>
      </c>
      <c r="F63" s="28">
        <v>6</v>
      </c>
      <c r="G63" s="28">
        <v>2</v>
      </c>
      <c r="H63" s="28">
        <v>5</v>
      </c>
      <c r="I63" s="28">
        <v>357</v>
      </c>
    </row>
    <row r="64" spans="1:9" ht="15">
      <c r="A64" s="6">
        <v>2006</v>
      </c>
      <c r="B64" s="28">
        <v>239</v>
      </c>
      <c r="C64" s="28">
        <v>35</v>
      </c>
      <c r="D64" s="28">
        <v>10</v>
      </c>
      <c r="E64" s="28">
        <v>60</v>
      </c>
      <c r="F64" s="28">
        <v>4</v>
      </c>
      <c r="G64" s="28">
        <v>0</v>
      </c>
      <c r="H64" s="28">
        <v>2</v>
      </c>
      <c r="I64" s="28">
        <v>350</v>
      </c>
    </row>
    <row r="65" spans="1:11" ht="15">
      <c r="A65" s="6">
        <v>2007</v>
      </c>
      <c r="B65" s="28">
        <v>181</v>
      </c>
      <c r="C65" s="28">
        <v>28</v>
      </c>
      <c r="D65" s="28">
        <v>4</v>
      </c>
      <c r="E65" s="28">
        <v>51</v>
      </c>
      <c r="F65" s="28">
        <v>1</v>
      </c>
      <c r="G65" s="28">
        <v>1</v>
      </c>
      <c r="H65" s="28">
        <v>3</v>
      </c>
      <c r="I65" s="28">
        <v>269</v>
      </c>
    </row>
    <row r="66" spans="1:11" ht="15">
      <c r="A66" s="6">
        <v>2008</v>
      </c>
      <c r="B66" s="28">
        <v>194</v>
      </c>
      <c r="C66" s="28">
        <v>18</v>
      </c>
      <c r="D66" s="28">
        <v>5</v>
      </c>
      <c r="E66" s="28">
        <v>56</v>
      </c>
      <c r="F66" s="28">
        <v>2</v>
      </c>
      <c r="G66" s="28">
        <v>1</v>
      </c>
      <c r="H66" s="28">
        <v>3</v>
      </c>
      <c r="I66" s="28">
        <v>279</v>
      </c>
    </row>
    <row r="67" spans="1:11" ht="15">
      <c r="A67" s="6">
        <v>2009</v>
      </c>
      <c r="B67" s="28">
        <v>155</v>
      </c>
      <c r="C67" s="28">
        <v>26</v>
      </c>
      <c r="D67" s="28">
        <v>2</v>
      </c>
      <c r="E67" s="28">
        <v>62</v>
      </c>
      <c r="F67" s="28">
        <v>2</v>
      </c>
      <c r="G67" s="28">
        <v>1</v>
      </c>
      <c r="H67" s="28">
        <v>5</v>
      </c>
      <c r="I67" s="28">
        <v>253</v>
      </c>
    </row>
    <row r="68" spans="1:11" ht="15">
      <c r="A68" s="6">
        <v>2010</v>
      </c>
      <c r="B68" s="28">
        <v>150</v>
      </c>
      <c r="C68" s="28">
        <v>23</v>
      </c>
      <c r="D68" s="28">
        <v>3</v>
      </c>
      <c r="E68" s="28">
        <v>40</v>
      </c>
      <c r="F68" s="28">
        <v>7</v>
      </c>
      <c r="G68" s="28">
        <v>0</v>
      </c>
      <c r="H68" s="28">
        <v>0</v>
      </c>
      <c r="I68" s="28">
        <v>223</v>
      </c>
    </row>
    <row r="69" spans="1:11" ht="15">
      <c r="A69" s="6">
        <v>2011</v>
      </c>
      <c r="B69" s="28">
        <v>139</v>
      </c>
      <c r="C69" s="28">
        <v>23</v>
      </c>
      <c r="D69" s="28">
        <v>2</v>
      </c>
      <c r="E69" s="28">
        <v>34</v>
      </c>
      <c r="F69" s="28">
        <v>4</v>
      </c>
      <c r="G69" s="28">
        <v>0</v>
      </c>
      <c r="H69" s="28">
        <v>1</v>
      </c>
      <c r="I69" s="28">
        <v>203</v>
      </c>
    </row>
    <row r="70" spans="1:11" ht="15">
      <c r="A70" s="6">
        <v>2012</v>
      </c>
      <c r="B70" s="28">
        <v>132</v>
      </c>
      <c r="C70" s="28">
        <v>21</v>
      </c>
      <c r="D70" s="28">
        <v>1</v>
      </c>
      <c r="E70" s="28">
        <v>34</v>
      </c>
      <c r="F70" s="28">
        <v>1</v>
      </c>
      <c r="G70" s="28">
        <v>5</v>
      </c>
      <c r="H70" s="28">
        <v>0</v>
      </c>
      <c r="I70" s="28">
        <v>194</v>
      </c>
    </row>
    <row r="71" spans="1:11" ht="15.75">
      <c r="A71" s="12" t="s">
        <v>14</v>
      </c>
      <c r="B71" s="27">
        <v>154</v>
      </c>
      <c r="C71" s="27">
        <v>22.2</v>
      </c>
      <c r="D71" s="27">
        <v>2.6</v>
      </c>
      <c r="E71" s="27">
        <v>45.2</v>
      </c>
      <c r="F71" s="27">
        <v>3.2</v>
      </c>
      <c r="G71" s="27">
        <v>1.4</v>
      </c>
      <c r="H71" s="27">
        <v>1.8</v>
      </c>
      <c r="I71" s="27">
        <v>230.4</v>
      </c>
    </row>
    <row r="72" spans="1:11" ht="15">
      <c r="A72" s="16" t="s">
        <v>15</v>
      </c>
      <c r="B72" s="29">
        <f>(B62/100*35)</f>
        <v>76.440000000000012</v>
      </c>
      <c r="C72" s="29">
        <f t="shared" ref="C72:I72" si="9">(C62/100*35)</f>
        <v>10.29</v>
      </c>
      <c r="D72" s="29">
        <f t="shared" si="9"/>
        <v>2.73</v>
      </c>
      <c r="E72" s="29">
        <f t="shared" si="9"/>
        <v>21.63</v>
      </c>
      <c r="F72" s="29">
        <f t="shared" si="9"/>
        <v>1.1200000000000001</v>
      </c>
      <c r="G72" s="29">
        <f t="shared" si="9"/>
        <v>0.48999999999999994</v>
      </c>
      <c r="H72" s="29">
        <f t="shared" si="9"/>
        <v>1.1900000000000002</v>
      </c>
      <c r="I72" s="29">
        <f t="shared" si="9"/>
        <v>113.88999999999999</v>
      </c>
    </row>
    <row r="73" spans="1:11" ht="15">
      <c r="A73" s="6"/>
      <c r="B73" s="15"/>
      <c r="C73" s="15"/>
      <c r="D73" s="15"/>
      <c r="E73" s="15"/>
      <c r="F73" s="15"/>
      <c r="G73" s="15"/>
      <c r="H73" s="15"/>
      <c r="I73" s="15"/>
    </row>
    <row r="74" spans="1:11" ht="15.75">
      <c r="A74" s="19" t="s">
        <v>16</v>
      </c>
      <c r="B74" s="15"/>
      <c r="C74" s="15"/>
      <c r="D74" s="15"/>
      <c r="E74" s="15"/>
      <c r="F74" s="15"/>
      <c r="G74" s="15"/>
      <c r="H74" s="15"/>
      <c r="I74" s="15"/>
    </row>
    <row r="75" spans="1:11" ht="15" customHeight="1">
      <c r="A75" s="20" t="s">
        <v>17</v>
      </c>
      <c r="B75" s="21">
        <f t="shared" ref="B75:I75" si="10">IF(B69&gt;$B$102,(B70-B69)/B69*100,$B$103)</f>
        <v>-5.0359712230215825</v>
      </c>
      <c r="C75" s="21" t="str">
        <f t="shared" si="10"/>
        <v>*</v>
      </c>
      <c r="D75" s="21" t="str">
        <f t="shared" si="10"/>
        <v>*</v>
      </c>
      <c r="E75" s="21" t="str">
        <f t="shared" si="10"/>
        <v>*</v>
      </c>
      <c r="F75" s="21" t="str">
        <f t="shared" si="10"/>
        <v>*</v>
      </c>
      <c r="G75" s="21" t="str">
        <f t="shared" si="10"/>
        <v>*</v>
      </c>
      <c r="H75" s="21" t="str">
        <f t="shared" si="10"/>
        <v>*</v>
      </c>
      <c r="I75" s="21">
        <f t="shared" si="10"/>
        <v>-4.4334975369458132</v>
      </c>
    </row>
    <row r="76" spans="1:11" ht="15" customHeight="1" thickBot="1">
      <c r="A76" s="22" t="s">
        <v>18</v>
      </c>
      <c r="B76" s="23">
        <f>IF(B62&gt;$B$102,(B70-B62)/B62*100,$B$103)</f>
        <v>-39.560439560439562</v>
      </c>
      <c r="C76" s="23" t="str">
        <f t="shared" ref="C76:I76" si="11">IF(C62&gt;$B$102,(C70-C62)/C62*100,$B$103)</f>
        <v>*</v>
      </c>
      <c r="D76" s="23" t="str">
        <f t="shared" si="11"/>
        <v>*</v>
      </c>
      <c r="E76" s="23">
        <f t="shared" si="11"/>
        <v>-44.983818770226534</v>
      </c>
      <c r="F76" s="23" t="str">
        <f t="shared" si="11"/>
        <v>*</v>
      </c>
      <c r="G76" s="23" t="str">
        <f t="shared" si="11"/>
        <v>*</v>
      </c>
      <c r="H76" s="23" t="str">
        <f t="shared" si="11"/>
        <v>*</v>
      </c>
      <c r="I76" s="23">
        <f t="shared" si="11"/>
        <v>-40.381069452980945</v>
      </c>
    </row>
    <row r="77" spans="1:11" ht="15" customHeight="1"/>
    <row r="78" spans="1:11" ht="18.75" thickBot="1">
      <c r="A78" s="4" t="s">
        <v>24</v>
      </c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8.75">
      <c r="B79" s="7" t="s">
        <v>1</v>
      </c>
      <c r="C79" s="7" t="s">
        <v>2</v>
      </c>
      <c r="D79" s="7" t="s">
        <v>3</v>
      </c>
      <c r="E79" s="8" t="s">
        <v>4</v>
      </c>
      <c r="F79" s="7" t="s">
        <v>5</v>
      </c>
      <c r="G79" s="8" t="s">
        <v>6</v>
      </c>
      <c r="H79" s="8" t="s">
        <v>7</v>
      </c>
      <c r="I79" s="7" t="s">
        <v>8</v>
      </c>
      <c r="J79" s="7" t="s">
        <v>25</v>
      </c>
      <c r="K79" s="7" t="s">
        <v>26</v>
      </c>
    </row>
    <row r="80" spans="1:11" ht="16.5" thickBot="1">
      <c r="A80" s="5"/>
      <c r="B80" s="10"/>
      <c r="C80" s="10" t="s">
        <v>9</v>
      </c>
      <c r="D80" s="10" t="s">
        <v>10</v>
      </c>
      <c r="E80" s="11"/>
      <c r="F80" s="10" t="s">
        <v>11</v>
      </c>
      <c r="G80" s="11"/>
      <c r="H80" s="11"/>
      <c r="I80" s="10" t="s">
        <v>12</v>
      </c>
      <c r="J80" s="10"/>
      <c r="K80" s="10" t="s">
        <v>27</v>
      </c>
    </row>
    <row r="81" spans="1:13" ht="15.75">
      <c r="A81" s="2"/>
      <c r="B81" s="32"/>
      <c r="C81" s="32"/>
      <c r="D81" s="32"/>
      <c r="E81" s="32"/>
      <c r="F81" s="32"/>
      <c r="G81" s="32"/>
      <c r="H81" s="32"/>
      <c r="I81" s="33" t="s">
        <v>28</v>
      </c>
      <c r="J81" s="33" t="s">
        <v>29</v>
      </c>
      <c r="K81" s="33" t="s">
        <v>30</v>
      </c>
    </row>
    <row r="82" spans="1:13" ht="15.75">
      <c r="A82" s="12" t="s">
        <v>13</v>
      </c>
      <c r="B82" s="13">
        <v>2135.1999999999998</v>
      </c>
      <c r="C82" s="13">
        <v>613.20000000000005</v>
      </c>
      <c r="D82" s="13">
        <v>637.20000000000005</v>
      </c>
      <c r="E82" s="13">
        <v>9187</v>
      </c>
      <c r="F82" s="13">
        <v>693.2</v>
      </c>
      <c r="G82" s="13">
        <v>502.6</v>
      </c>
      <c r="H82" s="13">
        <v>431.4</v>
      </c>
      <c r="I82" s="13">
        <v>14199.8</v>
      </c>
      <c r="J82" s="34">
        <v>43735.8</v>
      </c>
      <c r="K82" s="35">
        <f t="shared" ref="K82:K91" si="12">I82/J82*100</f>
        <v>32.467223647446708</v>
      </c>
      <c r="M82" s="36"/>
    </row>
    <row r="83" spans="1:13" ht="15">
      <c r="A83" s="6">
        <v>2005</v>
      </c>
      <c r="B83" s="15">
        <v>2308</v>
      </c>
      <c r="C83" s="15">
        <v>649</v>
      </c>
      <c r="D83" s="15">
        <v>677</v>
      </c>
      <c r="E83" s="15">
        <v>9532</v>
      </c>
      <c r="F83" s="15">
        <v>794</v>
      </c>
      <c r="G83" s="15">
        <v>495</v>
      </c>
      <c r="H83" s="15">
        <v>478</v>
      </c>
      <c r="I83" s="15">
        <v>14933</v>
      </c>
      <c r="J83" s="36">
        <v>42718</v>
      </c>
      <c r="K83" s="37">
        <f t="shared" si="12"/>
        <v>34.957160915773208</v>
      </c>
    </row>
    <row r="84" spans="1:13" ht="15">
      <c r="A84" s="6">
        <v>2006</v>
      </c>
      <c r="B84" s="15">
        <v>2104</v>
      </c>
      <c r="C84" s="15">
        <v>640</v>
      </c>
      <c r="D84" s="15">
        <v>658</v>
      </c>
      <c r="E84" s="15">
        <v>9272</v>
      </c>
      <c r="F84" s="15">
        <v>706</v>
      </c>
      <c r="G84" s="15">
        <v>484</v>
      </c>
      <c r="H84" s="15">
        <v>456</v>
      </c>
      <c r="I84" s="15">
        <v>14320</v>
      </c>
      <c r="J84" s="36">
        <v>44120</v>
      </c>
      <c r="K84" s="37">
        <f t="shared" si="12"/>
        <v>32.456935630099728</v>
      </c>
    </row>
    <row r="85" spans="1:13" ht="15">
      <c r="A85" s="6">
        <v>2007</v>
      </c>
      <c r="B85" s="15">
        <v>2050</v>
      </c>
      <c r="C85" s="15">
        <v>563</v>
      </c>
      <c r="D85" s="15">
        <v>640</v>
      </c>
      <c r="E85" s="15">
        <v>8793</v>
      </c>
      <c r="F85" s="15">
        <v>590</v>
      </c>
      <c r="G85" s="15">
        <v>506</v>
      </c>
      <c r="H85" s="15">
        <v>431</v>
      </c>
      <c r="I85" s="15">
        <v>13573</v>
      </c>
      <c r="J85" s="36">
        <v>44666</v>
      </c>
      <c r="K85" s="37">
        <f t="shared" si="12"/>
        <v>30.387766981596741</v>
      </c>
    </row>
    <row r="86" spans="1:13" ht="15">
      <c r="A86" s="6">
        <v>2008</v>
      </c>
      <c r="B86" s="15">
        <v>1888</v>
      </c>
      <c r="C86" s="15">
        <v>566</v>
      </c>
      <c r="D86" s="15">
        <v>612</v>
      </c>
      <c r="E86" s="15">
        <v>8314</v>
      </c>
      <c r="F86" s="15">
        <v>527</v>
      </c>
      <c r="G86" s="15">
        <v>467</v>
      </c>
      <c r="H86" s="15">
        <v>373</v>
      </c>
      <c r="I86" s="15">
        <v>12747</v>
      </c>
      <c r="J86" s="36">
        <v>44470</v>
      </c>
      <c r="K86" s="37">
        <f t="shared" si="12"/>
        <v>28.664268045873627</v>
      </c>
    </row>
    <row r="87" spans="1:13" ht="15">
      <c r="A87" s="6">
        <v>2009</v>
      </c>
      <c r="B87" s="15">
        <v>1643</v>
      </c>
      <c r="C87" s="15">
        <v>647</v>
      </c>
      <c r="D87" s="15">
        <v>646</v>
      </c>
      <c r="E87" s="15">
        <v>8328</v>
      </c>
      <c r="F87" s="15">
        <v>437</v>
      </c>
      <c r="G87" s="15">
        <v>423</v>
      </c>
      <c r="H87" s="15">
        <v>416</v>
      </c>
      <c r="I87" s="15">
        <v>12540</v>
      </c>
      <c r="J87" s="36">
        <v>44219</v>
      </c>
      <c r="K87" s="37">
        <f t="shared" si="12"/>
        <v>28.358850267984348</v>
      </c>
    </row>
    <row r="88" spans="1:13" ht="15">
      <c r="A88" s="6">
        <v>2010</v>
      </c>
      <c r="B88" s="15">
        <v>1509</v>
      </c>
      <c r="C88" s="15">
        <v>636</v>
      </c>
      <c r="D88" s="15">
        <v>491</v>
      </c>
      <c r="E88" s="15">
        <v>7293</v>
      </c>
      <c r="F88" s="15">
        <v>487</v>
      </c>
      <c r="G88" s="15">
        <v>386</v>
      </c>
      <c r="H88" s="15">
        <v>359</v>
      </c>
      <c r="I88" s="15">
        <v>11161</v>
      </c>
      <c r="J88" s="36">
        <v>43488</v>
      </c>
      <c r="K88" s="37">
        <f t="shared" si="12"/>
        <v>25.664551140544518</v>
      </c>
    </row>
    <row r="89" spans="1:13" ht="15">
      <c r="A89" s="6">
        <v>2011</v>
      </c>
      <c r="B89" s="36">
        <v>1503</v>
      </c>
      <c r="C89" s="36">
        <v>661</v>
      </c>
      <c r="D89" s="36">
        <v>482</v>
      </c>
      <c r="E89" s="36">
        <v>6930</v>
      </c>
      <c r="F89" s="36">
        <v>452</v>
      </c>
      <c r="G89" s="36">
        <v>382</v>
      </c>
      <c r="H89" s="36">
        <v>305</v>
      </c>
      <c r="I89" s="36">
        <v>10715</v>
      </c>
      <c r="J89" s="36">
        <v>43390</v>
      </c>
      <c r="K89" s="37">
        <f t="shared" si="12"/>
        <v>24.694630099101175</v>
      </c>
    </row>
    <row r="90" spans="1:13" ht="15">
      <c r="A90" s="6">
        <v>2012</v>
      </c>
      <c r="B90" s="36">
        <v>1452</v>
      </c>
      <c r="C90" s="36">
        <v>725</v>
      </c>
      <c r="D90" s="36">
        <v>502</v>
      </c>
      <c r="E90" s="36">
        <v>6729</v>
      </c>
      <c r="F90" s="36">
        <v>395</v>
      </c>
      <c r="G90" s="36">
        <v>411</v>
      </c>
      <c r="H90" s="36">
        <v>314</v>
      </c>
      <c r="I90" s="36">
        <v>10528</v>
      </c>
      <c r="J90" s="36">
        <v>43549</v>
      </c>
      <c r="K90" s="37">
        <f t="shared" si="12"/>
        <v>24.175067165721369</v>
      </c>
    </row>
    <row r="91" spans="1:13" s="14" customFormat="1" ht="15.75">
      <c r="A91" s="12" t="s">
        <v>14</v>
      </c>
      <c r="B91" s="13">
        <v>1599</v>
      </c>
      <c r="C91" s="13">
        <v>647</v>
      </c>
      <c r="D91" s="13">
        <v>546.6</v>
      </c>
      <c r="E91" s="13">
        <v>7518.8</v>
      </c>
      <c r="F91" s="13">
        <v>459.6</v>
      </c>
      <c r="G91" s="13">
        <v>413.8</v>
      </c>
      <c r="H91" s="13">
        <v>353.4</v>
      </c>
      <c r="I91" s="13">
        <v>11538.2</v>
      </c>
      <c r="J91" s="38">
        <f>AVERAGE(J86:J90)</f>
        <v>43823.199999999997</v>
      </c>
      <c r="K91" s="35">
        <f t="shared" si="12"/>
        <v>26.328976432574532</v>
      </c>
    </row>
    <row r="92" spans="1:13" s="18" customFormat="1" ht="15.75" customHeight="1">
      <c r="A92" s="16" t="s">
        <v>15</v>
      </c>
      <c r="B92" s="39"/>
      <c r="C92" s="39"/>
      <c r="D92" s="39"/>
      <c r="E92" s="39"/>
      <c r="F92" s="39"/>
      <c r="G92" s="39"/>
      <c r="H92" s="39"/>
      <c r="I92" s="39"/>
      <c r="J92" s="40"/>
      <c r="K92" s="41">
        <f>SUM(K82/100*90)</f>
        <v>29.220501282702038</v>
      </c>
      <c r="L92" s="42"/>
    </row>
    <row r="93" spans="1:13" s="18" customFormat="1" ht="7.5" customHeight="1">
      <c r="A93" s="6"/>
      <c r="B93" s="39"/>
      <c r="C93" s="39"/>
      <c r="D93" s="39"/>
      <c r="E93" s="39"/>
      <c r="F93" s="39"/>
      <c r="G93" s="39"/>
      <c r="H93" s="39"/>
      <c r="I93" s="39"/>
      <c r="J93" s="40"/>
      <c r="K93" s="41"/>
      <c r="L93" s="42"/>
    </row>
    <row r="94" spans="1:13" ht="15.75">
      <c r="A94" s="19" t="s">
        <v>16</v>
      </c>
      <c r="B94" s="43"/>
      <c r="C94" s="43"/>
      <c r="D94" s="43"/>
      <c r="E94" s="43"/>
      <c r="F94" s="43"/>
      <c r="G94" s="43"/>
      <c r="H94" s="43"/>
      <c r="I94" s="43"/>
      <c r="J94" s="44"/>
      <c r="K94" s="45"/>
    </row>
    <row r="95" spans="1:13" s="2" customFormat="1" ht="15">
      <c r="A95" s="20" t="s">
        <v>17</v>
      </c>
      <c r="B95" s="21">
        <f>IF(B89&gt;$B$102,(B90-B89)/B89*100,$B$103)</f>
        <v>-3.3932135728542914</v>
      </c>
      <c r="C95" s="21">
        <f>IF(C89&gt;$B$102,(C90-C89)/C89*100,$B$103)</f>
        <v>9.6822995461422092</v>
      </c>
      <c r="D95" s="21">
        <f>IF(D89&gt;$B$102,(D90-D89)/D89*100,$B$103)</f>
        <v>4.1493775933609953</v>
      </c>
      <c r="E95" s="21">
        <f t="shared" ref="E95:J95" si="13">IF(E89&gt;$B$102,(E90-E89)/E89*100,$B$103)</f>
        <v>-2.9004329004329006</v>
      </c>
      <c r="F95" s="21">
        <f t="shared" si="13"/>
        <v>-12.610619469026549</v>
      </c>
      <c r="G95" s="21">
        <f t="shared" si="13"/>
        <v>7.5916230366492146</v>
      </c>
      <c r="H95" s="21">
        <f t="shared" si="13"/>
        <v>2.9508196721311477</v>
      </c>
      <c r="I95" s="21">
        <f t="shared" si="13"/>
        <v>-1.7452169855342976</v>
      </c>
      <c r="J95" s="21">
        <f t="shared" si="13"/>
        <v>0.36644388107858955</v>
      </c>
      <c r="K95" s="21">
        <f>(K90-K89)/K89*100</f>
        <v>-2.1039510666682015</v>
      </c>
    </row>
    <row r="96" spans="1:13" ht="15.75" thickBot="1">
      <c r="A96" s="22" t="s">
        <v>18</v>
      </c>
      <c r="B96" s="23">
        <f>IF(B82&gt;$B$102,(B90-B82)/B82*100,$B$103)</f>
        <v>-31.997002622705129</v>
      </c>
      <c r="C96" s="23">
        <f t="shared" ref="C96:J96" si="14">IF(C82&gt;$B$102,(C90-C82)/C82*100,$B$103)</f>
        <v>18.23222439660795</v>
      </c>
      <c r="D96" s="23">
        <f t="shared" si="14"/>
        <v>-21.217827997489021</v>
      </c>
      <c r="E96" s="23">
        <f t="shared" si="14"/>
        <v>-26.755197561772071</v>
      </c>
      <c r="F96" s="23">
        <f t="shared" si="14"/>
        <v>-43.017888055395268</v>
      </c>
      <c r="G96" s="23">
        <f t="shared" si="14"/>
        <v>-18.22522881018703</v>
      </c>
      <c r="H96" s="23">
        <f t="shared" si="14"/>
        <v>-27.213722763096893</v>
      </c>
      <c r="I96" s="23">
        <f t="shared" si="14"/>
        <v>-25.858110677615176</v>
      </c>
      <c r="J96" s="23">
        <f t="shared" si="14"/>
        <v>-0.42711005629256332</v>
      </c>
      <c r="K96" s="23">
        <f>(K90-K82)/K82*100</f>
        <v>-25.540084892283211</v>
      </c>
    </row>
    <row r="97" spans="1:2" ht="5.25" customHeight="1"/>
    <row r="98" spans="1:2">
      <c r="A98" s="3" t="s">
        <v>31</v>
      </c>
    </row>
    <row r="99" spans="1:2">
      <c r="A99" s="3" t="s">
        <v>32</v>
      </c>
    </row>
    <row r="100" spans="1:2">
      <c r="A100" s="3" t="s">
        <v>33</v>
      </c>
    </row>
    <row r="102" spans="1:2" ht="15">
      <c r="A102" s="46" t="s">
        <v>34</v>
      </c>
      <c r="B102" s="46">
        <v>50</v>
      </c>
    </row>
    <row r="103" spans="1:2" ht="15">
      <c r="A103" s="46" t="s">
        <v>35</v>
      </c>
      <c r="B103" s="47" t="s">
        <v>36</v>
      </c>
    </row>
    <row r="107" spans="1:2" ht="15">
      <c r="A107" s="20"/>
    </row>
    <row r="114" spans="1:9">
      <c r="A114" s="48"/>
      <c r="B114" s="48"/>
      <c r="C114" s="48"/>
      <c r="D114" s="48"/>
      <c r="E114" s="48"/>
      <c r="F114" s="48"/>
      <c r="G114" s="48"/>
      <c r="H114" s="48"/>
      <c r="I114" s="48"/>
    </row>
    <row r="115" spans="1:9">
      <c r="A115" s="49"/>
      <c r="B115" s="50"/>
      <c r="C115" s="50"/>
      <c r="D115" s="50"/>
      <c r="E115" s="50"/>
      <c r="F115" s="50"/>
      <c r="G115" s="50"/>
      <c r="H115" s="50"/>
      <c r="I115" s="50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51"/>
      <c r="B118" s="51"/>
      <c r="C118" s="51"/>
      <c r="D118" s="51"/>
      <c r="E118" s="51"/>
      <c r="F118" s="51"/>
      <c r="G118" s="51"/>
      <c r="H118" s="51"/>
      <c r="I118" s="51"/>
    </row>
    <row r="119" spans="1:9">
      <c r="A119" s="52"/>
      <c r="B119" s="49"/>
      <c r="C119" s="49"/>
      <c r="D119" s="49"/>
      <c r="E119" s="49"/>
      <c r="F119" s="49"/>
      <c r="G119" s="49"/>
      <c r="H119" s="49"/>
      <c r="I119" s="49"/>
    </row>
    <row r="120" spans="1:9">
      <c r="A120" s="53"/>
      <c r="B120" s="49"/>
      <c r="C120" s="49"/>
      <c r="D120" s="49"/>
      <c r="E120" s="49"/>
      <c r="F120" s="49"/>
      <c r="G120" s="49"/>
      <c r="H120" s="49"/>
      <c r="I120" s="49"/>
    </row>
    <row r="121" spans="1:9">
      <c r="A121" s="53"/>
      <c r="B121" s="49"/>
      <c r="C121" s="49"/>
      <c r="D121" s="49"/>
      <c r="E121" s="49"/>
      <c r="F121" s="49"/>
      <c r="G121" s="49"/>
      <c r="H121" s="49"/>
      <c r="I121" s="49"/>
    </row>
    <row r="122" spans="1:9">
      <c r="A122" s="53"/>
      <c r="B122" s="49"/>
      <c r="C122" s="49"/>
      <c r="D122" s="49"/>
      <c r="E122" s="49"/>
      <c r="F122" s="49"/>
      <c r="G122" s="49"/>
      <c r="H122" s="49"/>
      <c r="I122" s="49"/>
    </row>
    <row r="123" spans="1:9">
      <c r="A123" s="53"/>
      <c r="B123" s="49"/>
      <c r="C123" s="49"/>
      <c r="D123" s="49"/>
      <c r="E123" s="49"/>
      <c r="F123" s="49"/>
      <c r="G123" s="49"/>
      <c r="H123" s="49"/>
      <c r="I123" s="49"/>
    </row>
    <row r="124" spans="1:9">
      <c r="A124" s="53"/>
      <c r="B124" s="49"/>
      <c r="C124" s="49"/>
      <c r="D124" s="49"/>
      <c r="E124" s="49"/>
      <c r="F124" s="49"/>
      <c r="G124" s="49"/>
      <c r="H124" s="49"/>
      <c r="I124" s="49"/>
    </row>
    <row r="125" spans="1:9">
      <c r="A125" s="53"/>
      <c r="B125" s="49"/>
      <c r="C125" s="49"/>
      <c r="D125" s="49"/>
      <c r="E125" s="49"/>
      <c r="F125" s="49"/>
      <c r="G125" s="49"/>
      <c r="H125" s="49"/>
      <c r="I125" s="49"/>
    </row>
    <row r="126" spans="1:9">
      <c r="A126" s="53"/>
      <c r="B126" s="49"/>
      <c r="C126" s="49"/>
      <c r="D126" s="49"/>
      <c r="E126" s="49"/>
      <c r="F126" s="49"/>
      <c r="G126" s="49"/>
      <c r="H126" s="49"/>
      <c r="I126" s="49"/>
    </row>
    <row r="127" spans="1:9">
      <c r="A127" s="53"/>
      <c r="B127" s="49"/>
      <c r="C127" s="49"/>
      <c r="D127" s="49"/>
      <c r="E127" s="49"/>
      <c r="F127" s="49"/>
      <c r="G127" s="49"/>
      <c r="H127" s="49"/>
      <c r="I127" s="49"/>
    </row>
    <row r="128" spans="1:9">
      <c r="A128" s="53"/>
      <c r="B128" s="49"/>
      <c r="C128" s="49"/>
      <c r="D128" s="49"/>
      <c r="E128" s="49"/>
      <c r="F128" s="49"/>
      <c r="G128" s="49"/>
      <c r="H128" s="49"/>
      <c r="I128" s="49"/>
    </row>
    <row r="129" spans="1:9">
      <c r="A129" s="53"/>
      <c r="B129" s="49"/>
      <c r="C129" s="49"/>
      <c r="D129" s="49"/>
      <c r="E129" s="49"/>
      <c r="F129" s="49"/>
      <c r="G129" s="49"/>
      <c r="H129" s="49"/>
      <c r="I129" s="49"/>
    </row>
    <row r="130" spans="1:9">
      <c r="A130" s="53"/>
      <c r="B130" s="49"/>
      <c r="C130" s="49"/>
      <c r="D130" s="49"/>
      <c r="E130" s="49"/>
      <c r="F130" s="49"/>
      <c r="G130" s="49"/>
      <c r="H130" s="49"/>
      <c r="I130" s="49"/>
    </row>
    <row r="131" spans="1:9">
      <c r="A131" s="53"/>
      <c r="B131" s="49"/>
      <c r="C131" s="49"/>
      <c r="D131" s="49"/>
      <c r="E131" s="49"/>
      <c r="F131" s="49"/>
      <c r="G131" s="49"/>
      <c r="H131" s="49"/>
      <c r="I131" s="49"/>
    </row>
    <row r="132" spans="1:9">
      <c r="A132" s="52"/>
      <c r="B132" s="49"/>
      <c r="C132" s="49"/>
      <c r="D132" s="49"/>
      <c r="E132" s="49"/>
      <c r="F132" s="49"/>
      <c r="G132" s="49"/>
      <c r="H132" s="49"/>
      <c r="I132" s="49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49"/>
      <c r="B134" s="50"/>
      <c r="C134" s="50"/>
      <c r="D134" s="50"/>
      <c r="E134" s="50"/>
      <c r="F134" s="50"/>
      <c r="G134" s="50"/>
      <c r="H134" s="50"/>
      <c r="I134" s="50"/>
    </row>
    <row r="135" spans="1:9">
      <c r="A135" s="50"/>
      <c r="B135" s="50"/>
      <c r="C135" s="50"/>
      <c r="D135" s="50"/>
      <c r="E135" s="50"/>
      <c r="F135" s="50"/>
      <c r="G135" s="50"/>
      <c r="H135" s="50"/>
      <c r="I135" s="50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50"/>
      <c r="B137" s="50"/>
      <c r="C137" s="50"/>
      <c r="D137" s="50"/>
      <c r="E137" s="50"/>
      <c r="F137" s="50"/>
      <c r="G137" s="50"/>
      <c r="H137" s="50"/>
      <c r="I137" s="50"/>
    </row>
    <row r="138" spans="1:9">
      <c r="A138" s="49"/>
      <c r="B138" s="50"/>
      <c r="C138" s="50"/>
      <c r="D138" s="50"/>
      <c r="E138" s="50"/>
      <c r="F138" s="50"/>
      <c r="G138" s="50"/>
      <c r="H138" s="50"/>
      <c r="I138" s="50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51"/>
      <c r="B141" s="51"/>
      <c r="C141" s="51"/>
      <c r="D141" s="51"/>
      <c r="E141" s="51"/>
      <c r="F141" s="51"/>
      <c r="G141" s="51"/>
      <c r="H141" s="51"/>
      <c r="I141" s="51"/>
    </row>
    <row r="142" spans="1:9">
      <c r="A142" s="52"/>
      <c r="B142" s="49"/>
      <c r="C142" s="49"/>
      <c r="D142" s="49"/>
      <c r="E142" s="49"/>
      <c r="F142" s="49"/>
      <c r="G142" s="49"/>
      <c r="H142" s="49"/>
      <c r="I142" s="49"/>
    </row>
    <row r="143" spans="1:9">
      <c r="A143" s="53"/>
      <c r="B143" s="49"/>
      <c r="C143" s="49"/>
      <c r="D143" s="49"/>
      <c r="E143" s="49"/>
      <c r="F143" s="49"/>
      <c r="G143" s="49"/>
      <c r="H143" s="49"/>
      <c r="I143" s="49"/>
    </row>
    <row r="144" spans="1:9">
      <c r="A144" s="53"/>
      <c r="B144" s="49"/>
      <c r="C144" s="49"/>
      <c r="D144" s="49"/>
      <c r="E144" s="49"/>
      <c r="F144" s="49"/>
      <c r="G144" s="49"/>
      <c r="H144" s="49"/>
      <c r="I144" s="49"/>
    </row>
    <row r="145" spans="1:9">
      <c r="A145" s="53"/>
      <c r="B145" s="49"/>
      <c r="C145" s="49"/>
      <c r="D145" s="49"/>
      <c r="E145" s="49"/>
      <c r="F145" s="49"/>
      <c r="G145" s="49"/>
      <c r="H145" s="49"/>
      <c r="I145" s="49"/>
    </row>
    <row r="146" spans="1:9">
      <c r="A146" s="53"/>
      <c r="B146" s="49"/>
      <c r="C146" s="49"/>
      <c r="D146" s="49"/>
      <c r="E146" s="49"/>
      <c r="F146" s="49"/>
      <c r="G146" s="49"/>
      <c r="H146" s="49"/>
      <c r="I146" s="49"/>
    </row>
    <row r="147" spans="1:9">
      <c r="A147" s="53"/>
      <c r="B147" s="49"/>
      <c r="C147" s="49"/>
      <c r="D147" s="49"/>
      <c r="E147" s="49"/>
      <c r="F147" s="49"/>
      <c r="G147" s="49"/>
      <c r="H147" s="49"/>
      <c r="I147" s="49"/>
    </row>
    <row r="148" spans="1:9">
      <c r="A148" s="53"/>
      <c r="B148" s="49"/>
      <c r="C148" s="49"/>
      <c r="D148" s="49"/>
      <c r="E148" s="49"/>
      <c r="F148" s="49"/>
      <c r="G148" s="49"/>
      <c r="H148" s="49"/>
      <c r="I148" s="49"/>
    </row>
    <row r="149" spans="1:9">
      <c r="A149" s="53"/>
      <c r="B149" s="49"/>
      <c r="C149" s="49"/>
      <c r="D149" s="49"/>
      <c r="E149" s="49"/>
      <c r="F149" s="49"/>
      <c r="G149" s="49"/>
      <c r="H149" s="49"/>
      <c r="I149" s="49"/>
    </row>
    <row r="150" spans="1:9">
      <c r="A150" s="53"/>
      <c r="B150" s="49"/>
      <c r="C150" s="49"/>
      <c r="D150" s="49"/>
      <c r="E150" s="49"/>
      <c r="F150" s="49"/>
      <c r="G150" s="49"/>
      <c r="H150" s="49"/>
      <c r="I150" s="49"/>
    </row>
    <row r="151" spans="1:9">
      <c r="A151" s="53"/>
      <c r="B151" s="49"/>
      <c r="C151" s="49"/>
      <c r="D151" s="49"/>
      <c r="E151" s="49"/>
      <c r="F151" s="49"/>
      <c r="G151" s="49"/>
      <c r="H151" s="49"/>
      <c r="I151" s="49"/>
    </row>
    <row r="152" spans="1:9">
      <c r="A152" s="53"/>
      <c r="B152" s="49"/>
      <c r="C152" s="49"/>
      <c r="D152" s="49"/>
      <c r="E152" s="49"/>
      <c r="F152" s="49"/>
      <c r="G152" s="49"/>
      <c r="H152" s="49"/>
      <c r="I152" s="49"/>
    </row>
    <row r="153" spans="1:9">
      <c r="A153" s="53"/>
      <c r="B153" s="49"/>
      <c r="C153" s="49"/>
      <c r="D153" s="49"/>
      <c r="E153" s="49"/>
      <c r="F153" s="49"/>
      <c r="G153" s="49"/>
      <c r="H153" s="49"/>
      <c r="I153" s="49"/>
    </row>
    <row r="154" spans="1:9">
      <c r="A154" s="53"/>
      <c r="B154" s="49"/>
      <c r="C154" s="49"/>
      <c r="D154" s="49"/>
      <c r="E154" s="49"/>
      <c r="F154" s="49"/>
      <c r="G154" s="49"/>
      <c r="H154" s="49"/>
      <c r="I154" s="49"/>
    </row>
    <row r="155" spans="1:9">
      <c r="A155" s="52"/>
      <c r="B155" s="49"/>
      <c r="C155" s="49"/>
      <c r="D155" s="49"/>
      <c r="E155" s="49"/>
      <c r="F155" s="49"/>
      <c r="G155" s="49"/>
      <c r="H155" s="49"/>
      <c r="I155" s="49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49"/>
      <c r="B157" s="50"/>
      <c r="C157" s="50"/>
      <c r="D157" s="50"/>
      <c r="E157" s="50"/>
      <c r="F157" s="50"/>
      <c r="G157" s="50"/>
      <c r="H157" s="50"/>
      <c r="I157" s="50"/>
    </row>
    <row r="158" spans="1:9">
      <c r="A158" s="50"/>
      <c r="B158" s="50"/>
      <c r="C158" s="50"/>
      <c r="D158" s="50"/>
      <c r="E158" s="50"/>
      <c r="F158" s="50"/>
      <c r="G158" s="50"/>
      <c r="H158" s="50"/>
      <c r="I158" s="50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50"/>
      <c r="B160" s="50"/>
      <c r="C160" s="50"/>
      <c r="D160" s="50"/>
      <c r="E160" s="50"/>
      <c r="F160" s="50"/>
      <c r="G160" s="50"/>
      <c r="H160" s="50"/>
      <c r="I160" s="50"/>
    </row>
    <row r="161" spans="1:9">
      <c r="A161" s="49"/>
      <c r="B161" s="50"/>
      <c r="C161" s="50"/>
      <c r="D161" s="50"/>
      <c r="E161" s="50"/>
      <c r="F161" s="50"/>
      <c r="G161" s="50"/>
      <c r="H161" s="50"/>
      <c r="I161" s="50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51"/>
      <c r="B164" s="51"/>
      <c r="C164" s="51"/>
      <c r="D164" s="51"/>
      <c r="E164" s="51"/>
      <c r="F164" s="51"/>
      <c r="G164" s="51"/>
      <c r="H164" s="51"/>
      <c r="I164" s="51"/>
    </row>
    <row r="165" spans="1:9">
      <c r="A165" s="52"/>
      <c r="B165" s="49"/>
      <c r="C165" s="49"/>
      <c r="D165" s="49"/>
      <c r="E165" s="49"/>
      <c r="F165" s="49"/>
      <c r="G165" s="49"/>
      <c r="H165" s="49"/>
      <c r="I165" s="49"/>
    </row>
    <row r="166" spans="1:9">
      <c r="A166" s="53"/>
      <c r="B166" s="49"/>
      <c r="C166" s="49"/>
      <c r="D166" s="49"/>
      <c r="E166" s="49"/>
      <c r="F166" s="49"/>
      <c r="G166" s="49"/>
      <c r="H166" s="49"/>
      <c r="I166" s="49"/>
    </row>
    <row r="167" spans="1:9">
      <c r="A167" s="53"/>
      <c r="B167" s="49"/>
      <c r="C167" s="49"/>
      <c r="D167" s="49"/>
      <c r="E167" s="49"/>
      <c r="F167" s="49"/>
      <c r="G167" s="49"/>
      <c r="H167" s="49"/>
      <c r="I167" s="49"/>
    </row>
    <row r="168" spans="1:9">
      <c r="A168" s="53"/>
      <c r="B168" s="49"/>
      <c r="C168" s="49"/>
      <c r="D168" s="49"/>
      <c r="E168" s="49"/>
      <c r="F168" s="49"/>
      <c r="G168" s="49"/>
      <c r="H168" s="49"/>
      <c r="I168" s="49"/>
    </row>
    <row r="169" spans="1:9">
      <c r="A169" s="53"/>
      <c r="B169" s="49"/>
      <c r="C169" s="49"/>
      <c r="D169" s="49"/>
      <c r="E169" s="49"/>
      <c r="F169" s="49"/>
      <c r="G169" s="49"/>
      <c r="H169" s="49"/>
      <c r="I169" s="49"/>
    </row>
    <row r="170" spans="1:9">
      <c r="A170" s="53"/>
      <c r="B170" s="49"/>
      <c r="C170" s="49"/>
      <c r="D170" s="49"/>
      <c r="E170" s="49"/>
      <c r="F170" s="49"/>
      <c r="G170" s="49"/>
      <c r="H170" s="49"/>
      <c r="I170" s="49"/>
    </row>
    <row r="171" spans="1:9">
      <c r="A171" s="53"/>
      <c r="B171" s="49"/>
      <c r="C171" s="49"/>
      <c r="D171" s="49"/>
      <c r="E171" s="49"/>
      <c r="F171" s="49"/>
      <c r="G171" s="49"/>
      <c r="H171" s="49"/>
      <c r="I171" s="49"/>
    </row>
    <row r="172" spans="1:9">
      <c r="A172" s="53"/>
      <c r="B172" s="49"/>
      <c r="C172" s="49"/>
      <c r="D172" s="49"/>
      <c r="E172" s="49"/>
      <c r="F172" s="49"/>
      <c r="G172" s="49"/>
      <c r="H172" s="49"/>
      <c r="I172" s="49"/>
    </row>
    <row r="173" spans="1:9">
      <c r="A173" s="53"/>
      <c r="B173" s="49"/>
      <c r="C173" s="49"/>
      <c r="D173" s="49"/>
      <c r="E173" s="49"/>
      <c r="F173" s="49"/>
      <c r="G173" s="49"/>
      <c r="H173" s="49"/>
      <c r="I173" s="49"/>
    </row>
    <row r="174" spans="1:9">
      <c r="A174" s="53"/>
      <c r="B174" s="49"/>
      <c r="C174" s="49"/>
      <c r="D174" s="49"/>
      <c r="E174" s="49"/>
      <c r="F174" s="49"/>
      <c r="G174" s="49"/>
      <c r="H174" s="49"/>
      <c r="I174" s="49"/>
    </row>
    <row r="175" spans="1:9">
      <c r="A175" s="53"/>
      <c r="B175" s="49"/>
      <c r="C175" s="49"/>
      <c r="D175" s="49"/>
      <c r="E175" s="49"/>
      <c r="F175" s="49"/>
      <c r="G175" s="49"/>
      <c r="H175" s="49"/>
      <c r="I175" s="49"/>
    </row>
    <row r="176" spans="1:9">
      <c r="A176" s="53"/>
      <c r="B176" s="49"/>
      <c r="C176" s="49"/>
      <c r="D176" s="49"/>
      <c r="E176" s="49"/>
      <c r="F176" s="49"/>
      <c r="G176" s="49"/>
      <c r="H176" s="49"/>
      <c r="I176" s="49"/>
    </row>
    <row r="177" spans="1:9">
      <c r="A177" s="53"/>
      <c r="B177" s="49"/>
      <c r="C177" s="49"/>
      <c r="D177" s="49"/>
      <c r="E177" s="49"/>
      <c r="F177" s="49"/>
      <c r="G177" s="49"/>
      <c r="H177" s="49"/>
      <c r="I177" s="49"/>
    </row>
    <row r="178" spans="1:9">
      <c r="A178" s="52"/>
      <c r="B178" s="49"/>
      <c r="C178" s="49"/>
      <c r="D178" s="49"/>
      <c r="E178" s="49"/>
      <c r="F178" s="49"/>
      <c r="G178" s="49"/>
      <c r="H178" s="49"/>
      <c r="I178" s="49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49"/>
      <c r="B180" s="50"/>
      <c r="C180" s="50"/>
      <c r="D180" s="50"/>
      <c r="E180" s="50"/>
      <c r="F180" s="50"/>
      <c r="G180" s="50"/>
      <c r="H180" s="50"/>
      <c r="I180" s="50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</sheetData>
  <pageMargins left="0.74803149606299213" right="0.74803149606299213" top="0.59055118110236227" bottom="0.59055118110236227" header="0.51181102362204722" footer="0.51181102362204722"/>
  <pageSetup paperSize="9" scale="5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Ib</vt:lpstr>
      <vt:lpstr>'Table Ib'!Print_Area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2013-10-22T14:40:19Z</dcterms:created>
  <dcterms:modified xsi:type="dcterms:W3CDTF">2013-10-22T14:40:36Z</dcterms:modified>
</cp:coreProperties>
</file>