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2840"/>
  </bookViews>
  <sheets>
    <sheet name="Table C-D" sheetId="1" r:id="rId1"/>
    <sheet name="Table E-F" sheetId="2" r:id="rId2"/>
    <sheet name="Table G" sheetId="3" r:id="rId3"/>
    <sheet name="Table G2" sheetId="4" r:id="rId4"/>
    <sheet name="Table H" sheetId="5" r:id="rId5"/>
  </sheets>
  <externalReferences>
    <externalReference r:id="rId6"/>
    <externalReference r:id="rId7"/>
    <externalReference r:id="rId8"/>
    <externalReference r:id="rId9"/>
  </externalReferences>
  <definedNames>
    <definedName name="\A">#REF!</definedName>
    <definedName name="\B">#REF!</definedName>
    <definedName name="\C">#REF!</definedName>
    <definedName name="\D">#REF!</definedName>
    <definedName name="\E">#REF!</definedName>
    <definedName name="\F">#REF!</definedName>
    <definedName name="\G">#REF!</definedName>
    <definedName name="__123Graph_AGRAPH1" hidden="1">[2]Table18b!$I$17:$L$17</definedName>
    <definedName name="__123Graph_BGRAPH1" hidden="1">[2]Table18b!$I$31:$L$31</definedName>
    <definedName name="_Fill" hidden="1">#REF!</definedName>
    <definedName name="_new2">#REF!</definedName>
    <definedName name="_Order1" hidden="1">255</definedName>
    <definedName name="compnum">#REF!</definedName>
    <definedName name="KEYA">'[3]Table A'!$AB$26</definedName>
    <definedName name="MACROS">[4]Table!$M$1:$IG$8163</definedName>
    <definedName name="MACROS2">#REF!</definedName>
    <definedName name="new" hidden="1">#REF!</definedName>
    <definedName name="_xlnm.Print_Area" localSheetId="0">'Table C-D'!$A$1:$L$78</definedName>
    <definedName name="_xlnm.Print_Area" localSheetId="1">'Table E-F'!$A$1:$L$56</definedName>
    <definedName name="_xlnm.Print_Area" localSheetId="2">'Table G'!$A$1:$M$54</definedName>
    <definedName name="_xlnm.Print_Area" localSheetId="3">'Table G2'!$A$1:$M$47</definedName>
    <definedName name="_xlnm.Print_Area" localSheetId="4">'Table H'!$A$1:$H$77</definedName>
    <definedName name="SHEETA">#REF!</definedName>
    <definedName name="SHEETB">#REF!</definedName>
    <definedName name="SHEETC">#REF!</definedName>
    <definedName name="SHEETD">[2]Table18b!$B$7:$M$71</definedName>
    <definedName name="SHEETE">#REF!</definedName>
    <definedName name="SHEETF">#REF!</definedName>
    <definedName name="SHEETG">#REF!</definedName>
    <definedName name="TIME">[4]Table!$E$1:$IG$8163</definedName>
    <definedName name="TIME2">#REF!</definedName>
    <definedName name="WHOLE">[4]Table!$BZ$371</definedName>
    <definedName name="WHOLE2">#REF!</definedName>
  </definedNames>
  <calcPr calcId="145621"/>
</workbook>
</file>

<file path=xl/calcChain.xml><?xml version="1.0" encoding="utf-8"?>
<calcChain xmlns="http://schemas.openxmlformats.org/spreadsheetml/2006/main">
  <c r="D38" i="2" l="1"/>
  <c r="L38" i="2" s="1"/>
  <c r="G38" i="2"/>
  <c r="H38" i="2"/>
  <c r="C39" i="2"/>
  <c r="K39" i="2" s="1"/>
  <c r="F39" i="2"/>
  <c r="G39" i="2"/>
  <c r="H39" i="2"/>
  <c r="B40" i="2"/>
  <c r="J40" i="2" s="1"/>
  <c r="F40" i="2"/>
  <c r="G40" i="2"/>
  <c r="F41" i="2"/>
  <c r="H41" i="2"/>
  <c r="D42" i="2"/>
  <c r="L42" i="2" s="1"/>
  <c r="G42" i="2"/>
  <c r="H42" i="2"/>
  <c r="C43" i="2"/>
  <c r="K43" i="2" s="1"/>
  <c r="F43" i="2"/>
  <c r="G43" i="2"/>
  <c r="H43" i="2"/>
  <c r="B47" i="2"/>
  <c r="D49" i="2"/>
  <c r="C50" i="2"/>
  <c r="B51" i="2"/>
  <c r="B60" i="2"/>
  <c r="D47" i="2" s="1"/>
  <c r="C60" i="2"/>
  <c r="B38" i="2" s="1"/>
  <c r="J38" i="2" s="1"/>
  <c r="F60" i="2"/>
  <c r="H48" i="2" s="1"/>
  <c r="G60" i="2"/>
  <c r="F38" i="2" s="1"/>
  <c r="K60" i="2"/>
  <c r="F17" i="1"/>
  <c r="F56" i="1" s="1"/>
  <c r="F61" i="1" s="1"/>
  <c r="G17" i="1"/>
  <c r="H17" i="1"/>
  <c r="H56" i="1" s="1"/>
  <c r="B20" i="1"/>
  <c r="C20" i="1"/>
  <c r="D20" i="1"/>
  <c r="F20" i="1"/>
  <c r="G20" i="1"/>
  <c r="H20" i="1"/>
  <c r="B21" i="1"/>
  <c r="C21" i="1"/>
  <c r="D21" i="1"/>
  <c r="F21" i="1"/>
  <c r="G21" i="1"/>
  <c r="H21" i="1"/>
  <c r="B22" i="1"/>
  <c r="C22" i="1"/>
  <c r="D22" i="1"/>
  <c r="G22" i="1"/>
  <c r="H22" i="1"/>
  <c r="F33" i="1"/>
  <c r="G33" i="1"/>
  <c r="G72" i="1" s="1"/>
  <c r="G77" i="1" s="1"/>
  <c r="H33" i="1"/>
  <c r="H38" i="1" s="1"/>
  <c r="B36" i="1"/>
  <c r="C36" i="1"/>
  <c r="D36" i="1"/>
  <c r="F36" i="1"/>
  <c r="G36" i="1"/>
  <c r="H36" i="1"/>
  <c r="B37" i="1"/>
  <c r="C37" i="1"/>
  <c r="D37" i="1"/>
  <c r="F37" i="1"/>
  <c r="G37" i="1"/>
  <c r="H37" i="1"/>
  <c r="B38" i="1"/>
  <c r="C38" i="1"/>
  <c r="D38" i="1"/>
  <c r="F38" i="1"/>
  <c r="G38" i="1"/>
  <c r="B50" i="1"/>
  <c r="C50" i="1"/>
  <c r="K50" i="1" s="1"/>
  <c r="D50" i="1"/>
  <c r="D61" i="1" s="1"/>
  <c r="F50" i="1"/>
  <c r="G50" i="1"/>
  <c r="H50" i="1"/>
  <c r="J50" i="1"/>
  <c r="B51" i="1"/>
  <c r="J51" i="1" s="1"/>
  <c r="C51" i="1"/>
  <c r="K51" i="1" s="1"/>
  <c r="D51" i="1"/>
  <c r="F51" i="1"/>
  <c r="G51" i="1"/>
  <c r="H51" i="1"/>
  <c r="L51" i="1" s="1"/>
  <c r="B52" i="1"/>
  <c r="J52" i="1" s="1"/>
  <c r="C52" i="1"/>
  <c r="D52" i="1"/>
  <c r="F52" i="1"/>
  <c r="G52" i="1"/>
  <c r="K52" i="1" s="1"/>
  <c r="H52" i="1"/>
  <c r="L52" i="1"/>
  <c r="B53" i="1"/>
  <c r="C53" i="1"/>
  <c r="D53" i="1"/>
  <c r="L53" i="1" s="1"/>
  <c r="F53" i="1"/>
  <c r="J53" i="1" s="1"/>
  <c r="G53" i="1"/>
  <c r="H53" i="1"/>
  <c r="K53" i="1"/>
  <c r="B54" i="1"/>
  <c r="C54" i="1"/>
  <c r="K54" i="1" s="1"/>
  <c r="D54" i="1"/>
  <c r="L54" i="1" s="1"/>
  <c r="F54" i="1"/>
  <c r="G54" i="1"/>
  <c r="H54" i="1"/>
  <c r="J54" i="1"/>
  <c r="B55" i="1"/>
  <c r="B60" i="1" s="1"/>
  <c r="C55" i="1"/>
  <c r="K55" i="1" s="1"/>
  <c r="D55" i="1"/>
  <c r="F55" i="1"/>
  <c r="G55" i="1"/>
  <c r="G59" i="1" s="1"/>
  <c r="H55" i="1"/>
  <c r="L55" i="1" s="1"/>
  <c r="B56" i="1"/>
  <c r="B61" i="1" s="1"/>
  <c r="D56" i="1"/>
  <c r="G56" i="1"/>
  <c r="G61" i="1" s="1"/>
  <c r="F59" i="1"/>
  <c r="C60" i="1"/>
  <c r="F60" i="1"/>
  <c r="G60" i="1"/>
  <c r="H60" i="1"/>
  <c r="B66" i="1"/>
  <c r="J66" i="1" s="1"/>
  <c r="C66" i="1"/>
  <c r="K66" i="1" s="1"/>
  <c r="D66" i="1"/>
  <c r="F66" i="1"/>
  <c r="G66" i="1"/>
  <c r="H66" i="1"/>
  <c r="H76" i="1" s="1"/>
  <c r="B67" i="1"/>
  <c r="J67" i="1" s="1"/>
  <c r="C67" i="1"/>
  <c r="D67" i="1"/>
  <c r="F67" i="1"/>
  <c r="G67" i="1"/>
  <c r="K67" i="1" s="1"/>
  <c r="H67" i="1"/>
  <c r="L67" i="1"/>
  <c r="B68" i="1"/>
  <c r="C68" i="1"/>
  <c r="D68" i="1"/>
  <c r="L68" i="1" s="1"/>
  <c r="F68" i="1"/>
  <c r="J68" i="1" s="1"/>
  <c r="G68" i="1"/>
  <c r="H68" i="1"/>
  <c r="K68" i="1"/>
  <c r="B69" i="1"/>
  <c r="C69" i="1"/>
  <c r="K69" i="1" s="1"/>
  <c r="D69" i="1"/>
  <c r="L69" i="1" s="1"/>
  <c r="F69" i="1"/>
  <c r="G69" i="1"/>
  <c r="H69" i="1"/>
  <c r="J69" i="1"/>
  <c r="B70" i="1"/>
  <c r="J70" i="1" s="1"/>
  <c r="C70" i="1"/>
  <c r="K70" i="1" s="1"/>
  <c r="D70" i="1"/>
  <c r="F70" i="1"/>
  <c r="G70" i="1"/>
  <c r="H70" i="1"/>
  <c r="L70" i="1" s="1"/>
  <c r="B71" i="1"/>
  <c r="J71" i="1" s="1"/>
  <c r="C71" i="1"/>
  <c r="D71" i="1"/>
  <c r="F71" i="1"/>
  <c r="F75" i="1" s="1"/>
  <c r="G71" i="1"/>
  <c r="K71" i="1" s="1"/>
  <c r="H71" i="1"/>
  <c r="L71" i="1"/>
  <c r="F72" i="1"/>
  <c r="F77" i="1" s="1"/>
  <c r="D75" i="1"/>
  <c r="B76" i="1"/>
  <c r="D76" i="1"/>
  <c r="F76" i="1"/>
  <c r="C103" i="1"/>
  <c r="D72" i="1" s="1"/>
  <c r="D103" i="1"/>
  <c r="C56" i="1" s="1"/>
  <c r="G103" i="1"/>
  <c r="H72" i="1" s="1"/>
  <c r="H77" i="1" s="1"/>
  <c r="H103" i="1"/>
  <c r="C106" i="1"/>
  <c r="D106" i="1"/>
  <c r="G106" i="1"/>
  <c r="H106" i="1"/>
  <c r="C107" i="1"/>
  <c r="D107" i="1"/>
  <c r="G107" i="1"/>
  <c r="H107" i="1"/>
  <c r="C108" i="1"/>
  <c r="D108" i="1"/>
  <c r="G108" i="1"/>
  <c r="H108" i="1"/>
  <c r="L47" i="2" l="1"/>
  <c r="L72" i="1"/>
  <c r="D77" i="1"/>
  <c r="K50" i="2"/>
  <c r="C61" i="1"/>
  <c r="K56" i="1"/>
  <c r="H61" i="1"/>
  <c r="L56" i="1"/>
  <c r="H75" i="1"/>
  <c r="L66" i="1"/>
  <c r="D59" i="1"/>
  <c r="G75" i="1"/>
  <c r="B75" i="1"/>
  <c r="C72" i="1"/>
  <c r="H59" i="1"/>
  <c r="C59" i="1"/>
  <c r="J56" i="1"/>
  <c r="L50" i="1"/>
  <c r="F22" i="1"/>
  <c r="C76" i="1"/>
  <c r="B72" i="1"/>
  <c r="D60" i="1"/>
  <c r="B59" i="1"/>
  <c r="J55" i="1"/>
  <c r="G52" i="2"/>
  <c r="B52" i="2"/>
  <c r="H51" i="2"/>
  <c r="C51" i="2"/>
  <c r="D50" i="2"/>
  <c r="F49" i="2"/>
  <c r="G48" i="2"/>
  <c r="B48" i="2"/>
  <c r="J48" i="2" s="1"/>
  <c r="H47" i="2"/>
  <c r="C47" i="2"/>
  <c r="D43" i="2"/>
  <c r="L43" i="2" s="1"/>
  <c r="F42" i="2"/>
  <c r="G41" i="2"/>
  <c r="B41" i="2"/>
  <c r="J41" i="2" s="1"/>
  <c r="H40" i="2"/>
  <c r="C40" i="2"/>
  <c r="K40" i="2" s="1"/>
  <c r="D39" i="2"/>
  <c r="L39" i="2" s="1"/>
  <c r="F52" i="2"/>
  <c r="G51" i="2"/>
  <c r="H50" i="2"/>
  <c r="F48" i="2"/>
  <c r="G47" i="2"/>
  <c r="D52" i="2"/>
  <c r="F51" i="2"/>
  <c r="J51" i="2" s="1"/>
  <c r="G50" i="2"/>
  <c r="B50" i="2"/>
  <c r="J50" i="2" s="1"/>
  <c r="H49" i="2"/>
  <c r="L49" i="2" s="1"/>
  <c r="C49" i="2"/>
  <c r="K49" i="2" s="1"/>
  <c r="D48" i="2"/>
  <c r="L48" i="2" s="1"/>
  <c r="F47" i="2"/>
  <c r="J47" i="2" s="1"/>
  <c r="B43" i="2"/>
  <c r="J43" i="2" s="1"/>
  <c r="C42" i="2"/>
  <c r="K42" i="2" s="1"/>
  <c r="D41" i="2"/>
  <c r="L41" i="2" s="1"/>
  <c r="B39" i="2"/>
  <c r="J39" i="2" s="1"/>
  <c r="C38" i="2"/>
  <c r="K38" i="2" s="1"/>
  <c r="G76" i="1"/>
  <c r="C75" i="1"/>
  <c r="J60" i="2"/>
  <c r="H52" i="2"/>
  <c r="C52" i="2"/>
  <c r="K52" i="2" s="1"/>
  <c r="D51" i="2"/>
  <c r="F50" i="2"/>
  <c r="G49" i="2"/>
  <c r="B49" i="2"/>
  <c r="J49" i="2" s="1"/>
  <c r="C48" i="2"/>
  <c r="B42" i="2"/>
  <c r="C41" i="2"/>
  <c r="K41" i="2" s="1"/>
  <c r="D40" i="2"/>
  <c r="L40" i="2" s="1"/>
  <c r="J42" i="2" l="1"/>
  <c r="K47" i="2"/>
  <c r="J52" i="2"/>
  <c r="C77" i="1"/>
  <c r="K72" i="1"/>
  <c r="K48" i="2"/>
  <c r="L51" i="2"/>
  <c r="L50" i="2"/>
  <c r="B77" i="1"/>
  <c r="J72" i="1"/>
  <c r="K51" i="2"/>
  <c r="L52" i="2"/>
</calcChain>
</file>

<file path=xl/sharedStrings.xml><?xml version="1.0" encoding="utf-8"?>
<sst xmlns="http://schemas.openxmlformats.org/spreadsheetml/2006/main" count="482" uniqueCount="118">
  <si>
    <t>2010-14 ave. on 04-08 ave</t>
  </si>
  <si>
    <t>2014 on 2004-08 ave.</t>
  </si>
  <si>
    <t>2014 on 2013</t>
  </si>
  <si>
    <t>Percent change:</t>
  </si>
  <si>
    <t>2010-14 average</t>
  </si>
  <si>
    <t>2004-08 average</t>
  </si>
  <si>
    <t>Total</t>
  </si>
  <si>
    <t>Child</t>
  </si>
  <si>
    <t xml:space="preserve">         England &amp; Wales</t>
  </si>
  <si>
    <t xml:space="preserve">              Scotland</t>
  </si>
  <si>
    <t>Mid year population estimates</t>
  </si>
  <si>
    <r>
      <t>1</t>
    </r>
    <r>
      <rPr>
        <sz val="10"/>
        <rFont val="Arial"/>
        <family val="2"/>
      </rPr>
      <t xml:space="preserve"> Child 0-15 years</t>
    </r>
  </si>
  <si>
    <t>(b)  Per cent changes:</t>
  </si>
  <si>
    <t>2010-2014 ave</t>
  </si>
  <si>
    <t>2004-08 ave</t>
  </si>
  <si>
    <t>(a)  Rates per 1,000 population</t>
  </si>
  <si>
    <t>percentages</t>
  </si>
  <si>
    <r>
      <t>2. Reported child casualties</t>
    </r>
    <r>
      <rPr>
        <b/>
        <vertAlign val="superscript"/>
        <sz val="16"/>
        <rFont val="Arial"/>
        <family val="2"/>
      </rPr>
      <t>1</t>
    </r>
  </si>
  <si>
    <t>1.  All Ages</t>
  </si>
  <si>
    <t>severities</t>
  </si>
  <si>
    <t>Serious</t>
  </si>
  <si>
    <t>Killed</t>
  </si>
  <si>
    <t>All</t>
  </si>
  <si>
    <t>Scotland % of England &amp; Wales</t>
  </si>
  <si>
    <t>England &amp; Wales</t>
  </si>
  <si>
    <t>Scotland</t>
  </si>
  <si>
    <t>Rates per 1,000 population  :  All ages and child casualties</t>
  </si>
  <si>
    <r>
      <t xml:space="preserve">Table D: </t>
    </r>
    <r>
      <rPr>
        <sz val="16"/>
        <rFont val="Arial"/>
        <family val="2"/>
      </rPr>
      <t>Reported casualties in Scotland, England &amp; Wales by severity</t>
    </r>
  </si>
  <si>
    <t>(a)  Numbers</t>
  </si>
  <si>
    <t xml:space="preserve">           England &amp; Wales</t>
  </si>
  <si>
    <t>Number of casualties  :  All ages and child casualties</t>
  </si>
  <si>
    <r>
      <t xml:space="preserve">Table C: </t>
    </r>
    <r>
      <rPr>
        <sz val="16"/>
        <rFont val="Arial"/>
        <family val="2"/>
      </rPr>
      <t>Reported casualties in Scotland, England &amp; Wales by severity</t>
    </r>
  </si>
  <si>
    <t>GB</t>
  </si>
  <si>
    <t>population estimates 2014</t>
  </si>
  <si>
    <t>Other</t>
  </si>
  <si>
    <t>Bus/coach</t>
  </si>
  <si>
    <t>Car</t>
  </si>
  <si>
    <t>Pedal cycle</t>
  </si>
  <si>
    <t>Pedestrian</t>
  </si>
  <si>
    <r>
      <t>2. Child casualties</t>
    </r>
    <r>
      <rPr>
        <b/>
        <vertAlign val="superscript"/>
        <sz val="16"/>
        <rFont val="Arial"/>
        <family val="2"/>
      </rPr>
      <t>1</t>
    </r>
  </si>
  <si>
    <t>1. All ages</t>
  </si>
  <si>
    <t>Rate per 1,000 population :  All ages and child casualties</t>
  </si>
  <si>
    <r>
      <t xml:space="preserve">Table F: </t>
    </r>
    <r>
      <rPr>
        <sz val="16"/>
        <rFont val="Arial"/>
        <family val="2"/>
      </rPr>
      <t>Reported casualties in Scotland, England &amp; Wales by mode of transport and severity, 2014</t>
    </r>
  </si>
  <si>
    <r>
      <t xml:space="preserve">Table E: </t>
    </r>
    <r>
      <rPr>
        <sz val="16"/>
        <rFont val="Arial"/>
        <family val="2"/>
      </rPr>
      <t>Reported casualties in Scotland, England &amp; Wales by mode of transport and severity, 2014</t>
    </r>
  </si>
  <si>
    <t xml:space="preserve">2 Source: International Road Traffic and Accident Database (OECD), ETSC, EUROSTAT and CARE (EU road accidents database).   </t>
  </si>
  <si>
    <t>1 In accordance with the commonly agreed international definition, most countries define a fatality as one being due to a road accident where death occurs within 30 days of the accident. The official road accident statistics of some countries however, limit the fatalities to those occurring within shorter periods after the accident. Numbers of deaths and death rates in the above table have been adjusted according to the factors used by the Economic Commission for Europe and the International Transport Forum (ITF) (formerly known as ECMT) to represent standardised 30-day deaths:  Italy (7 days) +8%; France (6 days) +5.7%;  Portugal (1 day) +14%; Republic of Korea (3 days) +15%.</t>
  </si>
  <si>
    <t>United States of America</t>
  </si>
  <si>
    <t>Republic of Korea</t>
  </si>
  <si>
    <t>Romania</t>
  </si>
  <si>
    <t>Latvia</t>
  </si>
  <si>
    <t>Poland</t>
  </si>
  <si>
    <t>Lithuania</t>
  </si>
  <si>
    <t>Croatia</t>
  </si>
  <si>
    <t>Bulgaria</t>
  </si>
  <si>
    <t>Luxembourg</t>
  </si>
  <si>
    <t>Greece</t>
  </si>
  <si>
    <t>Belgium</t>
  </si>
  <si>
    <t>Czech Republic</t>
  </si>
  <si>
    <t>Estonia</t>
  </si>
  <si>
    <t>New Zealand</t>
  </si>
  <si>
    <t>Portugal</t>
  </si>
  <si>
    <t>Slovenia</t>
  </si>
  <si>
    <t>Hungary</t>
  </si>
  <si>
    <t>Italy</t>
  </si>
  <si>
    <t>Canada</t>
  </si>
  <si>
    <t>Austria</t>
  </si>
  <si>
    <t>Cyprus</t>
  </si>
  <si>
    <t>Australia</t>
  </si>
  <si>
    <t>France</t>
  </si>
  <si>
    <t>Finland</t>
  </si>
  <si>
    <t>Iceland</t>
  </si>
  <si>
    <t>Slovakia</t>
  </si>
  <si>
    <t>Malta</t>
  </si>
  <si>
    <t>Northern Ireland</t>
  </si>
  <si>
    <t>Irish Republic</t>
  </si>
  <si>
    <t>Germany</t>
  </si>
  <si>
    <t>Japan</t>
  </si>
  <si>
    <t>Norway</t>
  </si>
  <si>
    <t>Spain</t>
  </si>
  <si>
    <t>Wales</t>
  </si>
  <si>
    <t>Israel</t>
  </si>
  <si>
    <t>Netherlands</t>
  </si>
  <si>
    <t>Denmark</t>
  </si>
  <si>
    <t>Switzerland</t>
  </si>
  <si>
    <t>United Kingdom</t>
  </si>
  <si>
    <t>Great Britain</t>
  </si>
  <si>
    <t>Sweden</t>
  </si>
  <si>
    <t>England</t>
  </si>
  <si>
    <t>Index</t>
  </si>
  <si>
    <t>Rate</t>
  </si>
  <si>
    <r>
      <t>Numbers           killed</t>
    </r>
    <r>
      <rPr>
        <vertAlign val="superscript"/>
        <sz val="12"/>
        <rFont val="Arial"/>
        <family val="2"/>
      </rPr>
      <t xml:space="preserve"> </t>
    </r>
  </si>
  <si>
    <t>Per million population</t>
  </si>
  <si>
    <t>(b) All road users 2013</t>
  </si>
  <si>
    <t>(a) All road users 2014 (Provisional)</t>
  </si>
  <si>
    <r>
      <t xml:space="preserve">ranked by respective rates: International Comparisons </t>
    </r>
    <r>
      <rPr>
        <vertAlign val="superscript"/>
        <sz val="16"/>
        <rFont val="Arial"/>
        <family val="2"/>
      </rPr>
      <t>1,2</t>
    </r>
  </si>
  <si>
    <r>
      <t xml:space="preserve">Table G: </t>
    </r>
    <r>
      <rPr>
        <sz val="16"/>
        <rFont val="Arial"/>
        <family val="2"/>
      </rPr>
      <t>Fatality rates per capita, for (a) All road users 2013 and 2014 provisional;</t>
    </r>
  </si>
  <si>
    <r>
      <rPr>
        <vertAlign val="superscript"/>
        <sz val="12"/>
        <rFont val="Arial"/>
        <family val="2"/>
      </rPr>
      <t>1</t>
    </r>
    <r>
      <rPr>
        <sz val="12"/>
        <rFont val="Arial"/>
        <family val="2"/>
      </rPr>
      <t xml:space="preserve"> 2012 data</t>
    </r>
  </si>
  <si>
    <r>
      <t>Canada</t>
    </r>
    <r>
      <rPr>
        <vertAlign val="superscript"/>
        <sz val="12"/>
        <rFont val="Arial"/>
        <family val="2"/>
      </rPr>
      <t>1</t>
    </r>
  </si>
  <si>
    <r>
      <t>Numbers killed</t>
    </r>
    <r>
      <rPr>
        <vertAlign val="superscript"/>
        <sz val="12"/>
        <rFont val="Arial"/>
        <family val="2"/>
      </rPr>
      <t xml:space="preserve"> </t>
    </r>
  </si>
  <si>
    <t>population</t>
  </si>
  <si>
    <t xml:space="preserve">     population</t>
  </si>
  <si>
    <t>Per million</t>
  </si>
  <si>
    <t xml:space="preserve">(d) Car users </t>
  </si>
  <si>
    <t>(c) Pedestrians</t>
  </si>
  <si>
    <r>
      <t xml:space="preserve">Table G: </t>
    </r>
    <r>
      <rPr>
        <sz val="16"/>
        <rFont val="Arial"/>
        <family val="2"/>
      </rPr>
      <t>Fatality rates per capita, for (c) Pedestrians and (d) Car users - 2013;</t>
    </r>
  </si>
  <si>
    <t>Korea</t>
  </si>
  <si>
    <t>United States</t>
  </si>
  <si>
    <t>Ireland</t>
  </si>
  <si>
    <t xml:space="preserve">Scotland </t>
  </si>
  <si>
    <t xml:space="preserve">England </t>
  </si>
  <si>
    <t>(d) 65+ years</t>
  </si>
  <si>
    <t>(c) 25-64 years</t>
  </si>
  <si>
    <t>pop</t>
  </si>
  <si>
    <t>(b) 15-24 years</t>
  </si>
  <si>
    <t>(a) 0-14 years</t>
  </si>
  <si>
    <t xml:space="preserve">Per million </t>
  </si>
  <si>
    <t xml:space="preserve"> </t>
  </si>
  <si>
    <r>
      <t>Table H: Road accident f</t>
    </r>
    <r>
      <rPr>
        <sz val="15"/>
        <rFont val="Arial"/>
        <family val="2"/>
      </rPr>
      <t>atality rates per capita, by age group, ranked by respective rates - 2013;</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</si>
</sst>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 #,##0_-;_-* &quot;-&quot;_-;_-@_-"/>
    <numFmt numFmtId="43" formatCode="_-* #,##0.00_-;\-* #,##0.00_-;_-* &quot;-&quot;??_-;_-@_-"/>
    <numFmt numFmtId="164" formatCode="0.0"/>
    <numFmt numFmtId="165" formatCode="#,##0_);\(#,##0\)"/>
    <numFmt numFmtId="166" formatCode="#,##0_ ;\-#,##0\ "/>
    <numFmt numFmtId="167" formatCode="#,###.00"/>
    <numFmt numFmtId="168" formatCode="_-* #,##0_-;\-* #,##0_-;_-* &quot;-&quot;??_-;_-@_-"/>
    <numFmt numFmtId="169" formatCode="General_)"/>
    <numFmt numFmtId="170" formatCode="0_)"/>
    <numFmt numFmtId="171" formatCode="0.0_)"/>
  </numFmts>
  <fonts count="39">
    <font>
      <sz val="10"/>
      <name val="Arial"/>
      <family val="2"/>
    </font>
    <font>
      <sz val="10"/>
      <color theme="1"/>
      <name val="Arial"/>
      <family val="2"/>
    </font>
    <font>
      <sz val="10"/>
      <name val="Arial"/>
      <family val="2"/>
    </font>
    <font>
      <sz val="12"/>
      <name val="Arial"/>
      <family val="2"/>
    </font>
    <font>
      <sz val="12"/>
      <color indexed="12"/>
      <name val="Arial"/>
      <family val="2"/>
    </font>
    <font>
      <sz val="10"/>
      <color indexed="12"/>
      <name val="Arial"/>
      <family val="2"/>
    </font>
    <font>
      <sz val="8"/>
      <name val="Arial"/>
      <family val="2"/>
    </font>
    <font>
      <b/>
      <sz val="12"/>
      <name val="Arial"/>
      <family val="2"/>
    </font>
    <font>
      <vertAlign val="superscript"/>
      <sz val="10"/>
      <name val="Arial"/>
      <family val="2"/>
    </font>
    <font>
      <b/>
      <sz val="10"/>
      <name val="Arial"/>
      <family val="2"/>
    </font>
    <font>
      <b/>
      <sz val="12"/>
      <color indexed="12"/>
      <name val="Arial"/>
      <family val="2"/>
    </font>
    <font>
      <sz val="12"/>
      <color indexed="10"/>
      <name val="Arial"/>
      <family val="2"/>
    </font>
    <font>
      <i/>
      <sz val="9"/>
      <name val="Arial"/>
      <family val="2"/>
    </font>
    <font>
      <b/>
      <sz val="16"/>
      <name val="Arial"/>
      <family val="2"/>
    </font>
    <font>
      <b/>
      <vertAlign val="superscript"/>
      <sz val="16"/>
      <name val="Arial"/>
      <family val="2"/>
    </font>
    <font>
      <b/>
      <sz val="11"/>
      <name val="Arial"/>
      <family val="2"/>
    </font>
    <font>
      <sz val="16"/>
      <name val="Arial"/>
      <family val="2"/>
    </font>
    <font>
      <sz val="11"/>
      <name val="Arial"/>
      <family val="2"/>
    </font>
    <font>
      <b/>
      <i/>
      <sz val="10"/>
      <name val="Arial"/>
      <family val="2"/>
    </font>
    <font>
      <u/>
      <sz val="10"/>
      <color rgb="FF800080"/>
      <name val="Arial"/>
      <family val="2"/>
    </font>
    <font>
      <u/>
      <sz val="10"/>
      <color rgb="FF000000"/>
      <name val="Arial"/>
      <family val="2"/>
    </font>
    <font>
      <u/>
      <sz val="10"/>
      <color rgb="FF0000FF"/>
      <name val="Arial"/>
      <family val="2"/>
    </font>
    <font>
      <sz val="12"/>
      <name val="Arial MT"/>
    </font>
    <font>
      <sz val="10"/>
      <color indexed="10"/>
      <name val="Arial"/>
      <family val="2"/>
    </font>
    <font>
      <sz val="14"/>
      <name val="Arial"/>
      <family val="2"/>
    </font>
    <font>
      <b/>
      <sz val="14"/>
      <name val="Arial"/>
      <family val="2"/>
    </font>
    <font>
      <vertAlign val="superscript"/>
      <sz val="12"/>
      <name val="Arial"/>
      <family val="2"/>
    </font>
    <font>
      <i/>
      <sz val="12"/>
      <name val="Arial"/>
      <family val="2"/>
    </font>
    <font>
      <sz val="7"/>
      <name val="Arial"/>
      <family val="2"/>
    </font>
    <font>
      <sz val="10"/>
      <color indexed="8"/>
      <name val="Arial"/>
      <family val="2"/>
    </font>
    <font>
      <vertAlign val="superscript"/>
      <sz val="14"/>
      <name val="Arial"/>
      <family val="2"/>
    </font>
    <font>
      <b/>
      <sz val="10"/>
      <color indexed="8"/>
      <name val="Arial"/>
      <family val="2"/>
    </font>
    <font>
      <b/>
      <i/>
      <sz val="12"/>
      <name val="Arial"/>
      <family val="2"/>
    </font>
    <font>
      <b/>
      <vertAlign val="superscript"/>
      <sz val="12"/>
      <name val="Arial"/>
      <family val="2"/>
    </font>
    <font>
      <b/>
      <vertAlign val="superscript"/>
      <sz val="14"/>
      <name val="Arial"/>
      <family val="2"/>
    </font>
    <font>
      <vertAlign val="superscript"/>
      <sz val="16"/>
      <name val="Arial"/>
      <family val="2"/>
    </font>
    <font>
      <sz val="9"/>
      <name val="Arial"/>
      <family val="2"/>
    </font>
    <font>
      <b/>
      <sz val="15"/>
      <name val="Arial"/>
      <family val="2"/>
    </font>
    <font>
      <sz val="15"/>
      <name val="Arial"/>
      <family val="2"/>
    </font>
  </fonts>
  <fills count="1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bottom style="medium">
        <color indexed="8"/>
      </bottom>
      <diagonal/>
    </border>
    <border>
      <left/>
      <right/>
      <top style="medium">
        <color indexed="64"/>
      </top>
      <bottom/>
      <diagonal/>
    </border>
    <border>
      <left/>
      <right/>
      <top style="medium">
        <color indexed="8"/>
      </top>
      <bottom/>
      <diagonal/>
    </border>
    <border>
      <left/>
      <right/>
      <top/>
      <bottom style="thick">
        <color indexed="64"/>
      </bottom>
      <diagonal/>
    </border>
  </borders>
  <cellStyleXfs count="43">
    <xf numFmtId="0" fontId="0" fillId="0" borderId="0">
      <alignment vertical="top"/>
    </xf>
    <xf numFmtId="43" fontId="2" fillId="0" borderId="0" applyFont="0" applyFill="0" applyBorder="0" applyAlignment="0" applyProtection="0"/>
    <xf numFmtId="0" fontId="2" fillId="0" borderId="0"/>
    <xf numFmtId="0" fontId="6" fillId="0" borderId="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3" fontId="2"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1" fillId="0" borderId="0"/>
    <xf numFmtId="0" fontId="1" fillId="0" borderId="0"/>
    <xf numFmtId="0" fontId="2" fillId="0" borderId="0">
      <alignment vertical="top"/>
    </xf>
    <xf numFmtId="0" fontId="1" fillId="0" borderId="0"/>
    <xf numFmtId="0" fontId="1" fillId="0" borderId="0"/>
    <xf numFmtId="3" fontId="6" fillId="0" borderId="0"/>
    <xf numFmtId="169" fontId="22"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cellStyleXfs>
  <cellXfs count="299">
    <xf numFmtId="0" fontId="0" fillId="0" borderId="0" xfId="0">
      <alignment vertical="top"/>
    </xf>
    <xf numFmtId="0" fontId="2" fillId="0" borderId="0" xfId="0" applyFont="1" applyAlignment="1"/>
    <xf numFmtId="0" fontId="3" fillId="0" borderId="0" xfId="0" applyFont="1" applyAlignment="1"/>
    <xf numFmtId="0" fontId="3" fillId="0" borderId="0" xfId="0" applyFont="1" applyAlignment="1">
      <alignment horizontal="right"/>
    </xf>
    <xf numFmtId="164" fontId="4" fillId="0" borderId="2" xfId="0" applyNumberFormat="1" applyFont="1" applyBorder="1" applyAlignment="1"/>
    <xf numFmtId="0" fontId="2" fillId="0" borderId="2" xfId="0" applyFont="1" applyBorder="1" applyAlignment="1"/>
    <xf numFmtId="1" fontId="3" fillId="0" borderId="2" xfId="0" applyNumberFormat="1" applyFont="1" applyBorder="1" applyAlignment="1">
      <alignment horizontal="right"/>
    </xf>
    <xf numFmtId="164" fontId="4" fillId="0" borderId="0" xfId="0" applyNumberFormat="1" applyFont="1" applyAlignment="1"/>
    <xf numFmtId="1" fontId="3" fillId="0" borderId="0" xfId="0" applyNumberFormat="1" applyFont="1" applyAlignment="1">
      <alignment horizontal="right"/>
    </xf>
    <xf numFmtId="3" fontId="5" fillId="0" borderId="0" xfId="1" applyNumberFormat="1" applyFont="1"/>
    <xf numFmtId="3" fontId="3" fillId="0" borderId="0" xfId="0" applyNumberFormat="1" applyFont="1" applyAlignment="1"/>
    <xf numFmtId="3" fontId="2" fillId="0" borderId="0" xfId="2" applyNumberFormat="1" applyFont="1"/>
    <xf numFmtId="165" fontId="2" fillId="0" borderId="0" xfId="0" applyNumberFormat="1" applyFont="1" applyProtection="1">
      <alignment vertical="top"/>
    </xf>
    <xf numFmtId="3" fontId="2" fillId="0" borderId="0" xfId="3" applyNumberFormat="1" applyFont="1" applyFill="1"/>
    <xf numFmtId="166" fontId="2" fillId="0" borderId="0" xfId="1" applyNumberFormat="1" applyFont="1" applyBorder="1" applyProtection="1"/>
    <xf numFmtId="165" fontId="2" fillId="0" borderId="0" xfId="0" applyNumberFormat="1" applyFont="1" applyAlignment="1" applyProtection="1"/>
    <xf numFmtId="3" fontId="2" fillId="0" borderId="0" xfId="2" applyNumberFormat="1" applyFont="1" applyBorder="1"/>
    <xf numFmtId="165" fontId="2" fillId="0" borderId="0" xfId="0" applyNumberFormat="1" applyFont="1" applyBorder="1" applyAlignment="1" applyProtection="1"/>
    <xf numFmtId="0" fontId="2" fillId="0" borderId="0" xfId="0" applyFont="1" applyBorder="1" applyAlignment="1"/>
    <xf numFmtId="0" fontId="3" fillId="0" borderId="0" xfId="0" applyFont="1" applyBorder="1" applyAlignment="1"/>
    <xf numFmtId="0" fontId="3" fillId="0" borderId="0" xfId="0" applyFont="1" applyBorder="1" applyAlignment="1">
      <alignment horizontal="right"/>
    </xf>
    <xf numFmtId="41" fontId="2" fillId="0" borderId="0" xfId="1" applyNumberFormat="1" applyFont="1"/>
    <xf numFmtId="3" fontId="2" fillId="0" borderId="0" xfId="1" applyNumberFormat="1" applyFont="1"/>
    <xf numFmtId="0" fontId="3" fillId="0" borderId="0" xfId="0" applyFont="1" applyAlignment="1">
      <alignment horizontal="center"/>
    </xf>
    <xf numFmtId="0" fontId="7" fillId="0" borderId="0" xfId="0" applyFont="1" applyBorder="1" applyAlignment="1"/>
    <xf numFmtId="0" fontId="7" fillId="0" borderId="0" xfId="0" applyFont="1" applyAlignment="1"/>
    <xf numFmtId="0" fontId="8" fillId="0" borderId="0" xfId="0" applyFont="1" applyAlignment="1"/>
    <xf numFmtId="3" fontId="3" fillId="0" borderId="2" xfId="0" applyNumberFormat="1" applyFont="1" applyBorder="1" applyAlignment="1"/>
    <xf numFmtId="1" fontId="3" fillId="0" borderId="0" xfId="0" applyNumberFormat="1" applyFont="1" applyAlignment="1"/>
    <xf numFmtId="0" fontId="7" fillId="0" borderId="0" xfId="0" applyFont="1" applyAlignment="1">
      <alignment horizontal="left"/>
    </xf>
    <xf numFmtId="0" fontId="9" fillId="0" borderId="0" xfId="0" applyFont="1" applyAlignment="1"/>
    <xf numFmtId="1" fontId="10" fillId="0" borderId="0" xfId="1" applyNumberFormat="1" applyFont="1"/>
    <xf numFmtId="0" fontId="10" fillId="0" borderId="0" xfId="0" applyFont="1" applyAlignment="1"/>
    <xf numFmtId="167" fontId="10" fillId="0" borderId="0" xfId="0" applyNumberFormat="1" applyFont="1" applyFill="1" applyAlignment="1"/>
    <xf numFmtId="0" fontId="7" fillId="0" borderId="0" xfId="0" applyFont="1" applyAlignment="1">
      <alignment horizontal="right"/>
    </xf>
    <xf numFmtId="1" fontId="4" fillId="0" borderId="0" xfId="1" applyNumberFormat="1" applyFont="1"/>
    <xf numFmtId="0" fontId="4" fillId="0" borderId="0" xfId="0" applyFont="1" applyAlignment="1"/>
    <xf numFmtId="167" fontId="4" fillId="0" borderId="0" xfId="0" applyNumberFormat="1" applyFont="1" applyFill="1" applyAlignment="1"/>
    <xf numFmtId="0" fontId="11" fillId="0" borderId="0" xfId="0" applyFont="1" applyAlignment="1"/>
    <xf numFmtId="1" fontId="12" fillId="0" borderId="0" xfId="0" applyNumberFormat="1" applyFont="1" applyAlignment="1">
      <alignment horizontal="right"/>
    </xf>
    <xf numFmtId="1" fontId="13" fillId="0" borderId="0" xfId="0" applyNumberFormat="1" applyFont="1" applyAlignment="1">
      <alignment horizontal="left"/>
    </xf>
    <xf numFmtId="0" fontId="13" fillId="0" borderId="0" xfId="0" applyFont="1" applyAlignment="1"/>
    <xf numFmtId="1" fontId="3" fillId="0" borderId="2" xfId="0" applyNumberFormat="1" applyFont="1" applyBorder="1" applyAlignment="1"/>
    <xf numFmtId="0" fontId="3" fillId="0" borderId="2" xfId="0" applyFont="1" applyBorder="1" applyAlignment="1"/>
    <xf numFmtId="1" fontId="2" fillId="0" borderId="0" xfId="0" applyNumberFormat="1" applyFont="1" applyAlignment="1"/>
    <xf numFmtId="2" fontId="10" fillId="0" borderId="0" xfId="0" applyNumberFormat="1" applyFont="1" applyFill="1" applyAlignment="1"/>
    <xf numFmtId="0" fontId="12" fillId="0" borderId="0" xfId="0" applyFont="1" applyAlignment="1">
      <alignment horizontal="right"/>
    </xf>
    <xf numFmtId="0" fontId="13" fillId="0" borderId="0" xfId="0" applyFont="1" applyBorder="1" applyAlignment="1"/>
    <xf numFmtId="0" fontId="15" fillId="0" borderId="2" xfId="0" applyFont="1" applyBorder="1" applyAlignment="1">
      <alignment horizontal="right"/>
    </xf>
    <xf numFmtId="0" fontId="3" fillId="0" borderId="2" xfId="0" applyFont="1" applyBorder="1" applyAlignment="1">
      <alignment horizontal="right"/>
    </xf>
    <xf numFmtId="0" fontId="7" fillId="0" borderId="2" xfId="0" applyFont="1" applyBorder="1" applyAlignment="1">
      <alignment horizontal="right"/>
    </xf>
    <xf numFmtId="0" fontId="15" fillId="0" borderId="0" xfId="0" applyFont="1" applyBorder="1" applyAlignment="1">
      <alignment horizontal="center"/>
    </xf>
    <xf numFmtId="0" fontId="15" fillId="0" borderId="0" xfId="0" applyFont="1" applyBorder="1" applyAlignment="1">
      <alignment horizontal="right"/>
    </xf>
    <xf numFmtId="0" fontId="7" fillId="0" borderId="0" xfId="0" applyFont="1" applyBorder="1" applyAlignment="1">
      <alignment horizontal="right"/>
    </xf>
    <xf numFmtId="0" fontId="7" fillId="0" borderId="3" xfId="0" applyFont="1" applyBorder="1" applyAlignment="1">
      <alignment horizontal="right"/>
    </xf>
    <xf numFmtId="0" fontId="7" fillId="0" borderId="3" xfId="0" applyFont="1" applyBorder="1" applyAlignment="1"/>
    <xf numFmtId="0" fontId="2" fillId="0" borderId="3" xfId="0" applyFont="1" applyBorder="1" applyAlignment="1"/>
    <xf numFmtId="0" fontId="7" fillId="0" borderId="3" xfId="0" applyFont="1" applyBorder="1" applyAlignment="1">
      <alignment horizontal="centerContinuous"/>
    </xf>
    <xf numFmtId="0" fontId="7" fillId="0" borderId="4" xfId="0" applyFont="1" applyBorder="1" applyAlignment="1">
      <alignment horizontal="centerContinuous"/>
    </xf>
    <xf numFmtId="0" fontId="16" fillId="0" borderId="0" xfId="0" applyFont="1" applyBorder="1" applyAlignment="1"/>
    <xf numFmtId="0" fontId="16" fillId="0" borderId="2" xfId="0" applyFont="1" applyBorder="1" applyAlignment="1"/>
    <xf numFmtId="0" fontId="13" fillId="0" borderId="2" xfId="0" applyFont="1" applyBorder="1" applyAlignment="1"/>
    <xf numFmtId="168" fontId="9" fillId="0" borderId="0" xfId="0" applyNumberFormat="1" applyFont="1" applyBorder="1" applyAlignment="1"/>
    <xf numFmtId="0" fontId="9" fillId="0" borderId="0" xfId="0" applyFont="1" applyBorder="1" applyAlignment="1"/>
    <xf numFmtId="3" fontId="10" fillId="0" borderId="0" xfId="1" applyNumberFormat="1" applyFont="1" applyFill="1"/>
    <xf numFmtId="3" fontId="10" fillId="0" borderId="0" xfId="1" applyNumberFormat="1" applyFont="1"/>
    <xf numFmtId="3" fontId="7" fillId="0" borderId="0" xfId="1" applyNumberFormat="1" applyFont="1"/>
    <xf numFmtId="3" fontId="3" fillId="0" borderId="0" xfId="0" applyNumberFormat="1" applyFont="1" applyFill="1" applyAlignment="1" applyProtection="1"/>
    <xf numFmtId="3" fontId="3" fillId="0" borderId="0" xfId="0" applyNumberFormat="1" applyFont="1" applyFill="1" applyAlignment="1"/>
    <xf numFmtId="3" fontId="3" fillId="0" borderId="0" xfId="1" applyNumberFormat="1" applyFont="1"/>
    <xf numFmtId="3" fontId="7" fillId="0" borderId="0" xfId="1" applyNumberFormat="1" applyFont="1" applyFill="1"/>
    <xf numFmtId="3" fontId="7" fillId="0" borderId="0" xfId="0" applyNumberFormat="1" applyFont="1" applyAlignment="1"/>
    <xf numFmtId="0" fontId="3" fillId="0" borderId="0" xfId="0" applyFont="1" applyFill="1" applyAlignment="1"/>
    <xf numFmtId="1" fontId="3" fillId="0" borderId="0" xfId="0" applyNumberFormat="1" applyFont="1" applyFill="1" applyAlignment="1"/>
    <xf numFmtId="0" fontId="9" fillId="0" borderId="0" xfId="0" applyFont="1" applyBorder="1" applyAlignment="1">
      <alignment horizontal="center"/>
    </xf>
    <xf numFmtId="164" fontId="4" fillId="0" borderId="2" xfId="0" applyNumberFormat="1" applyFont="1" applyFill="1" applyBorder="1" applyAlignment="1"/>
    <xf numFmtId="1" fontId="3" fillId="0" borderId="0" xfId="0" applyNumberFormat="1" applyFont="1" applyBorder="1" applyAlignment="1"/>
    <xf numFmtId="164" fontId="4" fillId="0" borderId="0" xfId="0" applyNumberFormat="1" applyFont="1" applyFill="1" applyAlignment="1"/>
    <xf numFmtId="164" fontId="3" fillId="0" borderId="0" xfId="0" applyNumberFormat="1" applyFont="1" applyBorder="1" applyAlignment="1"/>
    <xf numFmtId="0" fontId="2" fillId="0" borderId="0" xfId="0" applyFont="1" applyFill="1" applyAlignment="1"/>
    <xf numFmtId="164" fontId="7" fillId="0" borderId="0" xfId="0" applyNumberFormat="1" applyFont="1" applyBorder="1" applyAlignment="1"/>
    <xf numFmtId="3" fontId="3" fillId="0" borderId="0" xfId="1" applyNumberFormat="1" applyFont="1" applyFill="1"/>
    <xf numFmtId="3" fontId="9" fillId="0" borderId="0" xfId="0" applyNumberFormat="1" applyFont="1" applyBorder="1" applyAlignment="1"/>
    <xf numFmtId="0" fontId="17" fillId="0" borderId="0" xfId="0" applyFont="1" applyBorder="1" applyAlignment="1"/>
    <xf numFmtId="0" fontId="17" fillId="0" borderId="0" xfId="0" applyFont="1" applyBorder="1" applyAlignment="1">
      <alignment horizontal="right"/>
    </xf>
    <xf numFmtId="164" fontId="18" fillId="0" borderId="0" xfId="0" applyNumberFormat="1" applyFont="1" applyBorder="1" applyAlignment="1"/>
    <xf numFmtId="0" fontId="18" fillId="0" borderId="0" xfId="0" applyFont="1" applyBorder="1" applyAlignment="1"/>
    <xf numFmtId="0" fontId="7" fillId="0" borderId="0" xfId="0" applyFont="1" applyBorder="1" applyAlignment="1">
      <alignment horizontal="center"/>
    </xf>
    <xf numFmtId="0" fontId="7" fillId="0" borderId="4" xfId="0" applyFont="1" applyBorder="1" applyAlignment="1"/>
    <xf numFmtId="0" fontId="7" fillId="0" borderId="4" xfId="0" applyFont="1" applyBorder="1" applyAlignment="1">
      <alignment horizontal="center"/>
    </xf>
    <xf numFmtId="0" fontId="7" fillId="0" borderId="2" xfId="0" applyFont="1" applyBorder="1" applyAlignment="1"/>
    <xf numFmtId="0" fontId="16" fillId="0" borderId="0" xfId="0" applyFont="1" applyAlignment="1"/>
    <xf numFmtId="3" fontId="2" fillId="0" borderId="0" xfId="0" applyNumberFormat="1" applyFont="1" applyAlignment="1"/>
    <xf numFmtId="0" fontId="23" fillId="0" borderId="0" xfId="0" applyFont="1" applyAlignment="1"/>
    <xf numFmtId="3" fontId="2" fillId="0" borderId="0" xfId="0" applyNumberFormat="1" applyFont="1" applyFill="1" applyBorder="1" applyAlignment="1">
      <alignment horizontal="right"/>
    </xf>
    <xf numFmtId="3" fontId="5" fillId="0" borderId="0" xfId="0" applyNumberFormat="1" applyFont="1" applyFill="1" applyAlignment="1"/>
    <xf numFmtId="165" fontId="5" fillId="0" borderId="0" xfId="0" applyNumberFormat="1" applyFont="1" applyAlignment="1" applyProtection="1"/>
    <xf numFmtId="166" fontId="5" fillId="0" borderId="0" xfId="1" applyNumberFormat="1" applyFont="1" applyBorder="1" applyProtection="1"/>
    <xf numFmtId="0" fontId="2" fillId="0" borderId="0" xfId="0" applyFont="1" applyAlignment="1">
      <alignment horizontal="right"/>
    </xf>
    <xf numFmtId="1" fontId="10" fillId="0" borderId="0" xfId="0" applyNumberFormat="1" applyFont="1" applyFill="1" applyAlignment="1"/>
    <xf numFmtId="0" fontId="10" fillId="0" borderId="0" xfId="0" applyFont="1" applyBorder="1" applyAlignment="1"/>
    <xf numFmtId="167" fontId="10" fillId="0" borderId="0" xfId="0" applyNumberFormat="1" applyFont="1" applyAlignment="1"/>
    <xf numFmtId="1" fontId="4" fillId="0" borderId="0" xfId="0" applyNumberFormat="1" applyFont="1" applyFill="1" applyAlignment="1"/>
    <xf numFmtId="1" fontId="4" fillId="0" borderId="0" xfId="0" applyNumberFormat="1" applyFont="1" applyFill="1" applyAlignment="1">
      <alignment horizontal="right"/>
    </xf>
    <xf numFmtId="167" fontId="4" fillId="0" borderId="0" xfId="0" applyNumberFormat="1" applyFont="1" applyFill="1" applyAlignment="1">
      <alignment horizontal="right"/>
    </xf>
    <xf numFmtId="167" fontId="4" fillId="0" borderId="0" xfId="0" applyNumberFormat="1" applyFont="1" applyAlignment="1"/>
    <xf numFmtId="168" fontId="2" fillId="0" borderId="0" xfId="1" applyNumberFormat="1" applyFont="1"/>
    <xf numFmtId="167" fontId="3" fillId="0" borderId="0" xfId="0" applyNumberFormat="1" applyFont="1" applyAlignment="1"/>
    <xf numFmtId="0" fontId="2" fillId="0" borderId="0" xfId="0" applyFont="1" applyAlignment="1">
      <alignment horizontal="center"/>
    </xf>
    <xf numFmtId="168" fontId="2" fillId="0" borderId="0" xfId="1" applyNumberFormat="1" applyFont="1" applyBorder="1"/>
    <xf numFmtId="0" fontId="9" fillId="0" borderId="0" xfId="0" applyFont="1" applyBorder="1" applyAlignment="1">
      <alignment horizontal="right"/>
    </xf>
    <xf numFmtId="0" fontId="2" fillId="0" borderId="0" xfId="0" applyFont="1" applyBorder="1" applyAlignment="1">
      <alignment horizontal="right"/>
    </xf>
    <xf numFmtId="0" fontId="9" fillId="0" borderId="0" xfId="0" applyFont="1" applyBorder="1" applyAlignment="1">
      <alignment horizontal="right" vertical="top"/>
    </xf>
    <xf numFmtId="0" fontId="15" fillId="0" borderId="2" xfId="0" applyFont="1" applyBorder="1" applyAlignment="1">
      <alignment horizontal="right" vertical="top"/>
    </xf>
    <xf numFmtId="0" fontId="15" fillId="0" borderId="0" xfId="0" applyFont="1" applyBorder="1" applyAlignment="1">
      <alignment horizontal="center" vertical="top"/>
    </xf>
    <xf numFmtId="0" fontId="15" fillId="0" borderId="0" xfId="0" applyFont="1" applyBorder="1" applyAlignment="1">
      <alignment horizontal="right" vertical="top"/>
    </xf>
    <xf numFmtId="0" fontId="15" fillId="0" borderId="0" xfId="0" applyFont="1" applyAlignment="1">
      <alignment horizontal="right"/>
    </xf>
    <xf numFmtId="0" fontId="15" fillId="0" borderId="0" xfId="0" applyFont="1" applyAlignment="1">
      <alignment horizontal="right" vertical="top"/>
    </xf>
    <xf numFmtId="0" fontId="15" fillId="0" borderId="0" xfId="0" applyFont="1" applyAlignment="1">
      <alignment horizontal="center" vertical="top"/>
    </xf>
    <xf numFmtId="0" fontId="3" fillId="0" borderId="4" xfId="0" applyFont="1" applyBorder="1" applyAlignment="1"/>
    <xf numFmtId="0" fontId="24" fillId="0" borderId="0" xfId="0" applyFont="1" applyAlignment="1"/>
    <xf numFmtId="0" fontId="24" fillId="0" borderId="0" xfId="0" applyFont="1" applyBorder="1" applyAlignment="1"/>
    <xf numFmtId="0" fontId="25" fillId="0" borderId="0" xfId="0" applyFont="1" applyBorder="1" applyAlignment="1"/>
    <xf numFmtId="168" fontId="24" fillId="0" borderId="0" xfId="1" applyNumberFormat="1" applyFont="1"/>
    <xf numFmtId="168" fontId="2" fillId="0" borderId="2" xfId="0" applyNumberFormat="1" applyFont="1" applyBorder="1" applyAlignment="1"/>
    <xf numFmtId="0" fontId="2" fillId="0" borderId="2" xfId="0" applyFont="1" applyBorder="1" applyAlignment="1">
      <alignment horizontal="right"/>
    </xf>
    <xf numFmtId="3" fontId="3" fillId="0" borderId="0" xfId="0" applyNumberFormat="1" applyFont="1" applyBorder="1" applyAlignment="1"/>
    <xf numFmtId="3" fontId="7" fillId="0" borderId="0" xfId="0" applyNumberFormat="1" applyFont="1" applyBorder="1" applyAlignment="1"/>
    <xf numFmtId="3" fontId="3" fillId="0" borderId="0" xfId="1" applyNumberFormat="1" applyFont="1" applyBorder="1"/>
    <xf numFmtId="3" fontId="7" fillId="0" borderId="0" xfId="0" applyNumberFormat="1" applyFont="1" applyFill="1" applyAlignment="1" applyProtection="1"/>
    <xf numFmtId="1" fontId="7" fillId="0" borderId="0" xfId="1" applyNumberFormat="1" applyFont="1"/>
    <xf numFmtId="1" fontId="7" fillId="0" borderId="0" xfId="0" applyNumberFormat="1" applyFont="1" applyFill="1" applyAlignment="1" applyProtection="1"/>
    <xf numFmtId="1" fontId="7" fillId="0" borderId="0" xfId="1" applyNumberFormat="1" applyFont="1" applyFill="1"/>
    <xf numFmtId="168" fontId="3" fillId="0" borderId="0" xfId="1" applyNumberFormat="1" applyFont="1" applyBorder="1"/>
    <xf numFmtId="1" fontId="3" fillId="0" borderId="0" xfId="0" applyNumberFormat="1" applyFont="1" applyAlignment="1" applyProtection="1"/>
    <xf numFmtId="1" fontId="3" fillId="0" borderId="0" xfId="0" applyNumberFormat="1" applyFont="1" applyFill="1" applyAlignment="1" applyProtection="1"/>
    <xf numFmtId="168" fontId="2" fillId="0" borderId="0" xfId="1" applyNumberFormat="1" applyFont="1" applyFill="1"/>
    <xf numFmtId="3" fontId="7" fillId="0" borderId="0" xfId="0" applyNumberFormat="1" applyFont="1" applyAlignment="1" applyProtection="1"/>
    <xf numFmtId="3" fontId="3" fillId="0" borderId="0" xfId="0" applyNumberFormat="1" applyFont="1" applyAlignment="1" applyProtection="1"/>
    <xf numFmtId="0" fontId="15" fillId="0" borderId="2" xfId="0" applyFont="1" applyBorder="1" applyAlignment="1">
      <alignment horizontal="center"/>
    </xf>
    <xf numFmtId="0" fontId="17" fillId="0" borderId="2" xfId="0" applyFont="1" applyBorder="1" applyAlignment="1">
      <alignment horizontal="center"/>
    </xf>
    <xf numFmtId="0" fontId="15" fillId="0" borderId="0" xfId="0" applyFont="1" applyAlignment="1">
      <alignment horizontal="center"/>
    </xf>
    <xf numFmtId="0" fontId="17" fillId="0" borderId="0" xfId="0" applyFont="1" applyAlignment="1">
      <alignment horizontal="center"/>
    </xf>
    <xf numFmtId="169" fontId="3" fillId="0" borderId="0" xfId="39" applyFont="1"/>
    <xf numFmtId="169" fontId="26" fillId="0" borderId="0" xfId="39" applyFont="1"/>
    <xf numFmtId="169" fontId="26" fillId="0" borderId="0" xfId="39" applyFont="1" applyAlignment="1">
      <alignment horizontal="left"/>
    </xf>
    <xf numFmtId="169" fontId="3" fillId="0" borderId="0" xfId="39" applyFont="1" applyAlignment="1">
      <alignment horizontal="left" wrapText="1"/>
    </xf>
    <xf numFmtId="169" fontId="2" fillId="0" borderId="0" xfId="39" applyFont="1"/>
    <xf numFmtId="169" fontId="3" fillId="0" borderId="3" xfId="39" applyFont="1" applyBorder="1"/>
    <xf numFmtId="0" fontId="3" fillId="0" borderId="3" xfId="0" applyFont="1" applyBorder="1" applyAlignment="1"/>
    <xf numFmtId="1" fontId="3" fillId="0" borderId="3" xfId="0" applyNumberFormat="1" applyFont="1" applyBorder="1" applyAlignment="1"/>
    <xf numFmtId="0" fontId="0" fillId="0" borderId="3" xfId="0" applyBorder="1" applyAlignment="1"/>
    <xf numFmtId="1" fontId="27" fillId="0" borderId="3" xfId="0" applyNumberFormat="1" applyFont="1" applyFill="1" applyBorder="1" applyAlignment="1"/>
    <xf numFmtId="3" fontId="3" fillId="0" borderId="3" xfId="1" applyNumberFormat="1" applyFont="1" applyBorder="1"/>
    <xf numFmtId="169" fontId="3" fillId="0" borderId="3" xfId="0" applyNumberFormat="1" applyFont="1" applyBorder="1" applyAlignment="1" applyProtection="1">
      <alignment horizontal="left"/>
    </xf>
    <xf numFmtId="1" fontId="2" fillId="0" borderId="0" xfId="39" applyNumberFormat="1" applyFont="1"/>
    <xf numFmtId="169" fontId="28" fillId="0" borderId="0" xfId="0" applyNumberFormat="1" applyFont="1" applyAlignment="1" applyProtection="1">
      <alignment vertical="distributed" wrapText="1"/>
    </xf>
    <xf numFmtId="1" fontId="27" fillId="0" borderId="0" xfId="0" applyNumberFormat="1" applyFont="1" applyFill="1" applyBorder="1" applyAlignment="1">
      <alignment horizontal="right"/>
    </xf>
    <xf numFmtId="169" fontId="2" fillId="0" borderId="0" xfId="39" applyFont="1" applyFill="1" applyBorder="1" applyAlignment="1">
      <alignment horizontal="right"/>
    </xf>
    <xf numFmtId="3" fontId="3" fillId="0" borderId="0" xfId="1" applyNumberFormat="1" applyFont="1" applyFill="1" applyBorder="1" applyAlignment="1">
      <alignment horizontal="right"/>
    </xf>
    <xf numFmtId="0" fontId="0" fillId="0" borderId="0" xfId="0" applyBorder="1" applyAlignment="1"/>
    <xf numFmtId="169" fontId="3" fillId="0" borderId="0" xfId="0" applyNumberFormat="1" applyFont="1" applyBorder="1" applyAlignment="1" applyProtection="1">
      <alignment horizontal="left"/>
    </xf>
    <xf numFmtId="1" fontId="27" fillId="0" borderId="0" xfId="0" applyNumberFormat="1" applyFont="1" applyFill="1" applyBorder="1" applyAlignment="1">
      <alignment horizontal="right" vertical="top"/>
    </xf>
    <xf numFmtId="169" fontId="2" fillId="0" borderId="0" xfId="39" applyFont="1" applyBorder="1" applyAlignment="1">
      <alignment horizontal="right"/>
    </xf>
    <xf numFmtId="3" fontId="3" fillId="0" borderId="0" xfId="1" applyNumberFormat="1" applyFont="1" applyBorder="1" applyAlignment="1">
      <alignment horizontal="right"/>
    </xf>
    <xf numFmtId="169" fontId="3" fillId="0" borderId="0" xfId="0" applyNumberFormat="1" applyFont="1" applyFill="1" applyAlignment="1" applyProtection="1">
      <alignment horizontal="left"/>
    </xf>
    <xf numFmtId="0" fontId="0" fillId="0" borderId="0" xfId="0" applyFill="1" applyAlignment="1"/>
    <xf numFmtId="1" fontId="27" fillId="0" borderId="0" xfId="0" applyNumberFormat="1" applyFont="1" applyFill="1" applyAlignment="1"/>
    <xf numFmtId="3" fontId="3" fillId="0" borderId="0" xfId="1" applyNumberFormat="1" applyFont="1" applyFill="1" applyAlignment="1"/>
    <xf numFmtId="0" fontId="0" fillId="0" borderId="0" xfId="0" applyAlignment="1"/>
    <xf numFmtId="169" fontId="3" fillId="0" borderId="0" xfId="0" applyNumberFormat="1" applyFont="1" applyAlignment="1" applyProtection="1">
      <alignment horizontal="left"/>
    </xf>
    <xf numFmtId="1" fontId="3" fillId="0" borderId="0" xfId="39" applyNumberFormat="1" applyFont="1" applyFill="1" applyAlignment="1"/>
    <xf numFmtId="168" fontId="3" fillId="0" borderId="0" xfId="1" applyNumberFormat="1" applyFont="1" applyFill="1" applyAlignment="1"/>
    <xf numFmtId="169" fontId="26" fillId="0" borderId="0" xfId="39" applyFont="1" applyFill="1" applyAlignment="1">
      <alignment horizontal="left"/>
    </xf>
    <xf numFmtId="169" fontId="3" fillId="0" borderId="0" xfId="39" applyFont="1" applyFill="1" applyAlignment="1"/>
    <xf numFmtId="0" fontId="3" fillId="0" borderId="0" xfId="0" applyFont="1" applyFill="1">
      <alignment vertical="top"/>
    </xf>
    <xf numFmtId="1" fontId="27" fillId="0" borderId="0" xfId="0" applyNumberFormat="1" applyFont="1" applyFill="1" applyAlignment="1">
      <alignment horizontal="right"/>
    </xf>
    <xf numFmtId="1" fontId="29" fillId="0" borderId="0" xfId="0" applyNumberFormat="1" applyFont="1" applyFill="1" applyAlignment="1">
      <alignment horizontal="right"/>
    </xf>
    <xf numFmtId="3" fontId="3" fillId="0" borderId="0" xfId="1" applyNumberFormat="1" applyFont="1" applyFill="1" applyAlignment="1">
      <alignment horizontal="right"/>
    </xf>
    <xf numFmtId="0" fontId="29" fillId="0" borderId="0" xfId="0" applyFont="1" applyFill="1" applyAlignment="1"/>
    <xf numFmtId="1" fontId="3" fillId="0" borderId="0" xfId="39" applyNumberFormat="1" applyFont="1"/>
    <xf numFmtId="1" fontId="29" fillId="0" borderId="0" xfId="0" applyNumberFormat="1" applyFont="1" applyFill="1" applyAlignment="1"/>
    <xf numFmtId="169" fontId="30" fillId="0" borderId="0" xfId="39" applyFont="1" applyAlignment="1">
      <alignment horizontal="left"/>
    </xf>
    <xf numFmtId="1" fontId="3" fillId="0" borderId="0" xfId="0" applyNumberFormat="1" applyFont="1" applyFill="1" applyBorder="1" applyAlignment="1">
      <alignment horizontal="right"/>
    </xf>
    <xf numFmtId="1" fontId="3" fillId="0" borderId="0" xfId="39" applyNumberFormat="1" applyFont="1" applyFill="1" applyBorder="1" applyAlignment="1">
      <alignment horizontal="right"/>
    </xf>
    <xf numFmtId="0" fontId="3" fillId="0" borderId="0" xfId="0" applyFont="1" applyFill="1" applyBorder="1" applyAlignment="1"/>
    <xf numFmtId="169" fontId="26" fillId="0" borderId="0" xfId="39" applyFont="1" applyBorder="1" applyAlignment="1">
      <alignment horizontal="left"/>
    </xf>
    <xf numFmtId="169" fontId="3" fillId="0" borderId="0" xfId="0" quotePrefix="1" applyNumberFormat="1" applyFont="1" applyFill="1" applyAlignment="1" applyProtection="1">
      <alignment horizontal="left"/>
    </xf>
    <xf numFmtId="1" fontId="26" fillId="0" borderId="0" xfId="39" applyNumberFormat="1" applyFont="1" applyBorder="1" applyAlignment="1">
      <alignment horizontal="left"/>
    </xf>
    <xf numFmtId="1" fontId="3" fillId="0" borderId="0" xfId="0" applyNumberFormat="1" applyFont="1" applyFill="1" applyBorder="1" applyAlignment="1"/>
    <xf numFmtId="168" fontId="3" fillId="0" borderId="0" xfId="1" applyNumberFormat="1" applyFont="1" applyFill="1" applyBorder="1" applyAlignment="1"/>
    <xf numFmtId="1" fontId="29" fillId="0" borderId="0" xfId="0" applyNumberFormat="1" applyFont="1" applyFill="1" applyBorder="1" applyAlignment="1"/>
    <xf numFmtId="1" fontId="27" fillId="0" borderId="0" xfId="0" applyNumberFormat="1" applyFont="1" applyFill="1" applyBorder="1" applyAlignment="1"/>
    <xf numFmtId="3" fontId="3" fillId="0" borderId="0" xfId="1" applyNumberFormat="1" applyFont="1" applyFill="1" applyBorder="1" applyAlignment="1"/>
    <xf numFmtId="0" fontId="29" fillId="0" borderId="0" xfId="0" applyFont="1" applyFill="1" applyBorder="1" applyAlignment="1"/>
    <xf numFmtId="169" fontId="3" fillId="0" borderId="0" xfId="0" applyNumberFormat="1" applyFont="1" applyFill="1" applyBorder="1" applyAlignment="1" applyProtection="1">
      <alignment horizontal="left"/>
    </xf>
    <xf numFmtId="1" fontId="3" fillId="0" borderId="0" xfId="39" applyNumberFormat="1" applyFont="1" applyFill="1" applyBorder="1" applyAlignment="1"/>
    <xf numFmtId="169" fontId="8" fillId="0" borderId="0" xfId="39" applyFont="1" applyFill="1" applyBorder="1" applyAlignment="1">
      <alignment horizontal="left"/>
    </xf>
    <xf numFmtId="169" fontId="3" fillId="0" borderId="0" xfId="39" applyFont="1" applyFill="1" applyBorder="1" applyAlignment="1">
      <alignment horizontal="left"/>
    </xf>
    <xf numFmtId="169" fontId="26" fillId="0" borderId="0" xfId="39" applyFont="1" applyFill="1" applyBorder="1" applyAlignment="1">
      <alignment horizontal="left"/>
    </xf>
    <xf numFmtId="169" fontId="3" fillId="0" borderId="0" xfId="39" applyFont="1" applyFill="1" applyBorder="1" applyAlignment="1"/>
    <xf numFmtId="1" fontId="7" fillId="0" borderId="2" xfId="0" applyNumberFormat="1" applyFont="1" applyFill="1" applyBorder="1" applyAlignment="1"/>
    <xf numFmtId="1" fontId="31" fillId="0" borderId="2" xfId="0" applyNumberFormat="1" applyFont="1" applyFill="1" applyBorder="1" applyAlignment="1"/>
    <xf numFmtId="1" fontId="32" fillId="0" borderId="2" xfId="0" applyNumberFormat="1" applyFont="1" applyFill="1" applyBorder="1" applyAlignment="1"/>
    <xf numFmtId="3" fontId="7" fillId="0" borderId="2" xfId="1" applyNumberFormat="1" applyFont="1" applyFill="1" applyBorder="1" applyAlignment="1"/>
    <xf numFmtId="0" fontId="31" fillId="0" borderId="2" xfId="0" applyFont="1" applyFill="1" applyBorder="1" applyAlignment="1"/>
    <xf numFmtId="0" fontId="7" fillId="0" borderId="2" xfId="0" applyFont="1" applyFill="1" applyBorder="1" applyAlignment="1"/>
    <xf numFmtId="1" fontId="2" fillId="0" borderId="0" xfId="0" applyNumberFormat="1" applyFont="1" applyFill="1" applyBorder="1" applyAlignment="1"/>
    <xf numFmtId="0" fontId="2" fillId="0" borderId="0" xfId="0" applyFont="1" applyFill="1" applyBorder="1" applyAlignment="1"/>
    <xf numFmtId="169" fontId="8" fillId="0" borderId="0" xfId="39" applyFont="1" applyFill="1" applyAlignment="1">
      <alignment horizontal="left"/>
    </xf>
    <xf numFmtId="169" fontId="3" fillId="0" borderId="0" xfId="39" applyFont="1" applyFill="1" applyAlignment="1">
      <alignment horizontal="left"/>
    </xf>
    <xf numFmtId="168" fontId="7" fillId="0" borderId="2" xfId="1" applyNumberFormat="1" applyFont="1" applyFill="1" applyBorder="1" applyAlignment="1"/>
    <xf numFmtId="169" fontId="8" fillId="0" borderId="0" xfId="39" applyFont="1"/>
    <xf numFmtId="169" fontId="8" fillId="0" borderId="0" xfId="39" applyFont="1" applyAlignment="1">
      <alignment horizontal="left"/>
    </xf>
    <xf numFmtId="169" fontId="3" fillId="0" borderId="0" xfId="39" applyFont="1" applyBorder="1"/>
    <xf numFmtId="0" fontId="3" fillId="0" borderId="0" xfId="39" applyNumberFormat="1" applyFont="1" applyBorder="1" applyAlignment="1"/>
    <xf numFmtId="169" fontId="3" fillId="0" borderId="5" xfId="39" applyFont="1" applyBorder="1" applyAlignment="1">
      <alignment horizontal="center"/>
    </xf>
    <xf numFmtId="169" fontId="3" fillId="0" borderId="5" xfId="39" applyFont="1" applyBorder="1"/>
    <xf numFmtId="169" fontId="3" fillId="0" borderId="5" xfId="39" applyFont="1" applyBorder="1" applyAlignment="1">
      <alignment horizontal="center" wrapText="1"/>
    </xf>
    <xf numFmtId="169" fontId="26" fillId="0" borderId="5" xfId="39" applyFont="1" applyBorder="1" applyAlignment="1">
      <alignment horizontal="left"/>
    </xf>
    <xf numFmtId="169" fontId="7" fillId="0" borderId="5" xfId="39" applyFont="1" applyBorder="1"/>
    <xf numFmtId="169" fontId="33" fillId="0" borderId="5" xfId="39" applyFont="1" applyBorder="1" applyAlignment="1">
      <alignment horizontal="left"/>
    </xf>
    <xf numFmtId="169" fontId="3" fillId="0" borderId="0" xfId="39" applyFont="1" applyAlignment="1"/>
    <xf numFmtId="169" fontId="3" fillId="0" borderId="6" xfId="39" applyFont="1" applyBorder="1" applyAlignment="1"/>
    <xf numFmtId="169" fontId="3" fillId="0" borderId="6" xfId="39" applyFont="1" applyBorder="1" applyAlignment="1">
      <alignment horizontal="center"/>
    </xf>
    <xf numFmtId="169" fontId="3" fillId="0" borderId="7" xfId="39" applyFont="1" applyBorder="1"/>
    <xf numFmtId="169" fontId="26" fillId="0" borderId="7" xfId="39" applyFont="1" applyBorder="1" applyAlignment="1">
      <alignment horizontal="left"/>
    </xf>
    <xf numFmtId="169" fontId="7" fillId="0" borderId="7" xfId="39" applyFont="1" applyBorder="1"/>
    <xf numFmtId="169" fontId="33" fillId="0" borderId="7" xfId="39" applyFont="1" applyBorder="1" applyAlignment="1">
      <alignment horizontal="left"/>
    </xf>
    <xf numFmtId="169" fontId="24" fillId="0" borderId="0" xfId="39" applyFont="1"/>
    <xf numFmtId="169" fontId="30" fillId="0" borderId="0" xfId="39" applyFont="1"/>
    <xf numFmtId="169" fontId="24" fillId="0" borderId="2" xfId="39" applyFont="1" applyBorder="1"/>
    <xf numFmtId="169" fontId="25" fillId="0" borderId="2" xfId="39" applyFont="1" applyBorder="1"/>
    <xf numFmtId="169" fontId="25" fillId="0" borderId="0" xfId="39" applyFont="1"/>
    <xf numFmtId="169" fontId="34" fillId="0" borderId="0" xfId="39" applyFont="1" applyAlignment="1">
      <alignment horizontal="left"/>
    </xf>
    <xf numFmtId="169" fontId="13" fillId="0" borderId="0" xfId="39" applyFont="1" applyAlignment="1">
      <alignment horizontal="left"/>
    </xf>
    <xf numFmtId="169" fontId="7" fillId="0" borderId="0" xfId="39" applyFont="1" applyAlignment="1">
      <alignment horizontal="left"/>
    </xf>
    <xf numFmtId="169" fontId="25" fillId="0" borderId="0" xfId="39" applyFont="1" applyAlignment="1">
      <alignment horizontal="left"/>
    </xf>
    <xf numFmtId="169" fontId="35" fillId="0" borderId="0" xfId="39" applyFont="1"/>
    <xf numFmtId="169" fontId="16" fillId="0" borderId="0" xfId="39" applyFont="1"/>
    <xf numFmtId="169" fontId="35" fillId="0" borderId="0" xfId="39" applyFont="1" applyAlignment="1">
      <alignment horizontal="left"/>
    </xf>
    <xf numFmtId="169" fontId="13" fillId="0" borderId="0" xfId="39" applyFont="1"/>
    <xf numFmtId="169" fontId="16" fillId="0" borderId="0" xfId="39" applyFont="1" applyAlignment="1">
      <alignment horizontal="left"/>
    </xf>
    <xf numFmtId="1" fontId="3" fillId="0" borderId="3" xfId="0" applyNumberFormat="1" applyFont="1" applyFill="1" applyBorder="1" applyAlignment="1"/>
    <xf numFmtId="1" fontId="3" fillId="0" borderId="3" xfId="39" applyNumberFormat="1" applyFont="1" applyFill="1" applyBorder="1" applyAlignment="1"/>
    <xf numFmtId="3" fontId="3" fillId="0" borderId="3" xfId="1" applyNumberFormat="1" applyFont="1" applyFill="1" applyBorder="1" applyAlignment="1"/>
    <xf numFmtId="169" fontId="26" fillId="0" borderId="3" xfId="39" applyFont="1" applyFill="1" applyBorder="1" applyAlignment="1">
      <alignment horizontal="left"/>
    </xf>
    <xf numFmtId="169" fontId="3" fillId="0" borderId="3" xfId="39" applyFont="1" applyFill="1" applyBorder="1"/>
    <xf numFmtId="169" fontId="3" fillId="0" borderId="0" xfId="39" applyFont="1" applyFill="1"/>
    <xf numFmtId="169" fontId="26" fillId="0" borderId="3" xfId="39" applyFont="1" applyBorder="1" applyAlignment="1">
      <alignment horizontal="left"/>
    </xf>
    <xf numFmtId="169" fontId="2" fillId="0" borderId="0" xfId="39" applyFont="1" applyFill="1"/>
    <xf numFmtId="0" fontId="3" fillId="0" borderId="0" xfId="0" applyFont="1" applyFill="1" applyBorder="1">
      <alignment vertical="top"/>
    </xf>
    <xf numFmtId="1" fontId="7" fillId="0" borderId="2" xfId="39" applyNumberFormat="1" applyFont="1" applyFill="1" applyBorder="1" applyAlignment="1"/>
    <xf numFmtId="1" fontId="3" fillId="0" borderId="0" xfId="39" applyNumberFormat="1" applyFont="1" applyFill="1" applyAlignment="1">
      <alignment horizontal="right"/>
    </xf>
    <xf numFmtId="169" fontId="2" fillId="0" borderId="0" xfId="39" applyFont="1" applyFill="1" applyBorder="1"/>
    <xf numFmtId="170" fontId="3" fillId="0" borderId="0" xfId="39" applyNumberFormat="1" applyFont="1" applyBorder="1" applyProtection="1"/>
    <xf numFmtId="171" fontId="3" fillId="0" borderId="0" xfId="39" applyNumberFormat="1" applyFont="1" applyBorder="1" applyProtection="1"/>
    <xf numFmtId="165" fontId="3" fillId="0" borderId="0" xfId="39" applyNumberFormat="1" applyFont="1" applyBorder="1" applyProtection="1"/>
    <xf numFmtId="169" fontId="3" fillId="0" borderId="2" xfId="39" applyFont="1" applyBorder="1"/>
    <xf numFmtId="169" fontId="3" fillId="0" borderId="5" xfId="39" applyFont="1" applyFill="1" applyBorder="1" applyAlignment="1">
      <alignment horizontal="center"/>
    </xf>
    <xf numFmtId="169" fontId="7" fillId="0" borderId="2" xfId="39" applyFont="1" applyBorder="1" applyAlignment="1">
      <alignment horizontal="left"/>
    </xf>
    <xf numFmtId="169" fontId="3" fillId="0" borderId="0" xfId="39" applyFont="1" applyAlignment="1">
      <alignment horizontal="center"/>
    </xf>
    <xf numFmtId="169" fontId="3" fillId="0" borderId="0" xfId="39" applyFont="1" applyBorder="1" applyAlignment="1"/>
    <xf numFmtId="169" fontId="3" fillId="0" borderId="6" xfId="39" applyFont="1" applyBorder="1" applyAlignment="1">
      <alignment horizontal="center"/>
    </xf>
    <xf numFmtId="169" fontId="3" fillId="0" borderId="6" xfId="39" applyFont="1" applyBorder="1" applyAlignment="1"/>
    <xf numFmtId="169" fontId="3" fillId="0" borderId="2" xfId="39" applyFont="1" applyFill="1" applyBorder="1"/>
    <xf numFmtId="169" fontId="7" fillId="0" borderId="2" xfId="39" applyFont="1" applyBorder="1"/>
    <xf numFmtId="169" fontId="33" fillId="0" borderId="2" xfId="39" applyFont="1" applyBorder="1" applyAlignment="1">
      <alignment horizontal="left"/>
    </xf>
    <xf numFmtId="169" fontId="13" fillId="0" borderId="2" xfId="39" applyFont="1" applyBorder="1" applyAlignment="1">
      <alignment horizontal="left"/>
    </xf>
    <xf numFmtId="169" fontId="7" fillId="0" borderId="0" xfId="39" applyFont="1"/>
    <xf numFmtId="0" fontId="2" fillId="0" borderId="0" xfId="38" applyNumberFormat="1" applyFont="1"/>
    <xf numFmtId="0" fontId="2" fillId="0" borderId="0" xfId="0" applyNumberFormat="1" applyFont="1" applyAlignment="1"/>
    <xf numFmtId="0" fontId="2" fillId="0" borderId="0" xfId="0" applyNumberFormat="1" applyFont="1" applyAlignment="1">
      <alignment horizontal="right"/>
    </xf>
    <xf numFmtId="17" fontId="2" fillId="0" borderId="0" xfId="0" quotePrefix="1" applyNumberFormat="1" applyFont="1" applyAlignment="1">
      <alignment horizontal="right"/>
    </xf>
    <xf numFmtId="16" fontId="2" fillId="0" borderId="0" xfId="0" quotePrefix="1" applyNumberFormat="1" applyFont="1" applyAlignment="1">
      <alignment horizontal="right"/>
    </xf>
    <xf numFmtId="0" fontId="36" fillId="0" borderId="0" xfId="0" applyFont="1" applyAlignment="1"/>
    <xf numFmtId="0" fontId="36" fillId="0" borderId="0" xfId="0" applyFont="1" applyBorder="1" applyAlignment="1"/>
    <xf numFmtId="0" fontId="36" fillId="0" borderId="0" xfId="0" applyFont="1" applyAlignment="1">
      <alignment horizontal="left"/>
    </xf>
    <xf numFmtId="1" fontId="3" fillId="0" borderId="2" xfId="0" applyNumberFormat="1" applyFont="1" applyFill="1" applyBorder="1" applyAlignment="1">
      <alignment horizontal="right"/>
    </xf>
    <xf numFmtId="1" fontId="3" fillId="0" borderId="2" xfId="0" applyNumberFormat="1" applyFont="1" applyFill="1" applyBorder="1" applyAlignment="1"/>
    <xf numFmtId="0" fontId="3" fillId="0" borderId="2" xfId="0" applyFont="1" applyFill="1" applyBorder="1" applyAlignment="1"/>
    <xf numFmtId="0" fontId="36" fillId="0" borderId="0" xfId="0" applyFont="1" applyFill="1" applyBorder="1">
      <alignment vertical="top"/>
    </xf>
    <xf numFmtId="1" fontId="3" fillId="0" borderId="0" xfId="0" applyNumberFormat="1" applyFont="1" applyFill="1" applyAlignment="1">
      <alignment horizontal="right"/>
    </xf>
    <xf numFmtId="1" fontId="7" fillId="0" borderId="2" xfId="0" applyNumberFormat="1" applyFont="1" applyFill="1" applyBorder="1" applyAlignment="1">
      <alignment horizontal="right"/>
    </xf>
    <xf numFmtId="1" fontId="3" fillId="0" borderId="8" xfId="0" applyNumberFormat="1" applyFont="1" applyFill="1" applyBorder="1" applyAlignment="1">
      <alignment horizontal="center"/>
    </xf>
    <xf numFmtId="164" fontId="3" fillId="0" borderId="8" xfId="0" applyNumberFormat="1" applyFont="1" applyFill="1" applyBorder="1" applyAlignment="1">
      <alignment horizontal="right"/>
    </xf>
    <xf numFmtId="0" fontId="7" fillId="0" borderId="8" xfId="0" applyFont="1" applyFill="1" applyBorder="1" applyAlignment="1"/>
    <xf numFmtId="164" fontId="3" fillId="0" borderId="0" xfId="0" applyNumberFormat="1" applyFont="1" applyFill="1" applyBorder="1" applyAlignment="1"/>
    <xf numFmtId="0" fontId="7" fillId="0" borderId="0" xfId="0" applyFont="1" applyFill="1" applyBorder="1" applyAlignment="1"/>
    <xf numFmtId="165" fontId="2" fillId="0" borderId="0" xfId="0" applyNumberFormat="1" applyFont="1" applyAlignment="1" applyProtection="1">
      <alignment horizontal="left"/>
    </xf>
    <xf numFmtId="1" fontId="3" fillId="0" borderId="0" xfId="0" applyNumberFormat="1" applyFont="1" applyFill="1" applyBorder="1">
      <alignment vertical="top"/>
    </xf>
    <xf numFmtId="0" fontId="4" fillId="0" borderId="0" xfId="0" applyFont="1" applyAlignment="1">
      <alignment horizontal="left"/>
    </xf>
    <xf numFmtId="0" fontId="3" fillId="0" borderId="0" xfId="0" applyFont="1" applyAlignment="1">
      <alignment horizontal="left"/>
    </xf>
    <xf numFmtId="164" fontId="3" fillId="0" borderId="0" xfId="0" applyNumberFormat="1" applyFont="1" applyAlignment="1"/>
    <xf numFmtId="0" fontId="7" fillId="0" borderId="8" xfId="0" applyFont="1" applyBorder="1" applyAlignment="1">
      <alignment horizontal="right"/>
    </xf>
    <xf numFmtId="0" fontId="7" fillId="0" borderId="8" xfId="0" applyFont="1" applyBorder="1" applyAlignment="1">
      <alignment horizontal="center"/>
    </xf>
    <xf numFmtId="0" fontId="7" fillId="0" borderId="8" xfId="0" applyFont="1" applyBorder="1" applyAlignment="1"/>
    <xf numFmtId="0" fontId="7" fillId="0" borderId="0" xfId="0" applyFont="1" applyBorder="1" applyAlignment="1">
      <alignment horizontal="centerContinuous"/>
    </xf>
    <xf numFmtId="0" fontId="37" fillId="0" borderId="0" xfId="0" applyFont="1" applyAlignment="1"/>
  </cellXfs>
  <cellStyles count="43">
    <cellStyle name="20% - Accent1 2" xfId="4"/>
    <cellStyle name="20% - Accent1 3" xfId="5"/>
    <cellStyle name="20% - Accent2 2" xfId="6"/>
    <cellStyle name="20% - Accent2 3" xfId="7"/>
    <cellStyle name="20% - Accent3 2" xfId="8"/>
    <cellStyle name="20% - Accent3 3" xfId="9"/>
    <cellStyle name="20% - Accent4 2" xfId="10"/>
    <cellStyle name="20% - Accent4 3" xfId="11"/>
    <cellStyle name="20% - Accent5 2" xfId="12"/>
    <cellStyle name="20% - Accent5 3" xfId="13"/>
    <cellStyle name="20% - Accent6 2" xfId="14"/>
    <cellStyle name="20% - Accent6 3" xfId="15"/>
    <cellStyle name="40% - Accent1 2" xfId="16"/>
    <cellStyle name="40% - Accent1 3" xfId="17"/>
    <cellStyle name="40% - Accent2 2" xfId="18"/>
    <cellStyle name="40% - Accent2 3" xfId="19"/>
    <cellStyle name="40% - Accent3 2" xfId="20"/>
    <cellStyle name="40% - Accent3 3" xfId="21"/>
    <cellStyle name="40% - Accent4 2" xfId="22"/>
    <cellStyle name="40% - Accent4 3" xfId="23"/>
    <cellStyle name="40% - Accent5 2" xfId="24"/>
    <cellStyle name="40% - Accent5 3" xfId="25"/>
    <cellStyle name="40% - Accent6 2" xfId="26"/>
    <cellStyle name="40% - Accent6 3" xfId="27"/>
    <cellStyle name="Comma" xfId="1" builtinId="3"/>
    <cellStyle name="Comma 2" xfId="28"/>
    <cellStyle name="Followed Hyperlink 2" xfId="29"/>
    <cellStyle name="Followed Hyperlink 3" xfId="30"/>
    <cellStyle name="Hyperlink 2" xfId="31"/>
    <cellStyle name="Hyperlink 3" xfId="32"/>
    <cellStyle name="Normal" xfId="0" builtinId="0"/>
    <cellStyle name="Normal 2" xfId="33"/>
    <cellStyle name="Normal 2 2" xfId="34"/>
    <cellStyle name="Normal 3" xfId="35"/>
    <cellStyle name="Normal 4" xfId="36"/>
    <cellStyle name="Normal 5" xfId="37"/>
    <cellStyle name="Normal_E&amp;W 98" xfId="2"/>
    <cellStyle name="Normal_NEWAREAS" xfId="38"/>
    <cellStyle name="Normal_rastE" xfId="39"/>
    <cellStyle name="Normal_TABLE4" xfId="3"/>
    <cellStyle name="Note 2" xfId="40"/>
    <cellStyle name="Note 3" xfId="41"/>
    <cellStyle name="Note 4" xfId="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16789\Objective\Objects\Reported%20Road%20Casualties%20Scotland%202014%20-%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ables%2012-22%20-%20Vehicles,%20Drivers%20and%20Rider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ables%20A-B-%20Summary%20of%20Accident%20and%20Casualt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ables for Article 2"/>
      <sheetName val="Table G working"/>
      <sheetName val="Table g2_h working"/>
      <sheetName val="Table J"/>
      <sheetName val="Table K"/>
      <sheetName val="Table L"/>
      <sheetName val="Table M - Accs"/>
      <sheetName val="Figure 11"/>
      <sheetName val="Table N - Accidents"/>
      <sheetName val="Table O - vehicles"/>
      <sheetName val="Table P - ped"/>
      <sheetName val="Table Q - pairs - veh"/>
      <sheetName val="Table R - cas"/>
      <sheetName val="Table S - cas"/>
      <sheetName val="Table T - Freq of factors"/>
      <sheetName val="Table2Chart ORIG"/>
      <sheetName val="Sheet1"/>
      <sheetName val="TableHwork1"/>
      <sheetName val="TableHwork2"/>
      <sheetName val="TableHwork3"/>
      <sheetName val="oldTable43b"/>
      <sheetName val="Old_Figure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2"/>
      <sheetName val="13a-c"/>
      <sheetName val="13d-e"/>
      <sheetName val="Table14a"/>
      <sheetName val="Table14b"/>
      <sheetName val="Table15"/>
      <sheetName val="Table16"/>
      <sheetName val="Table16 cont'd"/>
      <sheetName val="Table16chart"/>
      <sheetName val="Table17"/>
      <sheetName val="Table18a"/>
      <sheetName val="Table18b"/>
      <sheetName val="Table18Chart"/>
      <sheetName val="Table19"/>
      <sheetName val="Table20"/>
      <sheetName val="Table21"/>
      <sheetName val="Table21Chart"/>
      <sheetName val="Table22Chart"/>
    </sheetNames>
    <sheetDataSet>
      <sheetData sheetId="0" refreshError="1"/>
      <sheetData sheetId="1"/>
      <sheetData sheetId="2" refreshError="1"/>
      <sheetData sheetId="3" refreshError="1"/>
      <sheetData sheetId="4" refreshError="1"/>
      <sheetData sheetId="5" refreshError="1"/>
      <sheetData sheetId="6" refreshError="1"/>
      <sheetData sheetId="7">
        <row r="13">
          <cell r="I13">
            <v>394</v>
          </cell>
        </row>
      </sheetData>
      <sheetData sheetId="8">
        <row r="14">
          <cell r="N14" t="str">
            <v>0-2</v>
          </cell>
        </row>
      </sheetData>
      <sheetData sheetId="9"/>
      <sheetData sheetId="10" refreshError="1"/>
      <sheetData sheetId="11">
        <row r="10">
          <cell r="B10" t="str">
            <v>Year</v>
          </cell>
          <cell r="E10" t="str">
            <v>Numbers</v>
          </cell>
          <cell r="J10" t="str">
            <v>Rates per thousand population</v>
          </cell>
        </row>
        <row r="11">
          <cell r="C11" t="str">
            <v>17-25</v>
          </cell>
          <cell r="D11" t="str">
            <v>26-34</v>
          </cell>
          <cell r="E11" t="str">
            <v>35-59</v>
          </cell>
          <cell r="F11" t="str">
            <v>60+</v>
          </cell>
          <cell r="G11" t="str">
            <v>Total 2</v>
          </cell>
          <cell r="I11" t="str">
            <v>17-25</v>
          </cell>
          <cell r="J11" t="str">
            <v>26-34</v>
          </cell>
          <cell r="K11" t="str">
            <v>35-59</v>
          </cell>
          <cell r="L11" t="str">
            <v>60+</v>
          </cell>
          <cell r="M11" t="str">
            <v>Total 3</v>
          </cell>
        </row>
        <row r="12">
          <cell r="B12" t="str">
            <v>2004-08 average</v>
          </cell>
          <cell r="C12">
            <v>2609</v>
          </cell>
          <cell r="D12">
            <v>1737</v>
          </cell>
          <cell r="E12">
            <v>4131</v>
          </cell>
          <cell r="F12">
            <v>1280</v>
          </cell>
          <cell r="G12">
            <v>9800</v>
          </cell>
          <cell r="I12">
            <v>8.6999999999999993</v>
          </cell>
          <cell r="J12">
            <v>6.2</v>
          </cell>
          <cell r="K12">
            <v>4.5999999999999996</v>
          </cell>
          <cell r="L12">
            <v>2.6</v>
          </cell>
          <cell r="M12">
            <v>4.9000000000000004</v>
          </cell>
        </row>
        <row r="13">
          <cell r="B13">
            <v>2004</v>
          </cell>
          <cell r="C13">
            <v>2740</v>
          </cell>
          <cell r="D13">
            <v>2026</v>
          </cell>
          <cell r="E13">
            <v>4608</v>
          </cell>
          <cell r="F13">
            <v>1376</v>
          </cell>
          <cell r="G13">
            <v>10810</v>
          </cell>
          <cell r="I13">
            <v>9.3000000000000007</v>
          </cell>
          <cell r="J13">
            <v>7.2</v>
          </cell>
          <cell r="K13">
            <v>5.2</v>
          </cell>
          <cell r="L13">
            <v>2.9</v>
          </cell>
          <cell r="M13">
            <v>5.6</v>
          </cell>
        </row>
        <row r="14">
          <cell r="B14">
            <v>2005</v>
          </cell>
          <cell r="C14">
            <v>2689</v>
          </cell>
          <cell r="D14">
            <v>1840</v>
          </cell>
          <cell r="E14">
            <v>4330</v>
          </cell>
          <cell r="F14">
            <v>1320</v>
          </cell>
          <cell r="G14">
            <v>10214</v>
          </cell>
          <cell r="I14">
            <v>9</v>
          </cell>
          <cell r="J14">
            <v>6.6</v>
          </cell>
          <cell r="K14">
            <v>4.8</v>
          </cell>
          <cell r="L14">
            <v>2.8</v>
          </cell>
          <cell r="M14">
            <v>5.2</v>
          </cell>
        </row>
        <row r="15">
          <cell r="B15">
            <v>2006</v>
          </cell>
          <cell r="C15">
            <v>2660</v>
          </cell>
          <cell r="D15">
            <v>1688</v>
          </cell>
          <cell r="E15">
            <v>4184</v>
          </cell>
          <cell r="F15">
            <v>1183</v>
          </cell>
          <cell r="G15">
            <v>9753</v>
          </cell>
          <cell r="I15">
            <v>8.8000000000000007</v>
          </cell>
          <cell r="J15">
            <v>6.1</v>
          </cell>
          <cell r="K15">
            <v>4.5999999999999996</v>
          </cell>
          <cell r="L15">
            <v>2.4</v>
          </cell>
          <cell r="M15">
            <v>4.9000000000000004</v>
          </cell>
        </row>
        <row r="16">
          <cell r="B16">
            <v>2007</v>
          </cell>
          <cell r="C16">
            <v>2592</v>
          </cell>
          <cell r="D16">
            <v>1584</v>
          </cell>
          <cell r="E16">
            <v>3824</v>
          </cell>
          <cell r="F16">
            <v>1292</v>
          </cell>
          <cell r="G16">
            <v>9336</v>
          </cell>
          <cell r="I16">
            <v>8.5</v>
          </cell>
          <cell r="J16">
            <v>5.6</v>
          </cell>
          <cell r="K16">
            <v>4.2</v>
          </cell>
          <cell r="L16">
            <v>2.6</v>
          </cell>
          <cell r="M16">
            <v>4.7</v>
          </cell>
        </row>
        <row r="17">
          <cell r="B17">
            <v>2008</v>
          </cell>
          <cell r="C17">
            <v>2363</v>
          </cell>
          <cell r="D17">
            <v>1549</v>
          </cell>
          <cell r="E17">
            <v>3709</v>
          </cell>
          <cell r="F17">
            <v>1229</v>
          </cell>
          <cell r="G17">
            <v>8889</v>
          </cell>
          <cell r="I17">
            <v>7.7</v>
          </cell>
          <cell r="J17">
            <v>5.5</v>
          </cell>
          <cell r="K17">
            <v>4.0999999999999996</v>
          </cell>
          <cell r="L17">
            <v>2.4</v>
          </cell>
          <cell r="M17">
            <v>4.4000000000000004</v>
          </cell>
        </row>
        <row r="18">
          <cell r="B18">
            <v>2009</v>
          </cell>
          <cell r="C18">
            <v>2257</v>
          </cell>
          <cell r="D18">
            <v>1536</v>
          </cell>
          <cell r="E18">
            <v>3429</v>
          </cell>
          <cell r="F18">
            <v>1284</v>
          </cell>
          <cell r="G18">
            <v>8532</v>
          </cell>
          <cell r="I18">
            <v>7.3</v>
          </cell>
          <cell r="J18">
            <v>5.4</v>
          </cell>
          <cell r="K18">
            <v>3.8</v>
          </cell>
          <cell r="L18">
            <v>2.4</v>
          </cell>
          <cell r="M18">
            <v>4.2</v>
          </cell>
        </row>
        <row r="19">
          <cell r="B19">
            <v>2010</v>
          </cell>
          <cell r="C19">
            <v>1765</v>
          </cell>
          <cell r="D19">
            <v>1379</v>
          </cell>
          <cell r="E19">
            <v>3116</v>
          </cell>
          <cell r="F19">
            <v>1125</v>
          </cell>
          <cell r="G19">
            <v>7414</v>
          </cell>
          <cell r="I19">
            <v>5.6</v>
          </cell>
          <cell r="J19">
            <v>4.8</v>
          </cell>
          <cell r="K19">
            <v>3.5</v>
          </cell>
          <cell r="L19">
            <v>2.1</v>
          </cell>
          <cell r="M19">
            <v>3.6</v>
          </cell>
        </row>
        <row r="20">
          <cell r="B20">
            <v>2011</v>
          </cell>
          <cell r="C20">
            <v>1605</v>
          </cell>
          <cell r="D20">
            <v>1303</v>
          </cell>
          <cell r="E20">
            <v>3187</v>
          </cell>
          <cell r="F20">
            <v>1233</v>
          </cell>
          <cell r="G20">
            <v>7355</v>
          </cell>
          <cell r="I20">
            <v>5</v>
          </cell>
          <cell r="J20">
            <v>4.4000000000000004</v>
          </cell>
          <cell r="K20">
            <v>3.5</v>
          </cell>
          <cell r="L20">
            <v>2.2000000000000002</v>
          </cell>
          <cell r="M20">
            <v>3.5</v>
          </cell>
        </row>
        <row r="21">
          <cell r="B21">
            <v>2012</v>
          </cell>
          <cell r="C21">
            <v>1485</v>
          </cell>
          <cell r="D21">
            <v>1231</v>
          </cell>
          <cell r="E21">
            <v>2960</v>
          </cell>
          <cell r="F21">
            <v>1186</v>
          </cell>
          <cell r="G21">
            <v>6889</v>
          </cell>
          <cell r="I21">
            <v>4.7</v>
          </cell>
          <cell r="J21">
            <v>4.0999999999999996</v>
          </cell>
          <cell r="K21">
            <v>3.3</v>
          </cell>
          <cell r="L21">
            <v>2.1</v>
          </cell>
          <cell r="M21">
            <v>3.3</v>
          </cell>
        </row>
        <row r="22">
          <cell r="B22">
            <v>2013</v>
          </cell>
          <cell r="C22">
            <v>1315</v>
          </cell>
          <cell r="D22">
            <v>1125</v>
          </cell>
          <cell r="E22">
            <v>2758</v>
          </cell>
          <cell r="F22">
            <v>1110</v>
          </cell>
          <cell r="G22">
            <v>6348</v>
          </cell>
          <cell r="I22">
            <v>4.0999999999999996</v>
          </cell>
          <cell r="J22">
            <v>3.7</v>
          </cell>
          <cell r="K22">
            <v>3.1</v>
          </cell>
          <cell r="L22">
            <v>1.9</v>
          </cell>
          <cell r="M22">
            <v>3</v>
          </cell>
        </row>
        <row r="23">
          <cell r="B23">
            <v>2014</v>
          </cell>
          <cell r="C23">
            <v>1352</v>
          </cell>
          <cell r="D23">
            <v>1159</v>
          </cell>
          <cell r="E23">
            <v>2642</v>
          </cell>
          <cell r="F23">
            <v>1108</v>
          </cell>
          <cell r="G23">
            <v>6312</v>
          </cell>
          <cell r="I23">
            <v>4.3</v>
          </cell>
          <cell r="J23">
            <v>3.8</v>
          </cell>
          <cell r="K23">
            <v>3</v>
          </cell>
          <cell r="L23">
            <v>1.9</v>
          </cell>
          <cell r="M23">
            <v>3</v>
          </cell>
        </row>
        <row r="24">
          <cell r="B24" t="str">
            <v>2010 to 2014 average</v>
          </cell>
          <cell r="C24">
            <v>1504</v>
          </cell>
          <cell r="D24">
            <v>1239</v>
          </cell>
          <cell r="E24">
            <v>2933</v>
          </cell>
          <cell r="F24">
            <v>1152</v>
          </cell>
          <cell r="G24">
            <v>6864</v>
          </cell>
          <cell r="I24">
            <v>4.7</v>
          </cell>
          <cell r="J24">
            <v>4.0999999999999996</v>
          </cell>
          <cell r="K24">
            <v>3.3</v>
          </cell>
          <cell r="L24">
            <v>2.1</v>
          </cell>
          <cell r="M24">
            <v>3.3</v>
          </cell>
        </row>
        <row r="26">
          <cell r="B26" t="str">
            <v>2004-08 average</v>
          </cell>
          <cell r="C26">
            <v>1367</v>
          </cell>
          <cell r="D26">
            <v>1174</v>
          </cell>
          <cell r="E26">
            <v>2719</v>
          </cell>
          <cell r="F26">
            <v>531</v>
          </cell>
          <cell r="G26">
            <v>5804</v>
          </cell>
          <cell r="I26">
            <v>4.5</v>
          </cell>
          <cell r="J26">
            <v>4</v>
          </cell>
          <cell r="K26">
            <v>2.9</v>
          </cell>
          <cell r="L26">
            <v>0.8</v>
          </cell>
          <cell r="M26">
            <v>2.7</v>
          </cell>
        </row>
        <row r="27">
          <cell r="B27">
            <v>2004</v>
          </cell>
          <cell r="C27">
            <v>1389</v>
          </cell>
          <cell r="D27">
            <v>1367</v>
          </cell>
          <cell r="E27">
            <v>2859</v>
          </cell>
          <cell r="F27">
            <v>524</v>
          </cell>
          <cell r="G27">
            <v>6151</v>
          </cell>
          <cell r="I27">
            <v>4.7</v>
          </cell>
          <cell r="J27">
            <v>4.5999999999999996</v>
          </cell>
          <cell r="K27">
            <v>3.1</v>
          </cell>
          <cell r="L27">
            <v>0.8</v>
          </cell>
          <cell r="M27">
            <v>2.9</v>
          </cell>
        </row>
        <row r="28">
          <cell r="B28">
            <v>2005</v>
          </cell>
          <cell r="C28">
            <v>1269</v>
          </cell>
          <cell r="D28">
            <v>1211</v>
          </cell>
          <cell r="E28">
            <v>2784</v>
          </cell>
          <cell r="F28">
            <v>542</v>
          </cell>
          <cell r="G28">
            <v>5823</v>
          </cell>
          <cell r="I28">
            <v>4.2</v>
          </cell>
          <cell r="J28">
            <v>4.0999999999999996</v>
          </cell>
          <cell r="K28">
            <v>3</v>
          </cell>
          <cell r="L28">
            <v>0.9</v>
          </cell>
          <cell r="M28">
            <v>2.7</v>
          </cell>
        </row>
        <row r="29">
          <cell r="B29">
            <v>2006</v>
          </cell>
          <cell r="C29">
            <v>1407</v>
          </cell>
          <cell r="D29">
            <v>1171</v>
          </cell>
          <cell r="E29">
            <v>2779</v>
          </cell>
          <cell r="F29">
            <v>546</v>
          </cell>
          <cell r="G29">
            <v>5914</v>
          </cell>
          <cell r="I29">
            <v>4.7</v>
          </cell>
          <cell r="J29">
            <v>4.0999999999999996</v>
          </cell>
          <cell r="K29">
            <v>2.9</v>
          </cell>
          <cell r="L29">
            <v>0.9</v>
          </cell>
          <cell r="M29">
            <v>2.7</v>
          </cell>
        </row>
        <row r="30">
          <cell r="B30">
            <v>2007</v>
          </cell>
          <cell r="C30">
            <v>1422</v>
          </cell>
          <cell r="D30">
            <v>1075</v>
          </cell>
          <cell r="E30">
            <v>2538</v>
          </cell>
          <cell r="F30">
            <v>524</v>
          </cell>
          <cell r="G30">
            <v>5569</v>
          </cell>
          <cell r="I30">
            <v>4.7</v>
          </cell>
          <cell r="J30">
            <v>3.7</v>
          </cell>
          <cell r="K30">
            <v>2.7</v>
          </cell>
          <cell r="L30">
            <v>0.8</v>
          </cell>
          <cell r="M30">
            <v>2.5</v>
          </cell>
        </row>
        <row r="31">
          <cell r="B31">
            <v>2008</v>
          </cell>
          <cell r="C31">
            <v>1350</v>
          </cell>
          <cell r="D31">
            <v>1047</v>
          </cell>
          <cell r="E31">
            <v>2636</v>
          </cell>
          <cell r="F31">
            <v>520</v>
          </cell>
          <cell r="G31">
            <v>5563</v>
          </cell>
          <cell r="I31">
            <v>4.4000000000000004</v>
          </cell>
          <cell r="J31">
            <v>3.6</v>
          </cell>
          <cell r="K31">
            <v>2.8</v>
          </cell>
          <cell r="L31">
            <v>0.8</v>
          </cell>
          <cell r="M31">
            <v>2.5</v>
          </cell>
        </row>
        <row r="32">
          <cell r="B32">
            <v>2009</v>
          </cell>
          <cell r="C32">
            <v>1301</v>
          </cell>
          <cell r="D32">
            <v>1078</v>
          </cell>
          <cell r="E32">
            <v>2496</v>
          </cell>
          <cell r="F32">
            <v>557</v>
          </cell>
          <cell r="G32">
            <v>5447</v>
          </cell>
          <cell r="I32">
            <v>4.2</v>
          </cell>
          <cell r="J32">
            <v>3.6</v>
          </cell>
          <cell r="K32">
            <v>2.6</v>
          </cell>
          <cell r="L32">
            <v>0.8</v>
          </cell>
          <cell r="M32">
            <v>2.4</v>
          </cell>
        </row>
        <row r="33">
          <cell r="B33">
            <v>2010</v>
          </cell>
          <cell r="C33">
            <v>1142</v>
          </cell>
          <cell r="D33">
            <v>976</v>
          </cell>
          <cell r="E33">
            <v>2258</v>
          </cell>
          <cell r="F33">
            <v>503</v>
          </cell>
          <cell r="G33">
            <v>4887</v>
          </cell>
          <cell r="I33">
            <v>3.6</v>
          </cell>
          <cell r="J33">
            <v>3.3</v>
          </cell>
          <cell r="K33">
            <v>2.4</v>
          </cell>
          <cell r="L33">
            <v>0.7</v>
          </cell>
          <cell r="M33">
            <v>2.2000000000000002</v>
          </cell>
        </row>
        <row r="34">
          <cell r="B34">
            <v>2011</v>
          </cell>
          <cell r="C34">
            <v>974</v>
          </cell>
          <cell r="D34">
            <v>958</v>
          </cell>
          <cell r="E34">
            <v>2121</v>
          </cell>
          <cell r="F34">
            <v>555</v>
          </cell>
          <cell r="G34">
            <v>4617</v>
          </cell>
          <cell r="I34">
            <v>3</v>
          </cell>
          <cell r="J34">
            <v>3.1</v>
          </cell>
          <cell r="K34">
            <v>2.2000000000000002</v>
          </cell>
          <cell r="L34">
            <v>0.8</v>
          </cell>
          <cell r="M34">
            <v>2</v>
          </cell>
        </row>
        <row r="35">
          <cell r="B35">
            <v>2012</v>
          </cell>
          <cell r="C35">
            <v>1088</v>
          </cell>
          <cell r="D35">
            <v>918</v>
          </cell>
          <cell r="E35">
            <v>2156</v>
          </cell>
          <cell r="F35">
            <v>589</v>
          </cell>
          <cell r="G35">
            <v>4761</v>
          </cell>
          <cell r="I35">
            <v>3.4</v>
          </cell>
          <cell r="J35">
            <v>3</v>
          </cell>
          <cell r="K35">
            <v>2.2999999999999998</v>
          </cell>
          <cell r="L35">
            <v>0.9</v>
          </cell>
          <cell r="M35">
            <v>2.1</v>
          </cell>
        </row>
        <row r="36">
          <cell r="B36">
            <v>2013</v>
          </cell>
          <cell r="C36">
            <v>882</v>
          </cell>
          <cell r="D36">
            <v>893</v>
          </cell>
          <cell r="E36">
            <v>1993</v>
          </cell>
          <cell r="F36">
            <v>602</v>
          </cell>
          <cell r="G36">
            <v>4387</v>
          </cell>
          <cell r="I36">
            <v>2.8</v>
          </cell>
          <cell r="J36">
            <v>2.8</v>
          </cell>
          <cell r="K36">
            <v>2.1</v>
          </cell>
          <cell r="L36">
            <v>0.9</v>
          </cell>
          <cell r="M36">
            <v>1.9</v>
          </cell>
        </row>
        <row r="37">
          <cell r="B37">
            <v>2014</v>
          </cell>
          <cell r="C37">
            <v>871</v>
          </cell>
          <cell r="D37">
            <v>853</v>
          </cell>
          <cell r="E37">
            <v>1983</v>
          </cell>
          <cell r="F37">
            <v>616</v>
          </cell>
          <cell r="G37">
            <v>4341</v>
          </cell>
          <cell r="I37">
            <v>2.8</v>
          </cell>
          <cell r="J37">
            <v>2.7</v>
          </cell>
          <cell r="K37">
            <v>2.1</v>
          </cell>
          <cell r="L37">
            <v>0.9</v>
          </cell>
          <cell r="M37">
            <v>1.9</v>
          </cell>
        </row>
        <row r="38">
          <cell r="B38" t="str">
            <v>2010 to 2014 average</v>
          </cell>
          <cell r="C38">
            <v>991</v>
          </cell>
          <cell r="D38">
            <v>920</v>
          </cell>
          <cell r="E38">
            <v>2102</v>
          </cell>
          <cell r="F38">
            <v>573</v>
          </cell>
          <cell r="G38">
            <v>4599</v>
          </cell>
          <cell r="I38">
            <v>3.1</v>
          </cell>
          <cell r="J38">
            <v>3</v>
          </cell>
          <cell r="K38">
            <v>2.2000000000000002</v>
          </cell>
          <cell r="L38">
            <v>0.8</v>
          </cell>
          <cell r="M38">
            <v>2</v>
          </cell>
        </row>
        <row r="40">
          <cell r="B40" t="str">
            <v>2004-08 average</v>
          </cell>
          <cell r="C40">
            <v>4033</v>
          </cell>
          <cell r="D40">
            <v>2971</v>
          </cell>
          <cell r="E40">
            <v>7053</v>
          </cell>
          <cell r="F40">
            <v>1826</v>
          </cell>
          <cell r="G40">
            <v>16306</v>
          </cell>
          <cell r="I40">
            <v>6.7</v>
          </cell>
          <cell r="J40">
            <v>5.2</v>
          </cell>
          <cell r="K40">
            <v>3.8</v>
          </cell>
          <cell r="L40">
            <v>1.6</v>
          </cell>
          <cell r="M40">
            <v>3.8</v>
          </cell>
        </row>
        <row r="41">
          <cell r="B41">
            <v>2004</v>
          </cell>
          <cell r="C41">
            <v>4153</v>
          </cell>
          <cell r="D41">
            <v>3459</v>
          </cell>
          <cell r="E41">
            <v>7645</v>
          </cell>
          <cell r="F41">
            <v>1950</v>
          </cell>
          <cell r="G41">
            <v>17718</v>
          </cell>
          <cell r="I41">
            <v>7.1</v>
          </cell>
          <cell r="J41">
            <v>6</v>
          </cell>
          <cell r="K41">
            <v>4.2</v>
          </cell>
          <cell r="L41">
            <v>1.8</v>
          </cell>
          <cell r="M41">
            <v>4.2</v>
          </cell>
        </row>
        <row r="42">
          <cell r="B42">
            <v>2005</v>
          </cell>
          <cell r="C42">
            <v>3997</v>
          </cell>
          <cell r="D42">
            <v>3111</v>
          </cell>
          <cell r="E42">
            <v>7348</v>
          </cell>
          <cell r="F42">
            <v>1875</v>
          </cell>
          <cell r="G42">
            <v>16770</v>
          </cell>
          <cell r="I42">
            <v>6.7</v>
          </cell>
          <cell r="J42">
            <v>5.5</v>
          </cell>
          <cell r="K42">
            <v>4</v>
          </cell>
          <cell r="L42">
            <v>1.7</v>
          </cell>
          <cell r="M42">
            <v>4</v>
          </cell>
        </row>
        <row r="43">
          <cell r="B43">
            <v>2006</v>
          </cell>
          <cell r="C43">
            <v>4104</v>
          </cell>
          <cell r="D43">
            <v>2917</v>
          </cell>
          <cell r="E43">
            <v>7214</v>
          </cell>
          <cell r="F43">
            <v>1732</v>
          </cell>
          <cell r="G43">
            <v>16398</v>
          </cell>
          <cell r="I43">
            <v>6.8</v>
          </cell>
          <cell r="J43">
            <v>5.2</v>
          </cell>
          <cell r="K43">
            <v>3.9</v>
          </cell>
          <cell r="L43">
            <v>1.5</v>
          </cell>
          <cell r="M43">
            <v>3.9</v>
          </cell>
        </row>
        <row r="44">
          <cell r="B44">
            <v>2007</v>
          </cell>
          <cell r="C44">
            <v>4120</v>
          </cell>
          <cell r="D44">
            <v>2710</v>
          </cell>
          <cell r="E44">
            <v>6545</v>
          </cell>
          <cell r="F44">
            <v>1823</v>
          </cell>
          <cell r="G44">
            <v>15585</v>
          </cell>
          <cell r="I44">
            <v>6.8</v>
          </cell>
          <cell r="J44">
            <v>4.8</v>
          </cell>
          <cell r="K44">
            <v>3.5</v>
          </cell>
          <cell r="L44">
            <v>1.6</v>
          </cell>
          <cell r="M44">
            <v>3.6</v>
          </cell>
        </row>
        <row r="45">
          <cell r="B45">
            <v>2008</v>
          </cell>
          <cell r="C45">
            <v>3792</v>
          </cell>
          <cell r="D45">
            <v>2658</v>
          </cell>
          <cell r="E45">
            <v>6513</v>
          </cell>
          <cell r="F45">
            <v>1752</v>
          </cell>
          <cell r="G45">
            <v>15061</v>
          </cell>
          <cell r="I45">
            <v>6.2</v>
          </cell>
          <cell r="J45">
            <v>4.5999999999999996</v>
          </cell>
          <cell r="K45">
            <v>3.5</v>
          </cell>
          <cell r="L45">
            <v>1.5</v>
          </cell>
          <cell r="M45">
            <v>3.5</v>
          </cell>
        </row>
        <row r="46">
          <cell r="B46">
            <v>2009</v>
          </cell>
          <cell r="C46">
            <v>3636</v>
          </cell>
          <cell r="D46">
            <v>2727</v>
          </cell>
          <cell r="E46">
            <v>6057</v>
          </cell>
          <cell r="F46">
            <v>1848</v>
          </cell>
          <cell r="G46">
            <v>14578</v>
          </cell>
          <cell r="I46">
            <v>5.9</v>
          </cell>
          <cell r="J46">
            <v>4.7</v>
          </cell>
          <cell r="K46">
            <v>3.3</v>
          </cell>
          <cell r="L46">
            <v>1.5</v>
          </cell>
          <cell r="M46">
            <v>3.4</v>
          </cell>
        </row>
        <row r="47">
          <cell r="B47">
            <v>2010</v>
          </cell>
          <cell r="C47">
            <v>2947</v>
          </cell>
          <cell r="D47">
            <v>2414</v>
          </cell>
          <cell r="E47">
            <v>5537</v>
          </cell>
          <cell r="F47">
            <v>1638</v>
          </cell>
          <cell r="G47">
            <v>12805</v>
          </cell>
          <cell r="I47">
            <v>4.7</v>
          </cell>
          <cell r="J47">
            <v>4.0999999999999996</v>
          </cell>
          <cell r="K47">
            <v>3</v>
          </cell>
          <cell r="L47">
            <v>1.3</v>
          </cell>
          <cell r="M47">
            <v>2.9</v>
          </cell>
        </row>
        <row r="48">
          <cell r="B48">
            <v>2011</v>
          </cell>
          <cell r="C48">
            <v>2613</v>
          </cell>
          <cell r="D48">
            <v>2329</v>
          </cell>
          <cell r="E48">
            <v>5429</v>
          </cell>
          <cell r="F48">
            <v>1792</v>
          </cell>
          <cell r="G48">
            <v>12403</v>
          </cell>
          <cell r="I48">
            <v>4.0999999999999996</v>
          </cell>
          <cell r="J48">
            <v>3.9</v>
          </cell>
          <cell r="K48">
            <v>2.9</v>
          </cell>
          <cell r="L48">
            <v>1.5</v>
          </cell>
          <cell r="M48">
            <v>2.8</v>
          </cell>
        </row>
        <row r="49">
          <cell r="B49">
            <v>2012</v>
          </cell>
          <cell r="C49">
            <v>2604</v>
          </cell>
          <cell r="D49">
            <v>2232</v>
          </cell>
          <cell r="E49">
            <v>5279</v>
          </cell>
          <cell r="F49">
            <v>1780</v>
          </cell>
          <cell r="G49">
            <v>12217</v>
          </cell>
          <cell r="I49">
            <v>4.0999999999999996</v>
          </cell>
          <cell r="J49">
            <v>3.7</v>
          </cell>
          <cell r="K49">
            <v>2.9</v>
          </cell>
          <cell r="L49">
            <v>1.4</v>
          </cell>
          <cell r="M49">
            <v>2.7</v>
          </cell>
        </row>
        <row r="50">
          <cell r="B50">
            <v>2013</v>
          </cell>
          <cell r="C50">
            <v>2221</v>
          </cell>
          <cell r="D50">
            <v>2132</v>
          </cell>
          <cell r="E50">
            <v>4871</v>
          </cell>
          <cell r="F50">
            <v>1713</v>
          </cell>
          <cell r="G50">
            <v>11237</v>
          </cell>
          <cell r="I50">
            <v>3.5</v>
          </cell>
          <cell r="J50">
            <v>3.4</v>
          </cell>
          <cell r="K50">
            <v>2.7</v>
          </cell>
          <cell r="L50">
            <v>1.4</v>
          </cell>
          <cell r="M50">
            <v>2.5</v>
          </cell>
        </row>
        <row r="51">
          <cell r="B51">
            <v>2014</v>
          </cell>
          <cell r="C51">
            <v>2244</v>
          </cell>
          <cell r="D51">
            <v>2110</v>
          </cell>
          <cell r="E51">
            <v>4729</v>
          </cell>
          <cell r="F51">
            <v>1725</v>
          </cell>
          <cell r="G51">
            <v>11161</v>
          </cell>
          <cell r="I51">
            <v>3.5</v>
          </cell>
          <cell r="J51">
            <v>3.4</v>
          </cell>
          <cell r="K51">
            <v>2.6</v>
          </cell>
          <cell r="L51">
            <v>1.3</v>
          </cell>
          <cell r="M51">
            <v>2.5</v>
          </cell>
        </row>
        <row r="52">
          <cell r="B52" t="str">
            <v>2010 to 2014 average</v>
          </cell>
          <cell r="C52">
            <v>2526</v>
          </cell>
          <cell r="D52">
            <v>2243</v>
          </cell>
          <cell r="E52">
            <v>5169</v>
          </cell>
          <cell r="F52">
            <v>1730</v>
          </cell>
          <cell r="G52">
            <v>11965</v>
          </cell>
          <cell r="I52">
            <v>4</v>
          </cell>
          <cell r="J52">
            <v>3.7</v>
          </cell>
          <cell r="K52">
            <v>2.8</v>
          </cell>
          <cell r="L52">
            <v>1.4</v>
          </cell>
          <cell r="M52">
            <v>2.7</v>
          </cell>
        </row>
        <row r="54">
          <cell r="B54" t="str">
            <v>2004-08 average</v>
          </cell>
          <cell r="C54">
            <v>1.9085588880760791</v>
          </cell>
          <cell r="D54">
            <v>1.479557069846678</v>
          </cell>
          <cell r="E54">
            <v>1.5193085693269583</v>
          </cell>
          <cell r="F54">
            <v>2.4105461393596985</v>
          </cell>
          <cell r="G54">
            <v>1.6884906960716748</v>
          </cell>
          <cell r="I54">
            <v>1.9333333333333331</v>
          </cell>
          <cell r="J54">
            <v>1.55</v>
          </cell>
          <cell r="K54">
            <v>1.586206896551724</v>
          </cell>
          <cell r="L54">
            <v>3.25</v>
          </cell>
          <cell r="M54">
            <v>1.8148148148148149</v>
          </cell>
        </row>
        <row r="55">
          <cell r="B55">
            <v>2004</v>
          </cell>
          <cell r="C55">
            <v>1.9726421886249099</v>
          </cell>
          <cell r="D55">
            <v>1.4820775420629115</v>
          </cell>
          <cell r="E55">
            <v>1.6117523609653726</v>
          </cell>
          <cell r="F55">
            <v>2.6259541984732824</v>
          </cell>
          <cell r="G55">
            <v>1.7574378149894325</v>
          </cell>
          <cell r="I55">
            <v>1.9787234042553192</v>
          </cell>
          <cell r="J55">
            <v>1.5652173913043479</v>
          </cell>
          <cell r="K55">
            <v>1.6774193548387097</v>
          </cell>
          <cell r="L55">
            <v>3.6249999999999996</v>
          </cell>
          <cell r="M55">
            <v>1.9310344827586206</v>
          </cell>
        </row>
        <row r="56">
          <cell r="B56">
            <v>2005</v>
          </cell>
          <cell r="C56">
            <v>2.118991331757289</v>
          </cell>
          <cell r="D56">
            <v>1.5194054500412881</v>
          </cell>
          <cell r="E56">
            <v>1.555316091954023</v>
          </cell>
          <cell r="F56">
            <v>2.4354243542435423</v>
          </cell>
          <cell r="G56">
            <v>1.7540786536149751</v>
          </cell>
          <cell r="I56">
            <v>2.1428571428571428</v>
          </cell>
          <cell r="J56">
            <v>1.6097560975609757</v>
          </cell>
          <cell r="K56">
            <v>1.5999999999999999</v>
          </cell>
          <cell r="L56">
            <v>3.1111111111111107</v>
          </cell>
          <cell r="M56">
            <v>1.9259259259259258</v>
          </cell>
        </row>
        <row r="57">
          <cell r="B57">
            <v>2006</v>
          </cell>
          <cell r="C57">
            <v>1.8905472636815921</v>
          </cell>
          <cell r="D57">
            <v>1.4415029888983775</v>
          </cell>
          <cell r="E57">
            <v>1.5055775458798129</v>
          </cell>
          <cell r="F57">
            <v>2.1666666666666665</v>
          </cell>
          <cell r="G57">
            <v>1.6491376394994928</v>
          </cell>
          <cell r="I57">
            <v>1.8723404255319149</v>
          </cell>
          <cell r="J57">
            <v>1.4878048780487805</v>
          </cell>
          <cell r="K57">
            <v>1.586206896551724</v>
          </cell>
          <cell r="L57">
            <v>2.6666666666666665</v>
          </cell>
          <cell r="M57">
            <v>1.8148148148148149</v>
          </cell>
        </row>
        <row r="58">
          <cell r="B58">
            <v>2007</v>
          </cell>
          <cell r="C58">
            <v>1.8227848101265822</v>
          </cell>
          <cell r="D58">
            <v>1.4734883720930232</v>
          </cell>
          <cell r="E58">
            <v>1.5066981875492513</v>
          </cell>
          <cell r="F58">
            <v>2.4656488549618323</v>
          </cell>
          <cell r="G58">
            <v>1.6764230562039864</v>
          </cell>
          <cell r="I58">
            <v>1.8085106382978722</v>
          </cell>
          <cell r="J58">
            <v>1.5135135135135134</v>
          </cell>
          <cell r="K58">
            <v>1.5555555555555556</v>
          </cell>
          <cell r="L58">
            <v>3.25</v>
          </cell>
          <cell r="M58">
            <v>1.8800000000000001</v>
          </cell>
        </row>
        <row r="59">
          <cell r="B59">
            <v>2008</v>
          </cell>
          <cell r="C59">
            <v>1.7503703703703704</v>
          </cell>
          <cell r="D59">
            <v>1.4794651384909265</v>
          </cell>
          <cell r="E59">
            <v>1.4070561456752655</v>
          </cell>
          <cell r="F59">
            <v>2.3634615384615385</v>
          </cell>
          <cell r="G59">
            <v>1.5978788423512493</v>
          </cell>
          <cell r="I59">
            <v>1.75</v>
          </cell>
          <cell r="J59">
            <v>1.5277777777777777</v>
          </cell>
          <cell r="K59">
            <v>1.4642857142857142</v>
          </cell>
          <cell r="L59">
            <v>2.9999999999999996</v>
          </cell>
          <cell r="M59">
            <v>1.7600000000000002</v>
          </cell>
        </row>
        <row r="60">
          <cell r="B60">
            <v>2009</v>
          </cell>
          <cell r="C60">
            <v>1.7348193697156034</v>
          </cell>
          <cell r="D60">
            <v>1.424860853432282</v>
          </cell>
          <cell r="E60">
            <v>1.3737980769230769</v>
          </cell>
          <cell r="F60">
            <v>2.3052064631956912</v>
          </cell>
          <cell r="G60">
            <v>1.5663668074169268</v>
          </cell>
          <cell r="I60">
            <v>1.7380952380952379</v>
          </cell>
          <cell r="J60">
            <v>1.5</v>
          </cell>
          <cell r="K60">
            <v>1.4615384615384615</v>
          </cell>
          <cell r="L60">
            <v>2.9999999999999996</v>
          </cell>
          <cell r="M60">
            <v>1.7500000000000002</v>
          </cell>
        </row>
        <row r="61">
          <cell r="B61">
            <v>2010</v>
          </cell>
          <cell r="C61">
            <v>1.5455341506129596</v>
          </cell>
          <cell r="D61">
            <v>1.4129098360655739</v>
          </cell>
          <cell r="E61">
            <v>1.3799822852081487</v>
          </cell>
          <cell r="F61">
            <v>2.2365805168986084</v>
          </cell>
          <cell r="G61">
            <v>1.5170861469204011</v>
          </cell>
          <cell r="I61">
            <v>1.5555555555555554</v>
          </cell>
          <cell r="J61">
            <v>1.4545454545454546</v>
          </cell>
          <cell r="K61">
            <v>1.4583333333333335</v>
          </cell>
          <cell r="L61">
            <v>3.0000000000000004</v>
          </cell>
          <cell r="M61">
            <v>1.6363636363636362</v>
          </cell>
        </row>
        <row r="62">
          <cell r="B62">
            <v>2011</v>
          </cell>
          <cell r="C62">
            <v>1.6478439425051334</v>
          </cell>
          <cell r="D62">
            <v>1.360125260960334</v>
          </cell>
          <cell r="E62">
            <v>1.5025931164545026</v>
          </cell>
          <cell r="F62">
            <v>2.2216216216216216</v>
          </cell>
          <cell r="G62">
            <v>1.5930257743123239</v>
          </cell>
          <cell r="I62">
            <v>1.6666666666666667</v>
          </cell>
          <cell r="J62">
            <v>1.4193548387096775</v>
          </cell>
          <cell r="K62">
            <v>1.5909090909090908</v>
          </cell>
          <cell r="L62">
            <v>2.75</v>
          </cell>
          <cell r="M62">
            <v>1.75</v>
          </cell>
        </row>
        <row r="63">
          <cell r="B63">
            <v>2012</v>
          </cell>
          <cell r="C63">
            <v>1.364889705882353</v>
          </cell>
          <cell r="D63">
            <v>1.340958605664488</v>
          </cell>
          <cell r="E63">
            <v>1.37291280148423</v>
          </cell>
          <cell r="F63">
            <v>2.0135823429541597</v>
          </cell>
          <cell r="G63">
            <v>1.4469649233354338</v>
          </cell>
          <cell r="I63">
            <v>1.3823529411764708</v>
          </cell>
          <cell r="J63">
            <v>1.3666666666666665</v>
          </cell>
          <cell r="K63">
            <v>1.4347826086956521</v>
          </cell>
          <cell r="L63">
            <v>2.3333333333333335</v>
          </cell>
          <cell r="M63">
            <v>1.5714285714285712</v>
          </cell>
        </row>
        <row r="64">
          <cell r="B64">
            <v>2013</v>
          </cell>
          <cell r="C64">
            <v>1.4909297052154196</v>
          </cell>
          <cell r="D64">
            <v>1.2597984322508398</v>
          </cell>
          <cell r="E64">
            <v>1.383843452082288</v>
          </cell>
          <cell r="F64">
            <v>1.8438538205980066</v>
          </cell>
          <cell r="G64">
            <v>1.4470025074082518</v>
          </cell>
          <cell r="I64">
            <v>1.4642857142857142</v>
          </cell>
          <cell r="J64">
            <v>1.3214285714285716</v>
          </cell>
          <cell r="K64">
            <v>1.4761904761904763</v>
          </cell>
          <cell r="L64">
            <v>2.1111111111111112</v>
          </cell>
          <cell r="M64">
            <v>1.5789473684210527</v>
          </cell>
        </row>
        <row r="65">
          <cell r="B65">
            <v>2014</v>
          </cell>
          <cell r="C65">
            <v>1.5522388059701493</v>
          </cell>
          <cell r="D65">
            <v>1.3587338804220399</v>
          </cell>
          <cell r="E65">
            <v>1.3323247604639434</v>
          </cell>
          <cell r="F65">
            <v>1.7987012987012987</v>
          </cell>
          <cell r="G65">
            <v>1.4540428472702143</v>
          </cell>
          <cell r="I65">
            <v>1.5357142857142858</v>
          </cell>
          <cell r="J65">
            <v>1.4074074074074072</v>
          </cell>
          <cell r="K65">
            <v>1.4285714285714286</v>
          </cell>
          <cell r="L65">
            <v>2.1111111111111112</v>
          </cell>
          <cell r="M65">
            <v>1.5789473684210527</v>
          </cell>
        </row>
        <row r="66">
          <cell r="B66" t="str">
            <v>2010 to 2014 average</v>
          </cell>
          <cell r="C66">
            <v>1.5176589303733603</v>
          </cell>
          <cell r="D66">
            <v>1.3467391304347827</v>
          </cell>
          <cell r="E66">
            <v>1.3953377735490009</v>
          </cell>
          <cell r="F66">
            <v>2.0104712041884816</v>
          </cell>
          <cell r="G66">
            <v>1.4924983692106979</v>
          </cell>
          <cell r="I66">
            <v>1.5161290322580645</v>
          </cell>
          <cell r="J66">
            <v>1.3666666666666665</v>
          </cell>
          <cell r="K66">
            <v>1.4999999999999998</v>
          </cell>
          <cell r="L66">
            <v>2.625</v>
          </cell>
          <cell r="M66">
            <v>1.65</v>
          </cell>
        </row>
      </sheetData>
      <sheetData sheetId="12"/>
      <sheetData sheetId="13"/>
      <sheetData sheetId="14"/>
      <sheetData sheetId="15">
        <row r="24">
          <cell r="B24">
            <v>2003</v>
          </cell>
        </row>
      </sheetData>
      <sheetData sheetId="16"/>
      <sheetData sheetId="17">
        <row r="92">
          <cell r="B92" t="str">
            <v>Fatal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A"/>
      <sheetName val="Table B"/>
      <sheetName val="Table B(2)"/>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Q113"/>
  <sheetViews>
    <sheetView tabSelected="1" zoomScale="75" zoomScaleNormal="75" workbookViewId="0">
      <selection activeCell="O21" sqref="O21"/>
    </sheetView>
  </sheetViews>
  <sheetFormatPr defaultRowHeight="12.75"/>
  <cols>
    <col min="1" max="1" width="27.85546875" style="1" customWidth="1"/>
    <col min="2" max="2" width="7.7109375" style="1" customWidth="1"/>
    <col min="3" max="3" width="9.28515625" style="1" customWidth="1"/>
    <col min="4" max="4" width="11" style="1" customWidth="1"/>
    <col min="5" max="5" width="3.5703125" style="1" customWidth="1"/>
    <col min="6" max="6" width="7.7109375" style="1" customWidth="1"/>
    <col min="7" max="7" width="14.140625" style="1" customWidth="1"/>
    <col min="8" max="8" width="11.5703125" style="1" customWidth="1"/>
    <col min="9" max="9" width="2.7109375" style="1" customWidth="1"/>
    <col min="10" max="10" width="9" style="1" customWidth="1"/>
    <col min="11" max="11" width="9.7109375" style="1" customWidth="1"/>
    <col min="12" max="12" width="11" style="1" customWidth="1"/>
    <col min="13" max="13" width="6.7109375" style="1" customWidth="1"/>
    <col min="14" max="14" width="17.5703125" style="1" customWidth="1"/>
    <col min="15" max="15" width="12.28515625" style="1" customWidth="1"/>
    <col min="16" max="16" width="9.7109375" style="1" customWidth="1"/>
    <col min="17" max="17" width="11.42578125" style="1" customWidth="1"/>
    <col min="18" max="18" width="12.85546875" style="1" customWidth="1"/>
    <col min="19" max="19" width="12.42578125" style="1" customWidth="1"/>
    <col min="20" max="16384" width="9.140625" style="1"/>
  </cols>
  <sheetData>
    <row r="1" spans="1:17" ht="18" customHeight="1">
      <c r="A1" s="41" t="s">
        <v>31</v>
      </c>
      <c r="B1" s="91"/>
      <c r="C1" s="91"/>
      <c r="D1" s="91"/>
      <c r="E1" s="91"/>
      <c r="F1" s="91"/>
      <c r="G1" s="91"/>
      <c r="H1" s="91"/>
      <c r="I1" s="91"/>
      <c r="J1" s="91"/>
      <c r="K1" s="91"/>
      <c r="L1" s="41"/>
      <c r="N1" s="86"/>
      <c r="O1" s="18"/>
      <c r="P1" s="18"/>
      <c r="Q1" s="18"/>
    </row>
    <row r="2" spans="1:17" ht="7.5" customHeight="1">
      <c r="A2" s="41"/>
      <c r="B2" s="91"/>
      <c r="C2" s="91"/>
      <c r="D2" s="91"/>
      <c r="E2" s="91"/>
      <c r="F2" s="91"/>
      <c r="G2" s="91"/>
      <c r="H2" s="91"/>
      <c r="I2" s="91"/>
      <c r="J2" s="91"/>
      <c r="K2" s="91"/>
      <c r="L2" s="41"/>
      <c r="N2" s="86"/>
      <c r="O2" s="18"/>
      <c r="P2" s="18"/>
      <c r="Q2" s="18"/>
    </row>
    <row r="3" spans="1:17" ht="18" customHeight="1">
      <c r="A3" s="41" t="s">
        <v>30</v>
      </c>
      <c r="B3" s="91"/>
      <c r="C3" s="91"/>
      <c r="D3" s="91"/>
      <c r="E3" s="91"/>
      <c r="F3" s="91"/>
      <c r="N3" s="53"/>
      <c r="O3" s="53"/>
      <c r="P3" s="18"/>
      <c r="Q3" s="18"/>
    </row>
    <row r="4" spans="1:17" ht="7.5" customHeight="1" thickBot="1">
      <c r="A4" s="90"/>
      <c r="B4" s="5"/>
      <c r="C4" s="5"/>
      <c r="D4" s="5"/>
      <c r="E4" s="18"/>
      <c r="F4" s="18"/>
      <c r="G4" s="5"/>
      <c r="H4" s="5"/>
      <c r="I4" s="18"/>
      <c r="J4" s="18"/>
      <c r="K4" s="18"/>
      <c r="L4" s="18"/>
      <c r="N4" s="86"/>
      <c r="O4" s="19"/>
      <c r="P4" s="18"/>
      <c r="Q4" s="18"/>
    </row>
    <row r="5" spans="1:17" ht="14.1" customHeight="1">
      <c r="A5" s="19"/>
      <c r="B5" s="89" t="s">
        <v>25</v>
      </c>
      <c r="C5" s="89"/>
      <c r="D5" s="89"/>
      <c r="F5" s="88" t="s">
        <v>29</v>
      </c>
      <c r="G5" s="88"/>
      <c r="H5" s="88"/>
      <c r="I5" s="87"/>
      <c r="K5" s="87"/>
      <c r="N5" s="86"/>
      <c r="O5" s="19"/>
      <c r="P5" s="18"/>
      <c r="Q5" s="18"/>
    </row>
    <row r="6" spans="1:17" ht="14.1" customHeight="1">
      <c r="A6" s="19"/>
      <c r="B6" s="52"/>
      <c r="C6" s="52"/>
      <c r="D6" s="51" t="s">
        <v>22</v>
      </c>
      <c r="F6" s="52"/>
      <c r="G6" s="52"/>
      <c r="H6" s="51" t="s">
        <v>22</v>
      </c>
      <c r="I6" s="84"/>
      <c r="J6" s="18"/>
      <c r="K6" s="83"/>
      <c r="L6" s="18"/>
      <c r="M6" s="18"/>
      <c r="N6" s="85"/>
      <c r="O6" s="78"/>
      <c r="P6" s="18"/>
      <c r="Q6" s="18"/>
    </row>
    <row r="7" spans="1:17" ht="14.1" customHeight="1" thickBot="1">
      <c r="A7" s="43"/>
      <c r="B7" s="48" t="s">
        <v>21</v>
      </c>
      <c r="C7" s="48" t="s">
        <v>20</v>
      </c>
      <c r="D7" s="48" t="s">
        <v>19</v>
      </c>
      <c r="E7" s="5"/>
      <c r="F7" s="48" t="s">
        <v>21</v>
      </c>
      <c r="G7" s="48" t="s">
        <v>20</v>
      </c>
      <c r="H7" s="48" t="s">
        <v>19</v>
      </c>
      <c r="I7" s="84"/>
      <c r="J7" s="18"/>
      <c r="K7" s="83"/>
      <c r="L7" s="18"/>
      <c r="M7" s="18"/>
      <c r="N7" s="18"/>
      <c r="O7" s="18"/>
      <c r="P7" s="18"/>
      <c r="Q7" s="18"/>
    </row>
    <row r="8" spans="1:17" ht="18" customHeight="1">
      <c r="A8" s="47" t="s">
        <v>18</v>
      </c>
      <c r="B8" s="53"/>
      <c r="C8" s="53"/>
      <c r="D8" s="53"/>
      <c r="F8" s="53"/>
      <c r="G8" s="53"/>
      <c r="H8" s="53"/>
      <c r="I8" s="20"/>
      <c r="J8" s="18"/>
      <c r="K8" s="18"/>
      <c r="L8" s="18"/>
      <c r="M8" s="19"/>
      <c r="N8" s="18"/>
      <c r="O8" s="63"/>
      <c r="P8" s="63"/>
      <c r="Q8" s="74"/>
    </row>
    <row r="9" spans="1:17" ht="3.75" customHeight="1">
      <c r="A9" s="25"/>
      <c r="B9" s="2"/>
      <c r="C9" s="2"/>
      <c r="D9" s="2"/>
      <c r="F9" s="2"/>
      <c r="G9" s="2"/>
      <c r="H9" s="2"/>
      <c r="I9" s="19"/>
      <c r="J9" s="18"/>
      <c r="K9" s="18"/>
      <c r="L9" s="18"/>
      <c r="M9" s="18"/>
      <c r="N9" s="18"/>
      <c r="O9" s="63"/>
      <c r="P9" s="63"/>
      <c r="Q9" s="63"/>
    </row>
    <row r="10" spans="1:17" ht="14.1" customHeight="1">
      <c r="A10" s="25" t="s">
        <v>28</v>
      </c>
      <c r="B10" s="2"/>
      <c r="C10" s="2"/>
      <c r="D10" s="2"/>
      <c r="F10" s="2"/>
      <c r="G10" s="2"/>
      <c r="H10" s="2"/>
      <c r="I10" s="19"/>
      <c r="J10" s="18"/>
      <c r="K10" s="18"/>
      <c r="L10" s="18"/>
      <c r="M10" s="18"/>
      <c r="N10" s="18"/>
      <c r="O10" s="18"/>
      <c r="P10" s="18"/>
      <c r="Q10" s="18"/>
    </row>
    <row r="11" spans="1:17" s="30" customFormat="1" ht="14.1" customHeight="1">
      <c r="A11" s="34" t="s">
        <v>14</v>
      </c>
      <c r="B11" s="71">
        <v>291.8</v>
      </c>
      <c r="C11" s="71">
        <v>2605.4</v>
      </c>
      <c r="D11" s="71">
        <v>17097</v>
      </c>
      <c r="F11" s="66">
        <v>3015.6</v>
      </c>
      <c r="G11" s="66">
        <v>28513</v>
      </c>
      <c r="H11" s="66">
        <v>257789.2</v>
      </c>
      <c r="I11" s="24"/>
      <c r="J11" s="82"/>
      <c r="K11" s="24"/>
      <c r="L11" s="82"/>
      <c r="M11" s="63"/>
      <c r="N11" s="53"/>
      <c r="O11" s="82"/>
      <c r="P11" s="82"/>
      <c r="Q11" s="82"/>
    </row>
    <row r="12" spans="1:17" ht="14.1" customHeight="1">
      <c r="A12" s="3">
        <v>2010</v>
      </c>
      <c r="B12" s="69">
        <v>208</v>
      </c>
      <c r="C12" s="69">
        <v>1969</v>
      </c>
      <c r="D12" s="69">
        <v>13338</v>
      </c>
      <c r="F12" s="81">
        <v>1642</v>
      </c>
      <c r="G12" s="10">
        <v>20700</v>
      </c>
      <c r="H12" s="81">
        <v>195324</v>
      </c>
      <c r="I12" s="19"/>
      <c r="J12" s="18"/>
      <c r="K12" s="78"/>
      <c r="L12" s="18"/>
      <c r="M12" s="19"/>
      <c r="N12" s="20"/>
      <c r="O12" s="18"/>
      <c r="P12" s="18"/>
      <c r="Q12" s="18"/>
    </row>
    <row r="13" spans="1:17" ht="14.1" customHeight="1">
      <c r="A13" s="3">
        <v>2011</v>
      </c>
      <c r="B13" s="69">
        <v>185</v>
      </c>
      <c r="C13" s="69">
        <v>1880</v>
      </c>
      <c r="D13" s="69">
        <v>12790</v>
      </c>
      <c r="F13" s="81">
        <v>1715</v>
      </c>
      <c r="G13" s="68">
        <v>21249</v>
      </c>
      <c r="H13" s="81">
        <v>191187</v>
      </c>
      <c r="I13" s="19"/>
      <c r="J13" s="18"/>
      <c r="K13" s="78"/>
      <c r="L13" s="18"/>
      <c r="M13" s="19"/>
      <c r="N13" s="20"/>
      <c r="O13" s="18"/>
      <c r="P13" s="18"/>
      <c r="Q13" s="18"/>
    </row>
    <row r="14" spans="1:17" ht="14.1" customHeight="1">
      <c r="A14" s="3">
        <v>2012</v>
      </c>
      <c r="B14" s="69">
        <v>178</v>
      </c>
      <c r="C14" s="69">
        <v>1981</v>
      </c>
      <c r="D14" s="69">
        <v>12716</v>
      </c>
      <c r="F14" s="81">
        <v>1584</v>
      </c>
      <c r="G14" s="68">
        <v>21080</v>
      </c>
      <c r="H14" s="81">
        <v>183148</v>
      </c>
      <c r="I14" s="19"/>
      <c r="J14" s="18"/>
      <c r="K14" s="78"/>
      <c r="L14" s="18"/>
      <c r="M14" s="19"/>
      <c r="N14" s="20"/>
      <c r="O14" s="18"/>
      <c r="P14" s="18"/>
      <c r="Q14" s="18"/>
    </row>
    <row r="15" spans="1:17" ht="14.1" customHeight="1">
      <c r="A15" s="3">
        <v>2013</v>
      </c>
      <c r="B15" s="69">
        <v>172</v>
      </c>
      <c r="C15" s="69">
        <v>1672</v>
      </c>
      <c r="D15" s="69">
        <v>11504</v>
      </c>
      <c r="F15" s="81">
        <v>1541</v>
      </c>
      <c r="G15" s="68">
        <v>19990</v>
      </c>
      <c r="H15" s="81">
        <v>172179</v>
      </c>
      <c r="I15" s="19"/>
      <c r="J15" s="18"/>
      <c r="K15" s="78"/>
      <c r="L15" s="18"/>
      <c r="M15" s="19"/>
      <c r="N15" s="20"/>
      <c r="O15" s="18"/>
      <c r="P15" s="18"/>
      <c r="Q15" s="18"/>
    </row>
    <row r="16" spans="1:17" ht="14.1" customHeight="1">
      <c r="A16" s="3">
        <v>2014</v>
      </c>
      <c r="B16" s="69">
        <v>200</v>
      </c>
      <c r="C16" s="69">
        <v>1699</v>
      </c>
      <c r="D16" s="69">
        <v>11268</v>
      </c>
      <c r="F16" s="81">
        <v>1575</v>
      </c>
      <c r="G16" s="68">
        <v>21113</v>
      </c>
      <c r="H16" s="81">
        <v>183237</v>
      </c>
      <c r="I16" s="19"/>
      <c r="J16" s="18"/>
      <c r="K16" s="78"/>
      <c r="L16" s="18"/>
      <c r="M16" s="19"/>
      <c r="N16" s="20"/>
      <c r="O16" s="18"/>
      <c r="P16" s="18"/>
      <c r="Q16" s="18"/>
    </row>
    <row r="17" spans="1:17" s="30" customFormat="1" ht="14.1" customHeight="1">
      <c r="A17" s="34" t="s">
        <v>13</v>
      </c>
      <c r="B17" s="66">
        <v>188.6</v>
      </c>
      <c r="C17" s="66">
        <v>1840.2</v>
      </c>
      <c r="D17" s="66">
        <v>12323.2</v>
      </c>
      <c r="E17" s="65"/>
      <c r="F17" s="64">
        <f>AVERAGE(F12:F16)</f>
        <v>1611.4</v>
      </c>
      <c r="G17" s="64">
        <f>AVERAGE(G12:G16)</f>
        <v>20826.400000000001</v>
      </c>
      <c r="H17" s="64">
        <f>AVERAGE(H12:H16)</f>
        <v>185015</v>
      </c>
      <c r="I17" s="24"/>
      <c r="J17" s="63"/>
      <c r="K17" s="80"/>
      <c r="L17" s="63"/>
      <c r="M17" s="63"/>
      <c r="N17" s="53"/>
      <c r="O17" s="63"/>
      <c r="P17" s="63"/>
      <c r="Q17" s="63"/>
    </row>
    <row r="18" spans="1:17" ht="2.25" customHeight="1">
      <c r="A18" s="2"/>
      <c r="F18" s="79"/>
      <c r="G18" s="79"/>
      <c r="H18" s="79"/>
      <c r="I18" s="19"/>
      <c r="J18" s="18"/>
      <c r="K18" s="78"/>
      <c r="L18" s="18"/>
      <c r="M18" s="19"/>
      <c r="N18" s="18"/>
      <c r="O18" s="18"/>
      <c r="P18" s="18"/>
      <c r="Q18" s="18"/>
    </row>
    <row r="19" spans="1:17" ht="14.1" customHeight="1">
      <c r="A19" s="29" t="s">
        <v>12</v>
      </c>
      <c r="B19" s="2"/>
      <c r="C19" s="2"/>
      <c r="D19" s="2"/>
      <c r="F19" s="72"/>
      <c r="G19" s="72"/>
      <c r="H19" s="72"/>
      <c r="I19" s="19"/>
      <c r="J19" s="18"/>
      <c r="K19" s="19"/>
      <c r="L19" s="18"/>
      <c r="M19" s="19"/>
      <c r="N19" s="18"/>
      <c r="O19" s="18"/>
      <c r="P19" s="18"/>
      <c r="Q19" s="18"/>
    </row>
    <row r="20" spans="1:17" ht="14.1" customHeight="1">
      <c r="A20" s="3" t="s">
        <v>2</v>
      </c>
      <c r="B20" s="7">
        <f>(B16-B15)/B15*100</f>
        <v>16.279069767441861</v>
      </c>
      <c r="C20" s="7">
        <f>(C16-C15)/C15*100</f>
        <v>1.6148325358851676</v>
      </c>
      <c r="D20" s="7">
        <f>(D16-D15)/D15*100</f>
        <v>-2.0514603616133518</v>
      </c>
      <c r="E20" s="7"/>
      <c r="F20" s="77">
        <f>(F16-F15)/F15*100</f>
        <v>2.2063595068137576</v>
      </c>
      <c r="G20" s="77">
        <f>(G16-G15)/G15*100</f>
        <v>5.6178089044522261</v>
      </c>
      <c r="H20" s="77">
        <f>(H16-H15)/H15*100</f>
        <v>6.4223860052619655</v>
      </c>
      <c r="I20" s="76"/>
      <c r="J20" s="18"/>
      <c r="K20" s="76"/>
      <c r="L20" s="18"/>
      <c r="M20" s="19"/>
      <c r="N20" s="18"/>
      <c r="O20" s="18"/>
      <c r="P20" s="18"/>
      <c r="Q20" s="18"/>
    </row>
    <row r="21" spans="1:17" ht="14.1" customHeight="1">
      <c r="A21" s="8" t="s">
        <v>1</v>
      </c>
      <c r="B21" s="7">
        <f>(B16-B11)/B11*100</f>
        <v>-31.459904043865667</v>
      </c>
      <c r="C21" s="7">
        <f>(C16-C11)/C11*100</f>
        <v>-34.789283795194599</v>
      </c>
      <c r="D21" s="7">
        <f>(D16-D11)/D11*100</f>
        <v>-34.093700649236709</v>
      </c>
      <c r="E21" s="7"/>
      <c r="F21" s="77">
        <f>(F16-F11)/F11*100</f>
        <v>-47.771587743732589</v>
      </c>
      <c r="G21" s="77">
        <f>(G16-G11)/G11*100</f>
        <v>-25.953074036404445</v>
      </c>
      <c r="H21" s="77">
        <f>(H16-H11)/H11*100</f>
        <v>-28.919830621298338</v>
      </c>
      <c r="I21" s="76"/>
      <c r="J21" s="18"/>
      <c r="K21" s="76"/>
      <c r="L21" s="18"/>
      <c r="M21" s="19"/>
      <c r="N21" s="18"/>
      <c r="O21" s="18"/>
      <c r="P21" s="18"/>
      <c r="Q21" s="18"/>
    </row>
    <row r="22" spans="1:17" ht="14.1" customHeight="1" thickBot="1">
      <c r="A22" s="6" t="s">
        <v>0</v>
      </c>
      <c r="B22" s="4">
        <f>(B17-B11)/B11*100</f>
        <v>-35.366689513365323</v>
      </c>
      <c r="C22" s="4">
        <f>(C17-C11)/C11*100</f>
        <v>-29.369770476702232</v>
      </c>
      <c r="D22" s="4">
        <f>(D17-D11)/D11*100</f>
        <v>-27.921857635842539</v>
      </c>
      <c r="E22" s="4"/>
      <c r="F22" s="75">
        <f>(F17-F11)/F11*100</f>
        <v>-46.564531104921073</v>
      </c>
      <c r="G22" s="75">
        <f>(G17-G11)/G11*100</f>
        <v>-26.958229579490052</v>
      </c>
      <c r="H22" s="75">
        <f>(H17-H11)/H11*100</f>
        <v>-28.230119803312164</v>
      </c>
      <c r="I22" s="43"/>
      <c r="J22" s="5"/>
      <c r="K22" s="43"/>
      <c r="L22" s="5"/>
      <c r="M22" s="19"/>
      <c r="N22" s="18"/>
      <c r="O22" s="18"/>
      <c r="P22" s="18"/>
      <c r="Q22" s="18"/>
    </row>
    <row r="23" spans="1:17" ht="7.5" customHeight="1">
      <c r="A23" s="8"/>
      <c r="B23" s="28"/>
      <c r="C23" s="28"/>
      <c r="D23" s="28"/>
      <c r="F23" s="73"/>
      <c r="G23" s="73"/>
      <c r="H23" s="73"/>
      <c r="I23" s="19"/>
      <c r="J23" s="18"/>
      <c r="K23" s="19"/>
      <c r="L23" s="18"/>
      <c r="M23" s="19"/>
      <c r="N23" s="18"/>
      <c r="O23" s="63"/>
      <c r="P23" s="74"/>
      <c r="Q23" s="63"/>
    </row>
    <row r="24" spans="1:17" ht="21.75" customHeight="1">
      <c r="A24" s="41" t="s">
        <v>17</v>
      </c>
      <c r="B24" s="28"/>
      <c r="C24" s="28"/>
      <c r="D24" s="28"/>
      <c r="F24" s="73"/>
      <c r="G24" s="73"/>
      <c r="H24" s="73"/>
      <c r="I24" s="19"/>
      <c r="J24" s="18"/>
      <c r="K24" s="19"/>
      <c r="L24" s="18"/>
      <c r="M24" s="19"/>
      <c r="N24" s="18"/>
      <c r="O24" s="63"/>
      <c r="P24" s="63"/>
      <c r="Q24" s="74"/>
    </row>
    <row r="25" spans="1:17" ht="6.75" customHeight="1">
      <c r="A25" s="8"/>
      <c r="B25" s="28"/>
      <c r="C25" s="28"/>
      <c r="D25" s="28"/>
      <c r="F25" s="73"/>
      <c r="G25" s="73"/>
      <c r="H25" s="73"/>
      <c r="I25" s="19"/>
      <c r="J25" s="18"/>
      <c r="K25" s="19"/>
      <c r="L25" s="18"/>
      <c r="M25" s="19"/>
      <c r="N25" s="18"/>
      <c r="O25" s="63"/>
      <c r="P25" s="63"/>
      <c r="Q25" s="63"/>
    </row>
    <row r="26" spans="1:17" ht="14.1" customHeight="1">
      <c r="A26" s="25" t="s">
        <v>28</v>
      </c>
      <c r="B26" s="2"/>
      <c r="C26" s="2"/>
      <c r="D26" s="2"/>
      <c r="F26" s="72"/>
      <c r="G26" s="72"/>
      <c r="H26" s="72"/>
      <c r="I26" s="19"/>
      <c r="J26" s="18"/>
      <c r="K26" s="19"/>
      <c r="L26" s="18"/>
      <c r="M26" s="19"/>
      <c r="N26" s="18"/>
      <c r="O26" s="18"/>
      <c r="P26" s="18"/>
      <c r="Q26" s="18"/>
    </row>
    <row r="27" spans="1:17" s="30" customFormat="1" ht="14.1" customHeight="1">
      <c r="A27" s="34" t="s">
        <v>14</v>
      </c>
      <c r="B27" s="71">
        <v>15.4</v>
      </c>
      <c r="C27" s="71">
        <v>325.39999999999998</v>
      </c>
      <c r="D27" s="71">
        <v>2019</v>
      </c>
      <c r="E27" s="66"/>
      <c r="F27" s="70">
        <v>144.19999999999999</v>
      </c>
      <c r="G27" s="70">
        <v>3169.4</v>
      </c>
      <c r="H27" s="70">
        <v>26090.400000000001</v>
      </c>
      <c r="I27" s="24"/>
      <c r="J27" s="63"/>
      <c r="K27" s="24"/>
      <c r="L27" s="63"/>
      <c r="M27" s="24"/>
      <c r="N27" s="53"/>
      <c r="O27" s="63"/>
      <c r="P27" s="63"/>
      <c r="Q27" s="63"/>
    </row>
    <row r="28" spans="1:17" ht="14.1" customHeight="1">
      <c r="A28" s="3">
        <v>2010</v>
      </c>
      <c r="B28" s="69">
        <v>4</v>
      </c>
      <c r="C28" s="69">
        <v>223</v>
      </c>
      <c r="D28" s="69">
        <v>1377</v>
      </c>
      <c r="F28" s="67">
        <v>51</v>
      </c>
      <c r="G28" s="68">
        <v>2225</v>
      </c>
      <c r="H28" s="67">
        <v>18194</v>
      </c>
      <c r="I28" s="19"/>
      <c r="K28" s="19"/>
      <c r="L28" s="18"/>
      <c r="M28" s="19"/>
      <c r="N28" s="20"/>
      <c r="O28" s="18"/>
      <c r="P28" s="18"/>
    </row>
    <row r="29" spans="1:17" ht="14.1" customHeight="1">
      <c r="A29" s="3">
        <v>2011</v>
      </c>
      <c r="B29" s="69">
        <v>7</v>
      </c>
      <c r="C29" s="69">
        <v>203</v>
      </c>
      <c r="D29" s="69">
        <v>1316</v>
      </c>
      <c r="F29" s="67">
        <v>53</v>
      </c>
      <c r="G29" s="68">
        <v>2149</v>
      </c>
      <c r="H29" s="67">
        <v>18159</v>
      </c>
      <c r="I29" s="19"/>
      <c r="K29" s="19"/>
      <c r="L29" s="18"/>
      <c r="M29" s="19"/>
      <c r="N29" s="20"/>
      <c r="O29" s="18"/>
      <c r="P29" s="18"/>
    </row>
    <row r="30" spans="1:17" ht="14.1" customHeight="1">
      <c r="A30" s="3">
        <v>2012</v>
      </c>
      <c r="B30" s="69">
        <v>2</v>
      </c>
      <c r="C30" s="69">
        <v>194</v>
      </c>
      <c r="D30" s="69">
        <v>1168</v>
      </c>
      <c r="F30" s="67">
        <v>59</v>
      </c>
      <c r="G30" s="68">
        <v>2019</v>
      </c>
      <c r="H30" s="67">
        <v>14016</v>
      </c>
      <c r="I30" s="19"/>
      <c r="K30" s="19"/>
      <c r="L30" s="18"/>
      <c r="M30" s="19"/>
      <c r="N30" s="20"/>
      <c r="O30" s="18"/>
      <c r="P30" s="18"/>
    </row>
    <row r="31" spans="1:17" ht="14.1" customHeight="1">
      <c r="A31" s="3">
        <v>2013</v>
      </c>
      <c r="B31" s="69">
        <v>9</v>
      </c>
      <c r="C31" s="69">
        <v>143</v>
      </c>
      <c r="D31" s="69">
        <v>1064</v>
      </c>
      <c r="F31" s="67">
        <v>39</v>
      </c>
      <c r="G31" s="68">
        <v>1790</v>
      </c>
      <c r="H31" s="67">
        <v>14703</v>
      </c>
      <c r="I31" s="19"/>
      <c r="K31" s="19"/>
      <c r="L31" s="18"/>
      <c r="M31" s="19"/>
      <c r="N31" s="20"/>
      <c r="O31" s="18"/>
      <c r="P31" s="18"/>
    </row>
    <row r="32" spans="1:17" ht="14.1" customHeight="1">
      <c r="A32" s="3">
        <v>2014</v>
      </c>
      <c r="B32" s="69">
        <v>7</v>
      </c>
      <c r="C32" s="69">
        <v>171</v>
      </c>
      <c r="D32" s="69">
        <v>1034</v>
      </c>
      <c r="F32" s="67">
        <v>46</v>
      </c>
      <c r="G32" s="68">
        <v>1858</v>
      </c>
      <c r="H32" s="67">
        <v>15703</v>
      </c>
      <c r="I32" s="19"/>
      <c r="K32" s="19"/>
      <c r="L32" s="18"/>
      <c r="M32" s="19"/>
      <c r="N32" s="20"/>
      <c r="O32" s="18"/>
      <c r="P32" s="18"/>
    </row>
    <row r="33" spans="1:17" s="30" customFormat="1" ht="14.1" customHeight="1">
      <c r="A33" s="34" t="s">
        <v>13</v>
      </c>
      <c r="B33" s="66">
        <v>5.8</v>
      </c>
      <c r="C33" s="66">
        <v>186.8</v>
      </c>
      <c r="D33" s="66">
        <v>1191.8</v>
      </c>
      <c r="E33" s="65"/>
      <c r="F33" s="64">
        <f>AVERAGE(F28:F32)</f>
        <v>49.6</v>
      </c>
      <c r="G33" s="64">
        <f>AVERAGE(G28:G32)</f>
        <v>2008.2</v>
      </c>
      <c r="H33" s="64">
        <f>AVERAGE(H28:H32)</f>
        <v>16155</v>
      </c>
      <c r="I33" s="24"/>
      <c r="J33" s="63"/>
      <c r="K33" s="24"/>
      <c r="L33" s="63"/>
      <c r="M33" s="24"/>
      <c r="N33" s="53"/>
      <c r="O33" s="62"/>
      <c r="P33" s="62"/>
      <c r="Q33" s="62"/>
    </row>
    <row r="34" spans="1:17" ht="2.25" customHeight="1">
      <c r="A34" s="2"/>
      <c r="I34" s="19"/>
      <c r="J34" s="18"/>
      <c r="K34" s="19"/>
      <c r="L34" s="18"/>
      <c r="M34" s="19"/>
      <c r="N34" s="18"/>
      <c r="O34" s="18"/>
      <c r="P34" s="18"/>
    </row>
    <row r="35" spans="1:17" ht="14.1" customHeight="1">
      <c r="A35" s="29" t="s">
        <v>12</v>
      </c>
      <c r="B35" s="2"/>
      <c r="C35" s="2"/>
      <c r="D35" s="2"/>
      <c r="F35" s="2"/>
      <c r="G35" s="2"/>
      <c r="H35" s="2"/>
      <c r="I35" s="19"/>
      <c r="J35" s="18"/>
      <c r="K35" s="19"/>
      <c r="L35" s="18"/>
      <c r="M35" s="19"/>
      <c r="N35" s="18"/>
      <c r="O35" s="18"/>
      <c r="P35" s="18"/>
    </row>
    <row r="36" spans="1:17" ht="14.1" customHeight="1">
      <c r="A36" s="3" t="s">
        <v>2</v>
      </c>
      <c r="B36" s="7">
        <f>(B32-B31)/B31*100</f>
        <v>-22.222222222222221</v>
      </c>
      <c r="C36" s="7">
        <f>(C32-C31)/C31*100</f>
        <v>19.58041958041958</v>
      </c>
      <c r="D36" s="7">
        <f>(D32-D31)/D31*100</f>
        <v>-2.8195488721804511</v>
      </c>
      <c r="E36" s="7"/>
      <c r="F36" s="7">
        <f>(F32-F31)/F31*100</f>
        <v>17.948717948717949</v>
      </c>
      <c r="G36" s="7">
        <f>(G32-G31)/G31*100</f>
        <v>3.7988826815642458</v>
      </c>
      <c r="H36" s="7">
        <f>(H32-H31)/H31*100</f>
        <v>6.8013330612800109</v>
      </c>
      <c r="I36" s="19"/>
      <c r="J36" s="18"/>
      <c r="K36" s="19"/>
      <c r="L36" s="18"/>
      <c r="M36" s="19"/>
      <c r="N36" s="18"/>
      <c r="O36" s="18"/>
      <c r="P36" s="18"/>
    </row>
    <row r="37" spans="1:17" ht="14.1" customHeight="1">
      <c r="A37" s="8" t="s">
        <v>1</v>
      </c>
      <c r="B37" s="7">
        <f>(B32-B27)/B27*100</f>
        <v>-54.54545454545454</v>
      </c>
      <c r="C37" s="7">
        <f>(C32-C27)/C27*100</f>
        <v>-47.449293177627531</v>
      </c>
      <c r="D37" s="7">
        <f>(D32-D27)/D27*100</f>
        <v>-48.786527984150567</v>
      </c>
      <c r="E37" s="7"/>
      <c r="F37" s="7">
        <f>(F32-F27)/F27*100</f>
        <v>-68.099861303744788</v>
      </c>
      <c r="G37" s="7">
        <f>(G32-G27)/G27*100</f>
        <v>-41.376916766580429</v>
      </c>
      <c r="H37" s="7">
        <f>(H32-H27)/H27*100</f>
        <v>-39.813111335970319</v>
      </c>
      <c r="I37" s="19"/>
      <c r="J37" s="18"/>
      <c r="K37" s="19"/>
      <c r="L37" s="18"/>
      <c r="M37" s="19"/>
      <c r="N37" s="18"/>
      <c r="O37" s="18"/>
      <c r="P37" s="18"/>
    </row>
    <row r="38" spans="1:17" ht="14.1" customHeight="1" thickBot="1">
      <c r="A38" s="6" t="s">
        <v>0</v>
      </c>
      <c r="B38" s="4">
        <f>(B33-B27)/B27*100</f>
        <v>-62.337662337662344</v>
      </c>
      <c r="C38" s="4">
        <f>(C33-C27)/C27*100</f>
        <v>-42.593730792870304</v>
      </c>
      <c r="D38" s="4">
        <f>(D33-D27)/D27*100</f>
        <v>-40.970777612679548</v>
      </c>
      <c r="E38" s="4"/>
      <c r="F38" s="4">
        <f>(F33-F27)/F27*100</f>
        <v>-65.603328710124828</v>
      </c>
      <c r="G38" s="4">
        <f>(G33-G27)/G27*100</f>
        <v>-36.637849435224332</v>
      </c>
      <c r="H38" s="4">
        <f>(H33-H27)/H27*100</f>
        <v>-38.080673351117653</v>
      </c>
      <c r="I38" s="4"/>
      <c r="J38" s="5"/>
      <c r="K38" s="43"/>
      <c r="L38" s="5"/>
      <c r="M38" s="19"/>
      <c r="N38" s="18"/>
      <c r="O38" s="18"/>
      <c r="P38" s="18"/>
    </row>
    <row r="39" spans="1:17" ht="15">
      <c r="A39" s="19"/>
      <c r="B39" s="19"/>
      <c r="D39" s="19"/>
      <c r="E39" s="19"/>
      <c r="F39" s="19"/>
      <c r="H39" s="19"/>
      <c r="I39" s="19"/>
      <c r="K39" s="18"/>
      <c r="L39" s="18"/>
      <c r="M39" s="18"/>
    </row>
    <row r="40" spans="1:17">
      <c r="A40" s="18"/>
      <c r="B40" s="18"/>
      <c r="C40" s="18"/>
      <c r="D40" s="18"/>
      <c r="E40" s="18"/>
      <c r="F40" s="18"/>
      <c r="G40" s="18"/>
      <c r="H40" s="18"/>
      <c r="I40" s="18"/>
      <c r="J40" s="18"/>
      <c r="K40" s="18"/>
      <c r="L40" s="18"/>
      <c r="M40" s="18"/>
    </row>
    <row r="41" spans="1:17" ht="18" customHeight="1">
      <c r="A41" s="41" t="s">
        <v>27</v>
      </c>
      <c r="B41" s="18"/>
      <c r="C41" s="18"/>
      <c r="D41" s="18"/>
      <c r="E41" s="18"/>
      <c r="F41" s="18"/>
      <c r="G41" s="18"/>
      <c r="H41" s="18"/>
      <c r="I41" s="18"/>
      <c r="J41" s="18"/>
      <c r="K41" s="18"/>
      <c r="L41" s="41"/>
      <c r="M41" s="18"/>
    </row>
    <row r="42" spans="1:17" ht="3.75" customHeight="1">
      <c r="A42" s="41"/>
      <c r="B42" s="18"/>
      <c r="C42" s="18"/>
      <c r="D42" s="18"/>
      <c r="E42" s="18"/>
      <c r="F42" s="18"/>
      <c r="G42" s="18"/>
      <c r="H42" s="18"/>
      <c r="I42" s="18"/>
      <c r="J42" s="18"/>
      <c r="K42" s="18"/>
      <c r="L42" s="41"/>
      <c r="M42" s="18"/>
    </row>
    <row r="43" spans="1:17" ht="18" customHeight="1" thickBot="1">
      <c r="A43" s="61" t="s">
        <v>26</v>
      </c>
      <c r="B43" s="60"/>
      <c r="C43" s="60"/>
      <c r="D43" s="60"/>
      <c r="E43" s="60"/>
      <c r="F43" s="60"/>
      <c r="G43" s="60"/>
      <c r="H43" s="60"/>
      <c r="I43" s="60"/>
      <c r="J43" s="60"/>
      <c r="K43" s="60"/>
      <c r="L43" s="5"/>
      <c r="M43" s="59"/>
    </row>
    <row r="44" spans="1:17" ht="14.1" customHeight="1">
      <c r="A44" s="19"/>
      <c r="B44" s="57" t="s">
        <v>25</v>
      </c>
      <c r="C44" s="57"/>
      <c r="D44" s="57"/>
      <c r="E44" s="24"/>
      <c r="F44" s="58" t="s">
        <v>24</v>
      </c>
      <c r="G44" s="57"/>
      <c r="H44" s="57"/>
      <c r="I44" s="19"/>
      <c r="J44" s="56"/>
      <c r="K44" s="55"/>
      <c r="L44" s="54" t="s">
        <v>23</v>
      </c>
      <c r="M44" s="19"/>
    </row>
    <row r="45" spans="1:17" ht="14.1" customHeight="1">
      <c r="A45" s="19"/>
      <c r="B45" s="52"/>
      <c r="C45" s="52"/>
      <c r="D45" s="51" t="s">
        <v>22</v>
      </c>
      <c r="E45" s="53"/>
      <c r="F45" s="52"/>
      <c r="G45" s="52"/>
      <c r="H45" s="51" t="s">
        <v>22</v>
      </c>
      <c r="I45" s="20"/>
      <c r="J45" s="52"/>
      <c r="K45" s="52"/>
      <c r="L45" s="51" t="s">
        <v>22</v>
      </c>
      <c r="M45" s="19"/>
    </row>
    <row r="46" spans="1:17" ht="14.1" customHeight="1" thickBot="1">
      <c r="A46" s="43"/>
      <c r="B46" s="48" t="s">
        <v>21</v>
      </c>
      <c r="C46" s="48" t="s">
        <v>20</v>
      </c>
      <c r="D46" s="48" t="s">
        <v>19</v>
      </c>
      <c r="E46" s="50"/>
      <c r="F46" s="48" t="s">
        <v>21</v>
      </c>
      <c r="G46" s="48" t="s">
        <v>20</v>
      </c>
      <c r="H46" s="48" t="s">
        <v>19</v>
      </c>
      <c r="I46" s="49"/>
      <c r="J46" s="48" t="s">
        <v>21</v>
      </c>
      <c r="K46" s="48" t="s">
        <v>20</v>
      </c>
      <c r="L46" s="48" t="s">
        <v>19</v>
      </c>
      <c r="M46" s="19"/>
    </row>
    <row r="47" spans="1:17" ht="18" customHeight="1">
      <c r="A47" s="47" t="s">
        <v>18</v>
      </c>
      <c r="B47" s="2"/>
      <c r="C47" s="2"/>
      <c r="D47" s="2"/>
      <c r="E47" s="2"/>
      <c r="F47" s="2"/>
      <c r="G47" s="2"/>
      <c r="H47" s="2"/>
      <c r="I47" s="2"/>
      <c r="J47" s="2"/>
      <c r="K47" s="2"/>
      <c r="L47" s="2"/>
      <c r="M47" s="2"/>
    </row>
    <row r="48" spans="1:17" ht="3.75" customHeight="1">
      <c r="A48" s="47"/>
      <c r="B48" s="2"/>
      <c r="C48" s="2"/>
      <c r="D48" s="2"/>
      <c r="E48" s="2"/>
      <c r="F48" s="2"/>
      <c r="G48" s="2"/>
      <c r="H48" s="2"/>
      <c r="I48" s="2"/>
      <c r="J48" s="2"/>
      <c r="K48" s="2"/>
      <c r="L48" s="46" t="s">
        <v>16</v>
      </c>
      <c r="M48" s="2"/>
    </row>
    <row r="49" spans="1:13" ht="14.1" customHeight="1">
      <c r="A49" s="24" t="s">
        <v>15</v>
      </c>
      <c r="B49" s="2"/>
      <c r="C49" s="2"/>
      <c r="D49" s="2"/>
      <c r="E49" s="2"/>
      <c r="F49" s="2"/>
      <c r="G49" s="2"/>
      <c r="H49" s="2"/>
      <c r="I49" s="2"/>
      <c r="J49" s="2"/>
      <c r="K49" s="2"/>
      <c r="L49" s="2"/>
      <c r="M49" s="2"/>
    </row>
    <row r="50" spans="1:13" s="30" customFormat="1" ht="14.1" customHeight="1">
      <c r="A50" s="34" t="s">
        <v>14</v>
      </c>
      <c r="B50" s="33">
        <f>(B11/$D85)*1000</f>
        <v>5.6769323554016461E-2</v>
      </c>
      <c r="C50" s="33">
        <f>(C11/$D85)*1000</f>
        <v>0.50687729810704074</v>
      </c>
      <c r="D50" s="33">
        <f>(D11/$D85)*1000</f>
        <v>3.3261998793797787</v>
      </c>
      <c r="E50" s="33"/>
      <c r="F50" s="33">
        <f>(F11/$H85)*1000</f>
        <v>5.5863624288783588E-2</v>
      </c>
      <c r="G50" s="33">
        <f>(G11/$H85)*1000</f>
        <v>0.52819986713956979</v>
      </c>
      <c r="H50" s="45">
        <f>(H11/$H85)*1000</f>
        <v>4.7755136670997782</v>
      </c>
      <c r="I50" s="33"/>
      <c r="J50" s="31">
        <f>B50/F50*100</f>
        <v>101.6212683598023</v>
      </c>
      <c r="K50" s="31">
        <f>C50/G50*100</f>
        <v>95.963162742164258</v>
      </c>
      <c r="L50" s="31">
        <f>D50/H50*100</f>
        <v>69.651143547031594</v>
      </c>
      <c r="M50" s="25"/>
    </row>
    <row r="51" spans="1:13" ht="14.1" customHeight="1">
      <c r="A51" s="3">
        <v>2010</v>
      </c>
      <c r="B51" s="37">
        <f>(B12/$D98)*1000</f>
        <v>3.9527193949298767E-2</v>
      </c>
      <c r="C51" s="37">
        <f>(C12/$D98)*1000</f>
        <v>0.37417810041427541</v>
      </c>
      <c r="D51" s="37">
        <f>(D12/$D98)*1000</f>
        <v>2.5346813119987837</v>
      </c>
      <c r="E51" s="37"/>
      <c r="F51" s="37">
        <f>(F12/$H98)*1000</f>
        <v>2.9483364370769073E-2</v>
      </c>
      <c r="G51" s="37">
        <f>(G12/$H98)*1000</f>
        <v>0.37168431332211921</v>
      </c>
      <c r="H51" s="37">
        <f>(H12/$H98)*1000</f>
        <v>3.5071916335908027</v>
      </c>
      <c r="I51" s="37"/>
      <c r="J51" s="35">
        <f>B51/F51*100</f>
        <v>134.06609046451811</v>
      </c>
      <c r="K51" s="35">
        <f>C51/G51*100</f>
        <v>100.67094224931547</v>
      </c>
      <c r="L51" s="35">
        <f>D51/H51*100</f>
        <v>72.270967110048559</v>
      </c>
      <c r="M51" s="2"/>
    </row>
    <row r="52" spans="1:13" ht="14.1" customHeight="1">
      <c r="A52" s="3">
        <v>2011</v>
      </c>
      <c r="B52" s="37">
        <f>(B13/$D99)*1000</f>
        <v>3.49063189871507E-2</v>
      </c>
      <c r="C52" s="37">
        <f>(C13/$D99)*1000</f>
        <v>0.3547236740315855</v>
      </c>
      <c r="D52" s="37">
        <f>(D13/$D99)*1000</f>
        <v>2.4132530802467973</v>
      </c>
      <c r="E52" s="37"/>
      <c r="F52" s="37">
        <f>(F13/$H99)*1000</f>
        <v>3.0531808741557708E-2</v>
      </c>
      <c r="G52" s="37">
        <f>(G13/$H99)*1000</f>
        <v>0.37829178072848968</v>
      </c>
      <c r="H52" s="37">
        <f>(H13/$H99)*1000</f>
        <v>3.4036646751441366</v>
      </c>
      <c r="I52" s="37"/>
      <c r="J52" s="35">
        <f>B52/F52*100</f>
        <v>114.32771403300035</v>
      </c>
      <c r="K52" s="35">
        <f>C52/G52*100</f>
        <v>93.769860224951685</v>
      </c>
      <c r="L52" s="35">
        <f>D52/H52*100</f>
        <v>70.901610780580256</v>
      </c>
      <c r="M52" s="2"/>
    </row>
    <row r="53" spans="1:13" ht="14.1" customHeight="1">
      <c r="A53" s="3">
        <v>2012</v>
      </c>
      <c r="B53" s="37">
        <f>(B14/$D100)*1000</f>
        <v>3.3498946100572115E-2</v>
      </c>
      <c r="C53" s="37">
        <f>(C14/$D100)*1000</f>
        <v>0.37281692261367055</v>
      </c>
      <c r="D53" s="37">
        <f>(D14/$D100)*1000</f>
        <v>2.3931044866004214</v>
      </c>
      <c r="E53" s="37"/>
      <c r="F53" s="37">
        <f>(F14/$H100)*1000</f>
        <v>2.8001798054850858E-2</v>
      </c>
      <c r="G53" s="37">
        <f>(G14/$H100)*1000</f>
        <v>0.37265019128551519</v>
      </c>
      <c r="H53" s="37">
        <f>(H14/$H100)*1000</f>
        <v>3.2376725442865051</v>
      </c>
      <c r="I53" s="37"/>
      <c r="J53" s="35">
        <f>B53/F53*100</f>
        <v>119.63141093637365</v>
      </c>
      <c r="K53" s="35">
        <f>C53/G53*100</f>
        <v>100.04474204818739</v>
      </c>
      <c r="L53" s="35">
        <f>D53/H53*100</f>
        <v>73.914345995969043</v>
      </c>
      <c r="M53" s="2"/>
    </row>
    <row r="54" spans="1:13" ht="14.1" customHeight="1">
      <c r="A54" s="3">
        <v>2013</v>
      </c>
      <c r="B54" s="37">
        <f>(B15/$D101)*1000</f>
        <v>3.2284100080710254E-2</v>
      </c>
      <c r="C54" s="37">
        <f>(C15/$D101)*1000</f>
        <v>0.31383148450550896</v>
      </c>
      <c r="D54" s="37">
        <f>(D15/$D101)*1000</f>
        <v>2.1592807402819232</v>
      </c>
      <c r="E54" s="37"/>
      <c r="F54" s="37">
        <f>(F15/$H101)*1000</f>
        <v>2.7059665016097342E-2</v>
      </c>
      <c r="G54" s="37">
        <f>(G15/$H101)*1000</f>
        <v>0.35102057344048399</v>
      </c>
      <c r="H54" s="37">
        <f>(H15/$H101)*1000</f>
        <v>3.0234302808608851</v>
      </c>
      <c r="I54" s="37"/>
      <c r="J54" s="35">
        <f>B54/F54*100</f>
        <v>119.30709438385503</v>
      </c>
      <c r="K54" s="35">
        <f>C54/G54*100</f>
        <v>89.405438954625694</v>
      </c>
      <c r="L54" s="35">
        <f>D54/H54*100</f>
        <v>71.418241523568199</v>
      </c>
      <c r="M54" s="2"/>
    </row>
    <row r="55" spans="1:13" ht="14.1" customHeight="1">
      <c r="A55" s="3">
        <v>2014</v>
      </c>
      <c r="B55" s="37">
        <f>(B16/$D102)*1000</f>
        <v>3.7399955120053854E-2</v>
      </c>
      <c r="C55" s="37">
        <f>(C16/$D102)*1000</f>
        <v>0.31771261874485751</v>
      </c>
      <c r="D55" s="37">
        <f>(D16/$D102)*1000</f>
        <v>2.1071134714638342</v>
      </c>
      <c r="E55" s="37"/>
      <c r="F55" s="37">
        <f>(F16/$H102)*1000</f>
        <v>2.7434888126797053E-2</v>
      </c>
      <c r="G55" s="37">
        <f>(G16/$H102)*1000</f>
        <v>0.36776685271178799</v>
      </c>
      <c r="H55" s="37">
        <f>(H16/$H102)*1000</f>
        <v>3.1918010131364514</v>
      </c>
      <c r="I55" s="37"/>
      <c r="J55" s="35">
        <f>B55/F55*100</f>
        <v>136.32260845096508</v>
      </c>
      <c r="K55" s="35">
        <f>C55/G55*100</f>
        <v>86.389683138149195</v>
      </c>
      <c r="L55" s="35">
        <f>D55/H55*100</f>
        <v>66.016442215276456</v>
      </c>
      <c r="M55" s="2"/>
    </row>
    <row r="56" spans="1:13" s="30" customFormat="1" ht="14.1" customHeight="1">
      <c r="A56" s="34" t="s">
        <v>13</v>
      </c>
      <c r="B56" s="33">
        <f>(B17/$D103)*1000</f>
        <v>3.5516553048849382E-2</v>
      </c>
      <c r="C56" s="33">
        <f>(C17/$D103)*1000</f>
        <v>0.34654061993898533</v>
      </c>
      <c r="D56" s="33">
        <f>(D17/$D103)*1000</f>
        <v>2.3206658882904598</v>
      </c>
      <c r="E56" s="33"/>
      <c r="F56" s="33">
        <f>(F17/$H103)*1000</f>
        <v>2.8491305054500735E-2</v>
      </c>
      <c r="G56" s="33">
        <f>(G17/$H103)*1000</f>
        <v>0.36823340920134923</v>
      </c>
      <c r="H56" s="33">
        <f>(H17/$H103)*1000</f>
        <v>3.2712664792468993</v>
      </c>
      <c r="I56" s="25"/>
      <c r="J56" s="31">
        <f>B56/F56*100</f>
        <v>124.65751562067837</v>
      </c>
      <c r="K56" s="31">
        <f>C56/G56*100</f>
        <v>94.10895678656297</v>
      </c>
      <c r="L56" s="31">
        <f>D56/H56*100</f>
        <v>70.94090019913989</v>
      </c>
      <c r="M56" s="25"/>
    </row>
    <row r="57" spans="1:13" ht="4.5" customHeight="1">
      <c r="A57" s="2"/>
      <c r="J57" s="44"/>
      <c r="K57" s="44"/>
      <c r="L57" s="44"/>
      <c r="M57" s="2"/>
    </row>
    <row r="58" spans="1:13" ht="14.1" customHeight="1">
      <c r="A58" s="29" t="s">
        <v>12</v>
      </c>
      <c r="B58" s="2"/>
      <c r="C58" s="2"/>
      <c r="D58" s="2"/>
      <c r="E58" s="2"/>
      <c r="F58" s="2"/>
      <c r="G58" s="2"/>
      <c r="H58" s="2"/>
      <c r="I58" s="2"/>
      <c r="J58" s="28"/>
      <c r="K58" s="28"/>
      <c r="L58" s="28"/>
      <c r="M58" s="2"/>
    </row>
    <row r="59" spans="1:13" ht="14.1" customHeight="1">
      <c r="A59" s="3" t="s">
        <v>2</v>
      </c>
      <c r="B59" s="7">
        <f>(B55-B54)/B54*100</f>
        <v>15.8463609843668</v>
      </c>
      <c r="C59" s="7">
        <f>(C55-C54)/C54*100</f>
        <v>1.2366937133359608</v>
      </c>
      <c r="D59" s="7">
        <f>(D55-D54)/D54*100</f>
        <v>-2.415955824775144</v>
      </c>
      <c r="E59" s="7"/>
      <c r="F59" s="7">
        <f>(F55-F54)/F54*100</f>
        <v>1.3866509821037947</v>
      </c>
      <c r="G59" s="7">
        <f>(G55-G54)/G54*100</f>
        <v>4.7707401042529964</v>
      </c>
      <c r="H59" s="7">
        <f>(H55-H54)/H54*100</f>
        <v>5.5688643902721244</v>
      </c>
      <c r="I59" s="28"/>
      <c r="J59" s="28"/>
      <c r="K59" s="28"/>
      <c r="L59" s="28"/>
      <c r="M59" s="2"/>
    </row>
    <row r="60" spans="1:13" ht="14.1" customHeight="1">
      <c r="A60" s="8" t="s">
        <v>1</v>
      </c>
      <c r="B60" s="7">
        <f>(B55-B50)/B50*100</f>
        <v>-34.119427925774907</v>
      </c>
      <c r="C60" s="7">
        <f>(C55-C50)/C50*100</f>
        <v>-37.31961957432862</v>
      </c>
      <c r="D60" s="7">
        <f>(D55-D50)/D50*100</f>
        <v>-36.651026761003372</v>
      </c>
      <c r="E60" s="7"/>
      <c r="F60" s="7">
        <f>(F55-F50)/F50*100</f>
        <v>-50.889530573644706</v>
      </c>
      <c r="G60" s="7">
        <f>(G55-G50)/G50*100</f>
        <v>-30.373543124233599</v>
      </c>
      <c r="H60" s="7">
        <f>(H55-H50)/H50*100</f>
        <v>-33.163189645421596</v>
      </c>
      <c r="I60" s="28"/>
      <c r="J60" s="28"/>
      <c r="K60" s="28"/>
      <c r="L60" s="28"/>
      <c r="M60" s="2"/>
    </row>
    <row r="61" spans="1:13" ht="14.1" customHeight="1" thickBot="1">
      <c r="A61" s="6" t="s">
        <v>0</v>
      </c>
      <c r="B61" s="4">
        <f>(B56-B50)/B50*100</f>
        <v>-37.437068428241702</v>
      </c>
      <c r="C61" s="4">
        <f>(C56-C50)/C50*100</f>
        <v>-31.632246850833713</v>
      </c>
      <c r="D61" s="4">
        <f>(D56-D50)/D50*100</f>
        <v>-30.230714555759537</v>
      </c>
      <c r="E61" s="4"/>
      <c r="F61" s="4">
        <f>(F56-F50)/F50*100</f>
        <v>-48.998466502608792</v>
      </c>
      <c r="G61" s="4">
        <f>(G56-G50)/G50*100</f>
        <v>-30.28521358865688</v>
      </c>
      <c r="H61" s="4">
        <f>(H56-H50)/H50*100</f>
        <v>-31.499170407911841</v>
      </c>
      <c r="I61" s="43"/>
      <c r="J61" s="42"/>
      <c r="K61" s="42"/>
      <c r="L61" s="42"/>
      <c r="M61" s="2"/>
    </row>
    <row r="62" spans="1:13" ht="7.5" customHeight="1">
      <c r="A62" s="3"/>
      <c r="J62" s="28"/>
      <c r="K62" s="28"/>
      <c r="L62" s="28"/>
      <c r="M62" s="2"/>
    </row>
    <row r="63" spans="1:13" ht="22.5" customHeight="1">
      <c r="A63" s="41" t="s">
        <v>17</v>
      </c>
      <c r="B63" s="2"/>
      <c r="C63" s="2"/>
      <c r="D63" s="2"/>
      <c r="E63" s="2"/>
      <c r="F63" s="2"/>
      <c r="G63" s="2"/>
      <c r="H63" s="2"/>
      <c r="I63" s="2"/>
      <c r="J63" s="28"/>
      <c r="K63" s="28"/>
      <c r="L63" s="28"/>
      <c r="M63" s="2"/>
    </row>
    <row r="64" spans="1:13" ht="3" customHeight="1">
      <c r="A64" s="40"/>
      <c r="B64" s="2"/>
      <c r="C64" s="2"/>
      <c r="D64" s="2"/>
      <c r="E64" s="2"/>
      <c r="F64" s="2"/>
      <c r="G64" s="2"/>
      <c r="H64" s="2"/>
      <c r="I64" s="2"/>
      <c r="J64" s="28"/>
      <c r="K64" s="28"/>
      <c r="L64" s="39" t="s">
        <v>16</v>
      </c>
      <c r="M64" s="2"/>
    </row>
    <row r="65" spans="1:13" ht="17.25" customHeight="1">
      <c r="A65" s="24" t="s">
        <v>15</v>
      </c>
      <c r="B65" s="2"/>
      <c r="C65" s="2"/>
      <c r="D65" s="2"/>
      <c r="E65" s="2"/>
      <c r="F65" s="2"/>
      <c r="G65" s="2"/>
      <c r="H65" s="2"/>
      <c r="I65" s="38"/>
      <c r="J65" s="28"/>
      <c r="K65" s="28"/>
      <c r="L65" s="28"/>
      <c r="M65" s="2"/>
    </row>
    <row r="66" spans="1:13" s="30" customFormat="1" ht="14.1" customHeight="1">
      <c r="A66" s="34" t="s">
        <v>14</v>
      </c>
      <c r="B66" s="33">
        <f>(B27/$C85)*1000</f>
        <v>1.6590161603255979E-2</v>
      </c>
      <c r="C66" s="33">
        <f>(C27/$C85)*1000</f>
        <v>0.35054796011035688</v>
      </c>
      <c r="D66" s="33">
        <f>(D27/$C85)*1000</f>
        <v>2.1750348231801184</v>
      </c>
      <c r="E66" s="33"/>
      <c r="F66" s="33">
        <f>(F27/$G85)*1000</f>
        <v>1.3885518617379815E-2</v>
      </c>
      <c r="G66" s="33">
        <f>(G27/$G85)*1000</f>
        <v>0.30519252916729256</v>
      </c>
      <c r="H66" s="33">
        <f>(H27/$G85)*1000</f>
        <v>2.5123351937232066</v>
      </c>
      <c r="I66" s="32"/>
      <c r="J66" s="31">
        <f>B66/F66*100</f>
        <v>119.47815605886622</v>
      </c>
      <c r="K66" s="31">
        <f>C66/G66*100</f>
        <v>114.86125203222211</v>
      </c>
      <c r="L66" s="31">
        <f>D66/H66*100</f>
        <v>86.574228972877663</v>
      </c>
      <c r="M66" s="25"/>
    </row>
    <row r="67" spans="1:13" ht="14.1" customHeight="1">
      <c r="A67" s="3">
        <v>2010</v>
      </c>
      <c r="B67" s="37">
        <f>(B28/$C98)*1000</f>
        <v>4.3582574814937493E-3</v>
      </c>
      <c r="C67" s="37">
        <f>(C28/$C98)*1000</f>
        <v>0.2429728545932765</v>
      </c>
      <c r="D67" s="37">
        <f>(D28/$C98)*1000</f>
        <v>1.5003301380042231</v>
      </c>
      <c r="E67" s="37"/>
      <c r="F67" s="37">
        <f>(F28/$G98)*1000</f>
        <v>4.8498911151896697E-3</v>
      </c>
      <c r="G67" s="37">
        <f>(G28/$G98)*1000</f>
        <v>0.21158838688817677</v>
      </c>
      <c r="H67" s="37">
        <f>(H28/$G98)*1000</f>
        <v>1.7301748813678599</v>
      </c>
      <c r="I67" s="36"/>
      <c r="J67" s="35">
        <f>B67/F67*100</f>
        <v>89.862996466948658</v>
      </c>
      <c r="K67" s="35">
        <f>C67/G67*100</f>
        <v>114.83279312568617</v>
      </c>
      <c r="L67" s="35">
        <f>D67/H67*100</f>
        <v>86.715519579042564</v>
      </c>
      <c r="M67" s="2"/>
    </row>
    <row r="68" spans="1:13" ht="14.1" customHeight="1">
      <c r="A68" s="3">
        <v>2011</v>
      </c>
      <c r="B68" s="37">
        <f>(B29/$C99)*1000</f>
        <v>7.6410621949715256E-3</v>
      </c>
      <c r="C68" s="37">
        <f>(C29/$C99)*1000</f>
        <v>0.22159080365417427</v>
      </c>
      <c r="D68" s="37">
        <f>(D29/$C99)*1000</f>
        <v>1.4365196926546471</v>
      </c>
      <c r="E68" s="37"/>
      <c r="F68" s="37">
        <f>(F29/$G99)*1000</f>
        <v>5.0066262225732525E-3</v>
      </c>
      <c r="G68" s="37">
        <f>(G29/$G99)*1000</f>
        <v>0.20300452362848909</v>
      </c>
      <c r="H68" s="37">
        <f>(H29/$G99)*1000</f>
        <v>1.7153835014284471</v>
      </c>
      <c r="I68" s="36"/>
      <c r="J68" s="35">
        <f>B68/F68*100</f>
        <v>152.61898642483948</v>
      </c>
      <c r="K68" s="35">
        <f>C68/G68*100</f>
        <v>109.1555989460113</v>
      </c>
      <c r="L68" s="35">
        <f>D68/H68*100</f>
        <v>83.74335485087839</v>
      </c>
      <c r="M68" s="2"/>
    </row>
    <row r="69" spans="1:13" ht="14.1" customHeight="1">
      <c r="A69" s="3">
        <v>2012</v>
      </c>
      <c r="B69" s="37">
        <f>(B30/$C100)*1000</f>
        <v>2.1865785621278033E-3</v>
      </c>
      <c r="C69" s="37">
        <f>(C30/$C100)*1000</f>
        <v>0.21209812052639693</v>
      </c>
      <c r="D69" s="37">
        <f>(D30/$C100)*1000</f>
        <v>1.2769618802826372</v>
      </c>
      <c r="E69" s="37"/>
      <c r="F69" s="37">
        <f>(F30/$G100)*1000</f>
        <v>5.5208810951930904E-3</v>
      </c>
      <c r="G69" s="37">
        <f>(G30/$G100)*1000</f>
        <v>0.18892642256262457</v>
      </c>
      <c r="H69" s="37">
        <f>(H30/$G100)*1000</f>
        <v>1.3115367700038365</v>
      </c>
      <c r="I69" s="36"/>
      <c r="J69" s="35">
        <f>B69/F69*100</f>
        <v>39.605608677781689</v>
      </c>
      <c r="K69" s="35">
        <f>C69/G69*100</f>
        <v>112.26493237392006</v>
      </c>
      <c r="L69" s="35">
        <f>D69/H69*100</f>
        <v>97.363787999546659</v>
      </c>
      <c r="M69" s="2"/>
    </row>
    <row r="70" spans="1:13" ht="14.1" customHeight="1">
      <c r="A70" s="3">
        <v>2013</v>
      </c>
      <c r="B70" s="37">
        <f>(B31/$C101)*1000</f>
        <v>9.8718957001312953E-3</v>
      </c>
      <c r="C70" s="37">
        <f>(C31/$C101)*1000</f>
        <v>0.15685345390208616</v>
      </c>
      <c r="D70" s="37">
        <f>(D31/$C101)*1000</f>
        <v>1.1670774472155221</v>
      </c>
      <c r="E70" s="37"/>
      <c r="F70" s="37">
        <f>(F31/$G101)*1000</f>
        <v>3.6230527601019765E-3</v>
      </c>
      <c r="G70" s="37">
        <f>(G31/$G101)*1000</f>
        <v>0.16628883180980866</v>
      </c>
      <c r="H70" s="37">
        <f>(H31/$G101)*1000</f>
        <v>1.3658908905584455</v>
      </c>
      <c r="I70" s="36"/>
      <c r="J70" s="35">
        <f>B70/F70*100</f>
        <v>272.47452228251393</v>
      </c>
      <c r="K70" s="35">
        <f>C70/G70*100</f>
        <v>94.32591004156302</v>
      </c>
      <c r="L70" s="35">
        <f>D70/H70*100</f>
        <v>85.444412528321465</v>
      </c>
      <c r="M70" s="2"/>
    </row>
    <row r="71" spans="1:13" ht="14.1" customHeight="1">
      <c r="A71" s="3">
        <v>2014</v>
      </c>
      <c r="B71" s="37">
        <f>(B32/$C102)*1000</f>
        <v>7.6814860822445744E-3</v>
      </c>
      <c r="C71" s="37">
        <f>(C32/$C102)*1000</f>
        <v>0.1876477314376889</v>
      </c>
      <c r="D71" s="37">
        <f>(D32/$C102)*1000</f>
        <v>1.1346652298629842</v>
      </c>
      <c r="E71" s="37"/>
      <c r="F71" s="37">
        <f>(F32/$G102)*1000</f>
        <v>4.2363527507789595E-3</v>
      </c>
      <c r="G71" s="37">
        <f>(G32/$G102)*1000</f>
        <v>0.17111181328146319</v>
      </c>
      <c r="H71" s="37">
        <f>(H32/$G102)*1000</f>
        <v>1.4461618966409131</v>
      </c>
      <c r="I71" s="36"/>
      <c r="J71" s="35">
        <f>B71/F71*100</f>
        <v>181.32309876301355</v>
      </c>
      <c r="K71" s="35">
        <f>C71/G71*100</f>
        <v>109.66380861678185</v>
      </c>
      <c r="L71" s="35">
        <f>D71/H71*100</f>
        <v>78.460456778631709</v>
      </c>
      <c r="M71" s="2"/>
    </row>
    <row r="72" spans="1:13" s="30" customFormat="1" ht="14.1" customHeight="1">
      <c r="A72" s="34" t="s">
        <v>13</v>
      </c>
      <c r="B72" s="33">
        <f>(B33/$C103)*1000</f>
        <v>6.343605088271264E-3</v>
      </c>
      <c r="C72" s="33">
        <f>(C33/$C103)*1000</f>
        <v>0.20430783284294352</v>
      </c>
      <c r="D72" s="33">
        <f>(D33/$C103)*1000</f>
        <v>1.3035014731382228</v>
      </c>
      <c r="E72" s="33"/>
      <c r="F72" s="33">
        <f>(F33/$G103)*1000</f>
        <v>4.6432234185616343E-3</v>
      </c>
      <c r="G72" s="33">
        <f>(G33/$G103)*1000</f>
        <v>0.18799438042652164</v>
      </c>
      <c r="H72" s="33">
        <f>(H33/$G103)*1000</f>
        <v>1.5123240791706289</v>
      </c>
      <c r="I72" s="32"/>
      <c r="J72" s="31">
        <f>B72/F72*100</f>
        <v>136.62071617988974</v>
      </c>
      <c r="K72" s="31">
        <f>C72/G72*100</f>
        <v>108.67762769259906</v>
      </c>
      <c r="L72" s="31">
        <f>D72/H72*100</f>
        <v>86.191940675379172</v>
      </c>
      <c r="M72" s="25"/>
    </row>
    <row r="73" spans="1:13" ht="4.5" customHeight="1">
      <c r="A73" s="2"/>
      <c r="B73" s="2"/>
      <c r="C73" s="2"/>
      <c r="D73" s="2"/>
      <c r="E73" s="2"/>
      <c r="F73" s="2"/>
      <c r="G73" s="2"/>
      <c r="H73" s="2"/>
      <c r="I73" s="2"/>
      <c r="J73" s="2"/>
      <c r="K73" s="2"/>
      <c r="L73" s="2"/>
      <c r="M73" s="2"/>
    </row>
    <row r="74" spans="1:13" ht="14.1" customHeight="1">
      <c r="A74" s="29" t="s">
        <v>12</v>
      </c>
      <c r="B74" s="2"/>
      <c r="C74" s="2"/>
      <c r="D74" s="2"/>
      <c r="E74" s="2"/>
      <c r="F74" s="2"/>
      <c r="G74" s="2"/>
      <c r="H74" s="2"/>
      <c r="I74" s="2"/>
      <c r="J74" s="2"/>
      <c r="K74" s="2"/>
      <c r="L74" s="2"/>
      <c r="M74" s="2"/>
    </row>
    <row r="75" spans="1:13" ht="14.1" customHeight="1">
      <c r="A75" s="3" t="s">
        <v>2</v>
      </c>
      <c r="B75" s="7">
        <f>(B71-B70)/B70*100</f>
        <v>-22.188338333614976</v>
      </c>
      <c r="C75" s="7">
        <f>(C71-C70)/C70*100</f>
        <v>19.63251478977676</v>
      </c>
      <c r="D75" s="7">
        <f>(D71-D70)/D70*100</f>
        <v>-2.7772122089985301</v>
      </c>
      <c r="E75" s="7"/>
      <c r="F75" s="7">
        <f>(F71-F70)/F70*100</f>
        <v>16.927713486008432</v>
      </c>
      <c r="G75" s="7">
        <f>(G71-G70)/G70*100</f>
        <v>2.9003640347722004</v>
      </c>
      <c r="H75" s="7">
        <f>(H71-H70)/H70*100</f>
        <v>5.8768241766111178</v>
      </c>
      <c r="I75" s="28"/>
      <c r="J75" s="28"/>
      <c r="K75" s="28"/>
      <c r="L75" s="28"/>
      <c r="M75" s="2"/>
    </row>
    <row r="76" spans="1:13" ht="14.1" customHeight="1">
      <c r="A76" s="8" t="s">
        <v>1</v>
      </c>
      <c r="B76" s="7">
        <f>(B71-B66)/B66*100</f>
        <v>-53.698545764997206</v>
      </c>
      <c r="C76" s="7">
        <f>(C71-C66)/C66*100</f>
        <v>-46.470168767031176</v>
      </c>
      <c r="D76" s="7">
        <f>(D71-D66)/D66*100</f>
        <v>-47.832318923336125</v>
      </c>
      <c r="E76" s="7"/>
      <c r="F76" s="7">
        <f>(F71-F66)/F66*100</f>
        <v>-69.490856859487209</v>
      </c>
      <c r="G76" s="7">
        <f>(G71-G66)/G66*100</f>
        <v>-43.933157948415072</v>
      </c>
      <c r="H76" s="7">
        <f>(H71-H66)/H66*100</f>
        <v>-42.437541763774604</v>
      </c>
      <c r="I76" s="10"/>
      <c r="J76" s="10"/>
      <c r="K76" s="10"/>
      <c r="L76" s="10"/>
      <c r="M76" s="10"/>
    </row>
    <row r="77" spans="1:13" ht="14.1" customHeight="1" thickBot="1">
      <c r="A77" s="6" t="s">
        <v>0</v>
      </c>
      <c r="B77" s="4">
        <f>(B72-B66)/B66*100</f>
        <v>-61.762849332183301</v>
      </c>
      <c r="C77" s="4">
        <f>(C72-C66)/C66*100</f>
        <v>-41.71758044787228</v>
      </c>
      <c r="D77" s="4">
        <f>(D72-D66)/D66*100</f>
        <v>-40.069857307738488</v>
      </c>
      <c r="E77" s="4"/>
      <c r="F77" s="4">
        <f>(F72-F66)/F66*100</f>
        <v>-66.560677015333496</v>
      </c>
      <c r="G77" s="4">
        <f>(G72-G66)/G66*100</f>
        <v>-38.401381927841442</v>
      </c>
      <c r="H77" s="4">
        <f>(H72-H66)/H66*100</f>
        <v>-39.804048323288846</v>
      </c>
      <c r="I77" s="27"/>
      <c r="J77" s="27"/>
      <c r="K77" s="27"/>
      <c r="L77" s="27"/>
      <c r="M77" s="10"/>
    </row>
    <row r="78" spans="1:13" ht="17.25" customHeight="1">
      <c r="A78" s="26" t="s">
        <v>11</v>
      </c>
      <c r="B78" s="2"/>
      <c r="C78" s="2"/>
      <c r="D78" s="2"/>
      <c r="E78" s="2"/>
      <c r="F78" s="2"/>
      <c r="G78" s="2"/>
      <c r="H78" s="2"/>
      <c r="I78" s="2"/>
      <c r="J78" s="2"/>
      <c r="K78" s="2"/>
      <c r="L78" s="2"/>
      <c r="M78" s="2"/>
    </row>
    <row r="79" spans="1:13" ht="17.25" customHeight="1">
      <c r="A79" s="26"/>
      <c r="B79" s="2"/>
      <c r="C79" s="2"/>
      <c r="D79" s="2"/>
      <c r="E79" s="2"/>
      <c r="F79" s="2"/>
      <c r="G79" s="2"/>
      <c r="H79" s="2"/>
      <c r="I79" s="2"/>
      <c r="J79" s="2"/>
      <c r="K79" s="2"/>
      <c r="L79" s="2"/>
      <c r="M79" s="2"/>
    </row>
    <row r="80" spans="1:13" ht="17.25" customHeight="1">
      <c r="A80" s="26"/>
      <c r="B80" s="2"/>
      <c r="C80" s="2"/>
      <c r="D80" s="2"/>
      <c r="E80" s="2"/>
      <c r="F80" s="2"/>
      <c r="G80" s="2"/>
      <c r="H80" s="2"/>
      <c r="I80" s="2"/>
      <c r="J80" s="2"/>
      <c r="K80" s="2"/>
      <c r="L80" s="2"/>
      <c r="M80" s="2"/>
    </row>
    <row r="81" spans="1:13" ht="17.25" customHeight="1">
      <c r="A81" s="26"/>
      <c r="B81" s="2"/>
      <c r="C81" s="2"/>
      <c r="D81" s="2"/>
      <c r="E81" s="2"/>
      <c r="F81" s="2"/>
      <c r="G81" s="2"/>
      <c r="H81" s="2"/>
      <c r="I81" s="2"/>
      <c r="J81" s="2"/>
      <c r="K81" s="2"/>
      <c r="L81" s="2"/>
      <c r="M81" s="2"/>
    </row>
    <row r="82" spans="1:13" ht="14.1" customHeight="1">
      <c r="A82" s="25" t="s">
        <v>10</v>
      </c>
      <c r="B82" s="2"/>
      <c r="C82" s="2"/>
      <c r="D82" s="2"/>
      <c r="E82" s="2"/>
      <c r="F82" s="2"/>
      <c r="G82" s="2"/>
      <c r="H82" s="2"/>
      <c r="I82" s="2"/>
      <c r="J82" s="2"/>
      <c r="K82" s="2"/>
      <c r="L82" s="2"/>
      <c r="M82" s="2"/>
    </row>
    <row r="83" spans="1:13" ht="14.1" customHeight="1">
      <c r="A83" s="19"/>
      <c r="B83" s="2"/>
      <c r="C83" s="24" t="s">
        <v>9</v>
      </c>
      <c r="D83" s="24"/>
      <c r="E83" s="19"/>
      <c r="F83" s="2"/>
      <c r="G83" s="24" t="s">
        <v>8</v>
      </c>
      <c r="H83" s="24"/>
      <c r="I83" s="2"/>
      <c r="J83" s="2"/>
      <c r="K83" s="2"/>
      <c r="L83" s="2"/>
      <c r="M83" s="2"/>
    </row>
    <row r="84" spans="1:13" ht="14.1" customHeight="1">
      <c r="A84" s="2"/>
      <c r="B84" s="2"/>
      <c r="C84" s="23" t="s">
        <v>7</v>
      </c>
      <c r="D84" s="23" t="s">
        <v>6</v>
      </c>
      <c r="F84" s="2"/>
      <c r="G84" s="23" t="s">
        <v>7</v>
      </c>
      <c r="H84" s="23" t="s">
        <v>6</v>
      </c>
      <c r="J84" s="2"/>
      <c r="K84" s="2"/>
      <c r="L84" s="2"/>
      <c r="M84" s="2"/>
    </row>
    <row r="85" spans="1:13" ht="14.1" customHeight="1">
      <c r="A85" s="3" t="s">
        <v>5</v>
      </c>
      <c r="B85" s="2"/>
      <c r="C85" s="22">
        <v>928261</v>
      </c>
      <c r="D85" s="22">
        <v>5140100</v>
      </c>
      <c r="G85" s="22">
        <v>10384920</v>
      </c>
      <c r="H85" s="22">
        <v>53981460</v>
      </c>
      <c r="J85" s="2"/>
      <c r="K85" s="2"/>
      <c r="L85" s="2"/>
      <c r="M85" s="2"/>
    </row>
    <row r="86" spans="1:13" ht="14.1" customHeight="1">
      <c r="A86" s="3">
        <v>1998</v>
      </c>
      <c r="B86" s="2"/>
      <c r="C86" s="22">
        <v>1002589</v>
      </c>
      <c r="D86" s="14">
        <v>5077070</v>
      </c>
      <c r="G86" s="15">
        <v>10598694</v>
      </c>
      <c r="H86" s="15">
        <v>51720104</v>
      </c>
      <c r="J86" s="2"/>
      <c r="K86" s="2"/>
      <c r="L86" s="2"/>
      <c r="M86" s="2"/>
    </row>
    <row r="87" spans="1:13" ht="14.1" customHeight="1">
      <c r="A87" s="3">
        <v>1999</v>
      </c>
      <c r="B87" s="2"/>
      <c r="C87" s="14">
        <v>995396</v>
      </c>
      <c r="D87" s="14">
        <v>5071950</v>
      </c>
      <c r="G87" s="15">
        <v>10608365</v>
      </c>
      <c r="H87" s="15">
        <v>51933471</v>
      </c>
      <c r="K87" s="2"/>
      <c r="L87" s="2"/>
      <c r="M87" s="2"/>
    </row>
    <row r="88" spans="1:13" ht="14.1" customHeight="1">
      <c r="A88" s="3">
        <v>2000</v>
      </c>
      <c r="B88" s="2"/>
      <c r="C88" s="14">
        <v>984763</v>
      </c>
      <c r="D88" s="14">
        <v>5062940</v>
      </c>
      <c r="G88" s="15">
        <v>10571500</v>
      </c>
      <c r="H88" s="15">
        <v>52140181</v>
      </c>
      <c r="K88" s="2"/>
      <c r="L88" s="2"/>
      <c r="M88" s="2"/>
    </row>
    <row r="89" spans="1:13" ht="14.1" customHeight="1">
      <c r="A89" s="3">
        <v>2001</v>
      </c>
      <c r="B89" s="2"/>
      <c r="C89" s="14">
        <v>970374</v>
      </c>
      <c r="D89" s="14">
        <v>5064200</v>
      </c>
      <c r="G89" s="15">
        <v>10495226</v>
      </c>
      <c r="H89" s="15">
        <v>52359978</v>
      </c>
      <c r="J89" s="10"/>
      <c r="K89" s="2"/>
      <c r="L89" s="2"/>
      <c r="M89" s="2"/>
    </row>
    <row r="90" spans="1:13" ht="14.1" customHeight="1">
      <c r="A90" s="3">
        <v>2002</v>
      </c>
      <c r="B90" s="2"/>
      <c r="C90" s="14">
        <v>955209</v>
      </c>
      <c r="D90" s="14">
        <v>5054800</v>
      </c>
      <c r="G90" s="15">
        <v>10449800</v>
      </c>
      <c r="H90" s="15">
        <v>52602143</v>
      </c>
      <c r="J90" s="10"/>
      <c r="K90" s="2"/>
      <c r="L90" s="2"/>
      <c r="M90" s="2"/>
    </row>
    <row r="91" spans="1:13" ht="14.1" customHeight="1">
      <c r="A91" s="3">
        <v>2003</v>
      </c>
      <c r="B91" s="2"/>
      <c r="C91" s="14">
        <v>943240</v>
      </c>
      <c r="D91" s="14">
        <v>5057400</v>
      </c>
      <c r="G91" s="15">
        <v>10426300</v>
      </c>
      <c r="H91" s="15">
        <v>52863238</v>
      </c>
      <c r="J91" s="10"/>
      <c r="K91" s="2"/>
      <c r="L91" s="2"/>
      <c r="M91" s="2"/>
    </row>
    <row r="92" spans="1:13" ht="14.1" customHeight="1">
      <c r="A92" s="3">
        <v>2004</v>
      </c>
      <c r="B92" s="2"/>
      <c r="C92" s="14">
        <v>935456</v>
      </c>
      <c r="D92" s="14">
        <v>5078400</v>
      </c>
      <c r="G92" s="15">
        <v>10392300</v>
      </c>
      <c r="H92" s="11">
        <v>53152022</v>
      </c>
      <c r="J92" s="10"/>
      <c r="K92" s="21"/>
      <c r="L92" s="2"/>
      <c r="M92" s="2"/>
    </row>
    <row r="93" spans="1:13" ht="14.1" customHeight="1">
      <c r="A93" s="3">
        <v>2005</v>
      </c>
      <c r="B93" s="2"/>
      <c r="C93" s="14">
        <v>928994</v>
      </c>
      <c r="D93" s="14">
        <v>5094800</v>
      </c>
      <c r="G93" s="15">
        <v>10376300.000000002</v>
      </c>
      <c r="H93" s="11">
        <v>53575343</v>
      </c>
      <c r="J93" s="10"/>
      <c r="K93" s="2"/>
      <c r="L93" s="2"/>
      <c r="M93" s="2"/>
    </row>
    <row r="94" spans="1:13" ht="14.1" customHeight="1">
      <c r="A94" s="3">
        <v>2006</v>
      </c>
      <c r="B94" s="2"/>
      <c r="C94" s="14">
        <v>921833</v>
      </c>
      <c r="D94" s="14">
        <v>5116900</v>
      </c>
      <c r="G94" s="15">
        <v>10367600</v>
      </c>
      <c r="H94" s="11">
        <v>53950854</v>
      </c>
      <c r="J94" s="10"/>
      <c r="K94" s="2"/>
      <c r="L94" s="2"/>
      <c r="M94" s="2"/>
    </row>
    <row r="95" spans="1:13" ht="14.1" customHeight="1">
      <c r="A95" s="3">
        <v>2007</v>
      </c>
      <c r="B95" s="2"/>
      <c r="C95" s="14">
        <v>916951</v>
      </c>
      <c r="D95" s="14">
        <v>5144200</v>
      </c>
      <c r="G95" s="15">
        <v>10376600</v>
      </c>
      <c r="H95" s="11">
        <v>54387392</v>
      </c>
      <c r="J95" s="10"/>
      <c r="K95" s="2"/>
      <c r="L95" s="2"/>
      <c r="M95" s="2"/>
    </row>
    <row r="96" spans="1:13" ht="14.1" customHeight="1">
      <c r="A96" s="20">
        <v>2008</v>
      </c>
      <c r="B96" s="19"/>
      <c r="C96" s="14">
        <v>913534</v>
      </c>
      <c r="D96" s="14">
        <v>5168500</v>
      </c>
      <c r="E96" s="18"/>
      <c r="F96" s="18"/>
      <c r="G96" s="17">
        <v>10411800.000000002</v>
      </c>
      <c r="H96" s="16">
        <v>54841720</v>
      </c>
      <c r="J96" s="10"/>
      <c r="K96" s="2"/>
      <c r="L96" s="2"/>
      <c r="M96" s="2"/>
    </row>
    <row r="97" spans="1:13" ht="14.1" customHeight="1">
      <c r="A97" s="3">
        <v>2009</v>
      </c>
      <c r="B97" s="2"/>
      <c r="C97" s="14">
        <v>920245</v>
      </c>
      <c r="D97" s="14">
        <v>5231900</v>
      </c>
      <c r="G97" s="15">
        <v>10460900.000000002</v>
      </c>
      <c r="H97" s="11">
        <v>55235253</v>
      </c>
      <c r="J97" s="10"/>
      <c r="K97" s="2"/>
      <c r="L97" s="2"/>
      <c r="M97" s="2"/>
    </row>
    <row r="98" spans="1:13" ht="14.1" customHeight="1">
      <c r="A98" s="3">
        <v>2010</v>
      </c>
      <c r="B98" s="2"/>
      <c r="C98" s="14">
        <v>917798</v>
      </c>
      <c r="D98" s="13">
        <v>5262200</v>
      </c>
      <c r="G98" s="15">
        <v>10515699.999999998</v>
      </c>
      <c r="H98" s="11">
        <v>55692423</v>
      </c>
      <c r="J98" s="10"/>
      <c r="K98" s="2"/>
      <c r="L98" s="2"/>
      <c r="M98" s="2"/>
    </row>
    <row r="99" spans="1:13" ht="14.1" customHeight="1">
      <c r="A99" s="3">
        <v>2011</v>
      </c>
      <c r="B99" s="2"/>
      <c r="C99" s="14">
        <v>916103</v>
      </c>
      <c r="D99" s="13">
        <v>5299900</v>
      </c>
      <c r="G99" s="12">
        <v>10585971</v>
      </c>
      <c r="H99" s="11">
        <v>56170927</v>
      </c>
      <c r="J99" s="10"/>
      <c r="K99" s="2"/>
      <c r="L99" s="2"/>
      <c r="M99" s="2"/>
    </row>
    <row r="100" spans="1:13" ht="14.1" customHeight="1">
      <c r="A100" s="3">
        <v>2012</v>
      </c>
      <c r="B100" s="2"/>
      <c r="C100" s="14">
        <v>914671</v>
      </c>
      <c r="D100" s="13">
        <v>5313600</v>
      </c>
      <c r="G100" s="12">
        <v>10686700</v>
      </c>
      <c r="H100" s="11">
        <v>56567796</v>
      </c>
      <c r="J100" s="10"/>
      <c r="K100" s="2"/>
      <c r="L100" s="2"/>
      <c r="M100" s="2"/>
    </row>
    <row r="101" spans="1:13" ht="14.1" customHeight="1">
      <c r="A101" s="3">
        <v>2013</v>
      </c>
      <c r="B101" s="2"/>
      <c r="C101" s="14">
        <v>911679</v>
      </c>
      <c r="D101" s="13">
        <v>5327700</v>
      </c>
      <c r="G101" s="12">
        <v>10764403</v>
      </c>
      <c r="H101" s="11">
        <v>56948229</v>
      </c>
      <c r="J101" s="10"/>
      <c r="K101" s="2"/>
      <c r="L101" s="2"/>
      <c r="M101" s="2"/>
    </row>
    <row r="102" spans="1:13" ht="14.1" customHeight="1">
      <c r="A102" s="3">
        <v>2014</v>
      </c>
      <c r="B102" s="2"/>
      <c r="C102" s="14">
        <v>911282</v>
      </c>
      <c r="D102" s="13">
        <v>5347600</v>
      </c>
      <c r="G102" s="12">
        <v>10858397</v>
      </c>
      <c r="H102" s="11">
        <v>57408654</v>
      </c>
      <c r="J102" s="10"/>
      <c r="K102" s="2"/>
      <c r="L102" s="2"/>
      <c r="M102" s="2"/>
    </row>
    <row r="103" spans="1:13" ht="14.1" customHeight="1">
      <c r="A103" s="3" t="s">
        <v>4</v>
      </c>
      <c r="B103" s="2"/>
      <c r="C103" s="9">
        <f>SUM(C98:C102)/5</f>
        <v>914306.6</v>
      </c>
      <c r="D103" s="9">
        <f>SUM(D98:D102)/5</f>
        <v>5310200</v>
      </c>
      <c r="E103" s="9"/>
      <c r="F103" s="9"/>
      <c r="G103" s="9">
        <f>SUM(G98:G102)/5</f>
        <v>10682234.199999999</v>
      </c>
      <c r="H103" s="9">
        <f>SUM(H98:H102)/5</f>
        <v>56557605.799999997</v>
      </c>
      <c r="J103" s="2"/>
      <c r="K103" s="2"/>
      <c r="L103" s="2"/>
      <c r="M103" s="2"/>
    </row>
    <row r="104" spans="1:13" ht="14.1" customHeight="1">
      <c r="A104" s="2"/>
      <c r="B104" s="2"/>
      <c r="C104" s="2"/>
      <c r="D104" s="2"/>
      <c r="F104" s="2"/>
      <c r="G104" s="2"/>
      <c r="H104" s="2"/>
      <c r="J104" s="2"/>
      <c r="K104" s="2"/>
      <c r="L104" s="2"/>
      <c r="M104" s="2"/>
    </row>
    <row r="105" spans="1:13" ht="14.1" customHeight="1">
      <c r="A105" s="3" t="s">
        <v>3</v>
      </c>
      <c r="B105" s="2"/>
      <c r="C105" s="2"/>
      <c r="D105" s="2"/>
      <c r="F105" s="2"/>
      <c r="G105" s="2"/>
      <c r="H105" s="2"/>
      <c r="J105" s="2"/>
      <c r="K105" s="2"/>
      <c r="L105" s="2"/>
      <c r="M105" s="2"/>
    </row>
    <row r="106" spans="1:13" ht="14.1" customHeight="1">
      <c r="A106" s="3" t="s">
        <v>2</v>
      </c>
      <c r="C106" s="7">
        <f>(C102-C101)/C101*100</f>
        <v>-4.3546028810579167E-2</v>
      </c>
      <c r="D106" s="7">
        <f>(D102-D101)/D101*100</f>
        <v>0.37351953000356625</v>
      </c>
      <c r="E106" s="7"/>
      <c r="F106" s="7"/>
      <c r="G106" s="7">
        <f>(G102-G101)/G101*100</f>
        <v>0.87319287470006468</v>
      </c>
      <c r="H106" s="7">
        <f>(H102-H101)/H101*100</f>
        <v>0.80849748637486163</v>
      </c>
      <c r="J106" s="2"/>
      <c r="K106" s="2"/>
      <c r="L106" s="2"/>
      <c r="M106" s="2"/>
    </row>
    <row r="107" spans="1:13" ht="14.1" customHeight="1">
      <c r="A107" s="8" t="s">
        <v>1</v>
      </c>
      <c r="C107" s="7">
        <f>(C102-C85)/C85*100</f>
        <v>-1.8291191809200216</v>
      </c>
      <c r="D107" s="7">
        <f>(D102-D85)/D85*100</f>
        <v>4.0368864418980177</v>
      </c>
      <c r="E107" s="7"/>
      <c r="F107" s="7"/>
      <c r="G107" s="7">
        <f>(G102-G85)/G85*100</f>
        <v>4.5592744094321382</v>
      </c>
      <c r="H107" s="7">
        <f>(H102-H85)/H85*100</f>
        <v>6.3488353223495624</v>
      </c>
      <c r="J107" s="2"/>
      <c r="K107" s="2"/>
      <c r="L107" s="2"/>
      <c r="M107" s="2"/>
    </row>
    <row r="108" spans="1:13" ht="14.1" customHeight="1" thickBot="1">
      <c r="A108" s="6" t="s">
        <v>0</v>
      </c>
      <c r="B108" s="5"/>
      <c r="C108" s="4">
        <f>(C103-C85)/C85*100</f>
        <v>-1.5032840978991924</v>
      </c>
      <c r="D108" s="4">
        <f>(D103-D85)/D85*100</f>
        <v>3.3092741386354354</v>
      </c>
      <c r="E108" s="5"/>
      <c r="F108" s="4"/>
      <c r="G108" s="4">
        <f>(G103-G85)/G85*100</f>
        <v>2.862941650007889</v>
      </c>
      <c r="H108" s="4">
        <f>(H103-H85)/H85*100</f>
        <v>4.772278852776485</v>
      </c>
      <c r="J108" s="2"/>
      <c r="K108" s="2"/>
      <c r="L108" s="2"/>
      <c r="M108" s="2"/>
    </row>
    <row r="109" spans="1:13" ht="14.1" customHeight="1">
      <c r="A109" s="3"/>
      <c r="B109" s="2"/>
      <c r="C109" s="2"/>
      <c r="D109" s="2"/>
      <c r="E109" s="2"/>
      <c r="F109" s="2"/>
      <c r="G109" s="2"/>
      <c r="H109" s="2"/>
      <c r="I109" s="2"/>
      <c r="J109" s="2"/>
      <c r="K109" s="2"/>
      <c r="L109" s="2"/>
      <c r="M109" s="2"/>
    </row>
    <row r="110" spans="1:13" ht="14.1" customHeight="1"/>
    <row r="113" ht="12.75" customHeight="1"/>
  </sheetData>
  <mergeCells count="2">
    <mergeCell ref="B5:D5"/>
    <mergeCell ref="F5:H5"/>
  </mergeCells>
  <pageMargins left="0.75" right="0.75" top="1" bottom="1" header="0.5" footer="0.5"/>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U79"/>
  <sheetViews>
    <sheetView zoomScale="75" zoomScaleNormal="75" workbookViewId="0">
      <selection activeCell="O21" sqref="O21"/>
    </sheetView>
  </sheetViews>
  <sheetFormatPr defaultRowHeight="12.75"/>
  <cols>
    <col min="1" max="1" width="16" style="1" customWidth="1"/>
    <col min="2" max="3" width="9.7109375" style="1" customWidth="1"/>
    <col min="4" max="4" width="11.7109375" style="1" customWidth="1"/>
    <col min="5" max="5" width="9.7109375" style="1" customWidth="1"/>
    <col min="6" max="6" width="10.5703125" style="1" customWidth="1"/>
    <col min="7" max="7" width="11.28515625" style="1" customWidth="1"/>
    <col min="8" max="8" width="11.5703125" style="1" customWidth="1"/>
    <col min="9" max="9" width="9.7109375" style="1" customWidth="1"/>
    <col min="10" max="10" width="10.85546875" style="1" customWidth="1"/>
    <col min="11" max="11" width="11.140625" style="1" customWidth="1"/>
    <col min="12" max="12" width="12" style="1" customWidth="1"/>
    <col min="13" max="13" width="4.42578125" style="1" customWidth="1"/>
    <col min="14" max="15" width="9.140625" style="1"/>
    <col min="16" max="16" width="12" style="1" customWidth="1"/>
    <col min="17" max="17" width="3" style="1" customWidth="1"/>
    <col min="18" max="22" width="9.140625" style="1"/>
    <col min="23" max="23" width="13.140625" style="1" customWidth="1"/>
    <col min="24" max="24" width="9.28515625" style="1" customWidth="1"/>
    <col min="25" max="25" width="13.140625" style="1" customWidth="1"/>
    <col min="26" max="26" width="9.140625" style="1"/>
    <col min="27" max="27" width="10.7109375" style="1" customWidth="1"/>
    <col min="28" max="28" width="9.140625" style="1"/>
    <col min="29" max="29" width="10.140625" style="1" customWidth="1"/>
    <col min="30" max="16384" width="9.140625" style="1"/>
  </cols>
  <sheetData>
    <row r="1" spans="1:21" s="120" customFormat="1" ht="20.25">
      <c r="A1" s="41" t="s">
        <v>43</v>
      </c>
      <c r="L1" s="41"/>
      <c r="N1" s="122"/>
      <c r="O1" s="121"/>
      <c r="P1" s="121"/>
      <c r="Q1" s="121"/>
    </row>
    <row r="2" spans="1:21" ht="13.5" thickBot="1">
      <c r="A2" s="5"/>
      <c r="B2" s="5"/>
      <c r="C2" s="5"/>
      <c r="D2" s="5"/>
      <c r="E2" s="5"/>
      <c r="F2" s="5"/>
      <c r="G2" s="5"/>
      <c r="H2" s="5"/>
      <c r="I2" s="5"/>
      <c r="J2" s="5"/>
      <c r="K2" s="5"/>
      <c r="L2" s="5"/>
      <c r="N2" s="18"/>
      <c r="O2" s="18"/>
      <c r="P2" s="18"/>
    </row>
    <row r="3" spans="1:21" s="2" customFormat="1" ht="15.75">
      <c r="B3" s="89" t="s">
        <v>25</v>
      </c>
      <c r="C3" s="89"/>
      <c r="D3" s="89"/>
      <c r="E3" s="89"/>
      <c r="F3" s="89"/>
      <c r="H3" s="89" t="s">
        <v>29</v>
      </c>
      <c r="I3" s="89"/>
      <c r="J3" s="89"/>
      <c r="K3" s="89"/>
      <c r="L3" s="89"/>
      <c r="N3" s="24"/>
      <c r="O3" s="87"/>
      <c r="P3" s="24"/>
    </row>
    <row r="4" spans="1:21" s="2" customFormat="1" ht="15.75">
      <c r="B4" s="141"/>
      <c r="C4" s="142"/>
      <c r="D4" s="141"/>
      <c r="E4" s="142"/>
      <c r="F4" s="141" t="s">
        <v>22</v>
      </c>
      <c r="G4" s="142"/>
      <c r="H4" s="141"/>
      <c r="I4" s="142"/>
      <c r="J4" s="141"/>
      <c r="K4" s="142"/>
      <c r="L4" s="141" t="s">
        <v>22</v>
      </c>
      <c r="N4" s="24"/>
      <c r="O4" s="24"/>
      <c r="P4" s="87"/>
    </row>
    <row r="5" spans="1:21" s="2" customFormat="1" ht="16.5" thickBot="1">
      <c r="A5" s="43"/>
      <c r="B5" s="139" t="s">
        <v>21</v>
      </c>
      <c r="C5" s="140"/>
      <c r="D5" s="139" t="s">
        <v>20</v>
      </c>
      <c r="E5" s="140"/>
      <c r="F5" s="139" t="s">
        <v>19</v>
      </c>
      <c r="G5" s="140"/>
      <c r="H5" s="139" t="s">
        <v>21</v>
      </c>
      <c r="I5" s="140"/>
      <c r="J5" s="139" t="s">
        <v>20</v>
      </c>
      <c r="K5" s="140"/>
      <c r="L5" s="139" t="s">
        <v>19</v>
      </c>
      <c r="N5" s="24"/>
      <c r="O5" s="24"/>
      <c r="P5" s="24"/>
    </row>
    <row r="6" spans="1:21">
      <c r="A6" s="18"/>
      <c r="B6" s="63"/>
      <c r="D6" s="63"/>
      <c r="F6" s="63"/>
      <c r="H6" s="63"/>
      <c r="I6" s="63"/>
      <c r="J6" s="63"/>
      <c r="L6" s="63"/>
      <c r="N6" s="63"/>
      <c r="O6" s="63"/>
      <c r="P6" s="63"/>
    </row>
    <row r="7" spans="1:21" ht="20.25">
      <c r="A7" s="41" t="s">
        <v>40</v>
      </c>
      <c r="B7" s="63"/>
      <c r="D7" s="63"/>
      <c r="F7" s="63"/>
      <c r="H7" s="63"/>
      <c r="I7" s="63"/>
      <c r="J7" s="63"/>
      <c r="L7" s="63"/>
      <c r="N7" s="63"/>
      <c r="O7" s="63"/>
      <c r="P7" s="63"/>
    </row>
    <row r="8" spans="1:21">
      <c r="A8" s="30"/>
      <c r="B8" s="63"/>
      <c r="D8" s="63"/>
      <c r="F8" s="63"/>
      <c r="H8" s="63"/>
      <c r="I8" s="63"/>
      <c r="J8" s="63"/>
      <c r="L8" s="63"/>
      <c r="N8" s="63"/>
      <c r="O8" s="63"/>
      <c r="P8" s="63"/>
    </row>
    <row r="9" spans="1:21" s="2" customFormat="1" ht="15">
      <c r="A9" s="2" t="s">
        <v>38</v>
      </c>
      <c r="B9" s="135">
        <v>57</v>
      </c>
      <c r="C9" s="67"/>
      <c r="D9" s="67">
        <v>425</v>
      </c>
      <c r="E9" s="67"/>
      <c r="F9" s="67">
        <v>1744</v>
      </c>
      <c r="G9" s="138"/>
      <c r="H9" s="67">
        <v>390</v>
      </c>
      <c r="I9" s="67"/>
      <c r="J9" s="67">
        <v>4640</v>
      </c>
      <c r="K9" s="67"/>
      <c r="L9" s="67">
        <v>23009</v>
      </c>
      <c r="N9" s="133"/>
      <c r="O9" s="133"/>
      <c r="P9" s="133"/>
    </row>
    <row r="10" spans="1:21" s="2" customFormat="1" ht="15">
      <c r="A10" s="2" t="s">
        <v>37</v>
      </c>
      <c r="B10" s="135">
        <v>8</v>
      </c>
      <c r="C10" s="67"/>
      <c r="D10" s="67">
        <v>155</v>
      </c>
      <c r="E10" s="67"/>
      <c r="F10" s="67">
        <v>888</v>
      </c>
      <c r="G10" s="138"/>
      <c r="H10" s="67">
        <v>105</v>
      </c>
      <c r="I10" s="67"/>
      <c r="J10" s="67">
        <v>3245</v>
      </c>
      <c r="K10" s="67"/>
      <c r="L10" s="67">
        <v>20400</v>
      </c>
      <c r="N10" s="133"/>
      <c r="O10" s="133"/>
      <c r="P10" s="133"/>
    </row>
    <row r="11" spans="1:21" s="2" customFormat="1" ht="15">
      <c r="A11" s="2" t="s">
        <v>36</v>
      </c>
      <c r="B11" s="135">
        <v>93</v>
      </c>
      <c r="C11" s="67"/>
      <c r="D11" s="67">
        <v>687</v>
      </c>
      <c r="E11" s="67"/>
      <c r="F11" s="67">
        <v>6770</v>
      </c>
      <c r="G11" s="138"/>
      <c r="H11" s="67">
        <v>702</v>
      </c>
      <c r="I11" s="67"/>
      <c r="J11" s="67">
        <v>7340</v>
      </c>
      <c r="K11" s="67"/>
      <c r="L11" s="67">
        <v>108572</v>
      </c>
      <c r="N11" s="133"/>
      <c r="O11" s="133"/>
      <c r="P11" s="133"/>
    </row>
    <row r="12" spans="1:21" s="2" customFormat="1" ht="15">
      <c r="A12" s="2" t="s">
        <v>35</v>
      </c>
      <c r="B12" s="135">
        <v>1</v>
      </c>
      <c r="C12" s="67"/>
      <c r="D12" s="67">
        <v>28</v>
      </c>
      <c r="E12" s="67"/>
      <c r="F12" s="67">
        <v>291</v>
      </c>
      <c r="G12" s="138"/>
      <c r="H12" s="67">
        <v>6</v>
      </c>
      <c r="I12" s="67"/>
      <c r="J12" s="67">
        <v>266</v>
      </c>
      <c r="K12" s="67"/>
      <c r="L12" s="67">
        <v>4911</v>
      </c>
      <c r="N12" s="133"/>
      <c r="O12" s="133"/>
      <c r="P12" s="133"/>
    </row>
    <row r="13" spans="1:21" s="2" customFormat="1" ht="15.75">
      <c r="A13" s="2" t="s">
        <v>34</v>
      </c>
      <c r="B13" s="135">
        <v>41</v>
      </c>
      <c r="C13" s="67"/>
      <c r="D13" s="67">
        <v>404</v>
      </c>
      <c r="E13" s="67"/>
      <c r="F13" s="67">
        <v>1575</v>
      </c>
      <c r="G13" s="138"/>
      <c r="H13" s="67">
        <v>372</v>
      </c>
      <c r="I13" s="67"/>
      <c r="J13" s="67">
        <v>5622</v>
      </c>
      <c r="K13" s="67"/>
      <c r="L13" s="67">
        <v>26345</v>
      </c>
      <c r="N13" s="133"/>
      <c r="O13" s="133"/>
      <c r="P13" s="133"/>
      <c r="S13" s="25"/>
    </row>
    <row r="14" spans="1:21" s="10" customFormat="1" ht="15.75">
      <c r="A14" s="71" t="s">
        <v>6</v>
      </c>
      <c r="B14" s="131">
        <v>200</v>
      </c>
      <c r="C14" s="129"/>
      <c r="D14" s="129">
        <v>1699</v>
      </c>
      <c r="E14" s="129"/>
      <c r="F14" s="129">
        <v>11268</v>
      </c>
      <c r="G14" s="137"/>
      <c r="H14" s="129">
        <v>1575</v>
      </c>
      <c r="I14" s="129"/>
      <c r="J14" s="129">
        <v>21113</v>
      </c>
      <c r="K14" s="129"/>
      <c r="L14" s="129">
        <v>183237</v>
      </c>
      <c r="N14" s="128"/>
      <c r="O14" s="128"/>
      <c r="P14" s="128"/>
      <c r="S14" s="126"/>
      <c r="T14" s="127"/>
      <c r="U14" s="126"/>
    </row>
    <row r="15" spans="1:21">
      <c r="F15" s="106"/>
      <c r="G15" s="106"/>
      <c r="H15" s="136"/>
      <c r="I15" s="136"/>
      <c r="J15" s="136"/>
      <c r="K15" s="136"/>
      <c r="L15" s="136"/>
      <c r="N15" s="109"/>
      <c r="O15" s="109"/>
      <c r="P15" s="109"/>
      <c r="S15" s="18"/>
      <c r="T15" s="63"/>
      <c r="U15" s="18"/>
    </row>
    <row r="16" spans="1:21" ht="23.25">
      <c r="A16" s="41" t="s">
        <v>39</v>
      </c>
      <c r="H16" s="79"/>
      <c r="I16" s="79"/>
      <c r="J16" s="79"/>
      <c r="K16" s="79"/>
      <c r="L16" s="79"/>
      <c r="N16" s="109"/>
      <c r="O16" s="109"/>
      <c r="P16" s="109"/>
      <c r="S16" s="18"/>
      <c r="T16" s="63"/>
      <c r="U16" s="18"/>
    </row>
    <row r="17" spans="1:21">
      <c r="A17" s="30"/>
      <c r="H17" s="79"/>
      <c r="I17" s="79"/>
      <c r="J17" s="79"/>
      <c r="K17" s="79"/>
      <c r="L17" s="79"/>
      <c r="N17" s="109"/>
      <c r="O17" s="109"/>
      <c r="P17" s="109"/>
      <c r="S17" s="18"/>
      <c r="T17" s="63"/>
      <c r="U17" s="18"/>
    </row>
    <row r="18" spans="1:21" s="2" customFormat="1" ht="15.75">
      <c r="A18" s="2" t="s">
        <v>38</v>
      </c>
      <c r="B18" s="135">
        <v>3</v>
      </c>
      <c r="C18" s="135"/>
      <c r="D18" s="135">
        <v>116</v>
      </c>
      <c r="E18" s="135"/>
      <c r="F18" s="135">
        <v>501</v>
      </c>
      <c r="G18" s="134"/>
      <c r="H18" s="67">
        <v>26</v>
      </c>
      <c r="I18" s="67"/>
      <c r="J18" s="67">
        <v>1234</v>
      </c>
      <c r="K18" s="67"/>
      <c r="L18" s="67">
        <v>5981</v>
      </c>
      <c r="N18" s="133"/>
      <c r="O18" s="133"/>
      <c r="P18" s="133"/>
      <c r="S18" s="19"/>
      <c r="T18" s="24"/>
      <c r="U18" s="19"/>
    </row>
    <row r="19" spans="1:21" s="2" customFormat="1" ht="15.75">
      <c r="A19" s="2" t="s">
        <v>37</v>
      </c>
      <c r="B19" s="135">
        <v>0</v>
      </c>
      <c r="C19" s="135"/>
      <c r="D19" s="135">
        <v>18</v>
      </c>
      <c r="E19" s="135"/>
      <c r="F19" s="135">
        <v>79</v>
      </c>
      <c r="G19" s="134"/>
      <c r="H19" s="67">
        <v>6</v>
      </c>
      <c r="I19" s="67"/>
      <c r="J19" s="67">
        <v>255</v>
      </c>
      <c r="K19" s="67"/>
      <c r="L19" s="67">
        <v>1926</v>
      </c>
      <c r="N19" s="133"/>
      <c r="O19" s="133"/>
      <c r="P19" s="133"/>
      <c r="S19" s="19"/>
      <c r="T19" s="24"/>
      <c r="U19" s="19"/>
    </row>
    <row r="20" spans="1:21" s="2" customFormat="1" ht="15.75">
      <c r="A20" s="2" t="s">
        <v>36</v>
      </c>
      <c r="B20" s="135">
        <v>4</v>
      </c>
      <c r="C20" s="135"/>
      <c r="D20" s="135">
        <v>27</v>
      </c>
      <c r="E20" s="135"/>
      <c r="F20" s="135">
        <v>393</v>
      </c>
      <c r="G20" s="134"/>
      <c r="H20" s="67">
        <v>14</v>
      </c>
      <c r="I20" s="67"/>
      <c r="J20" s="67">
        <v>291</v>
      </c>
      <c r="K20" s="67"/>
      <c r="L20" s="67">
        <v>6848</v>
      </c>
      <c r="N20" s="133"/>
      <c r="O20" s="133"/>
      <c r="P20" s="133"/>
      <c r="S20" s="19"/>
      <c r="T20" s="24"/>
      <c r="U20" s="19"/>
    </row>
    <row r="21" spans="1:21" s="2" customFormat="1" ht="15.75">
      <c r="A21" s="2" t="s">
        <v>35</v>
      </c>
      <c r="B21" s="135">
        <v>0</v>
      </c>
      <c r="C21" s="135"/>
      <c r="D21" s="135">
        <v>2</v>
      </c>
      <c r="E21" s="135"/>
      <c r="F21" s="135">
        <v>29</v>
      </c>
      <c r="G21" s="134"/>
      <c r="H21" s="67">
        <v>0</v>
      </c>
      <c r="I21" s="67"/>
      <c r="J21" s="67">
        <v>24</v>
      </c>
      <c r="K21" s="67"/>
      <c r="L21" s="67">
        <v>704</v>
      </c>
      <c r="N21" s="133"/>
      <c r="O21" s="133"/>
      <c r="P21" s="133"/>
      <c r="S21" s="19"/>
      <c r="T21" s="24"/>
      <c r="U21" s="19"/>
    </row>
    <row r="22" spans="1:21" s="2" customFormat="1" ht="15.75">
      <c r="A22" s="2" t="s">
        <v>34</v>
      </c>
      <c r="B22" s="135">
        <v>0</v>
      </c>
      <c r="C22" s="135"/>
      <c r="D22" s="135">
        <v>8</v>
      </c>
      <c r="E22" s="135"/>
      <c r="F22" s="135">
        <v>32</v>
      </c>
      <c r="G22" s="134"/>
      <c r="H22" s="67">
        <v>0</v>
      </c>
      <c r="I22" s="67"/>
      <c r="J22" s="67">
        <v>54</v>
      </c>
      <c r="K22" s="67"/>
      <c r="L22" s="67">
        <v>244</v>
      </c>
      <c r="N22" s="133"/>
      <c r="O22" s="133"/>
      <c r="P22" s="133"/>
      <c r="S22" s="19"/>
      <c r="T22" s="24"/>
      <c r="U22" s="19"/>
    </row>
    <row r="23" spans="1:21" s="10" customFormat="1" ht="15.75">
      <c r="A23" s="71" t="s">
        <v>6</v>
      </c>
      <c r="B23" s="132">
        <v>7</v>
      </c>
      <c r="C23" s="132"/>
      <c r="D23" s="132">
        <v>171</v>
      </c>
      <c r="E23" s="131"/>
      <c r="F23" s="129">
        <v>1034</v>
      </c>
      <c r="G23" s="130"/>
      <c r="H23" s="129">
        <v>46</v>
      </c>
      <c r="I23" s="129"/>
      <c r="J23" s="129">
        <v>1858</v>
      </c>
      <c r="K23" s="129"/>
      <c r="L23" s="129">
        <v>15703</v>
      </c>
      <c r="N23" s="128"/>
      <c r="O23" s="128"/>
      <c r="P23" s="128"/>
      <c r="S23" s="126"/>
      <c r="T23" s="127"/>
      <c r="U23" s="126"/>
    </row>
    <row r="24" spans="1:21" ht="13.5" thickBot="1">
      <c r="A24" s="125"/>
      <c r="B24" s="5"/>
      <c r="C24" s="5"/>
      <c r="D24" s="5"/>
      <c r="E24" s="5"/>
      <c r="F24" s="124"/>
      <c r="G24" s="124"/>
      <c r="H24" s="124"/>
      <c r="I24" s="5"/>
      <c r="J24" s="5"/>
      <c r="K24" s="5"/>
      <c r="L24" s="5"/>
      <c r="N24" s="18"/>
      <c r="O24" s="18"/>
      <c r="P24" s="18"/>
      <c r="S24" s="18"/>
      <c r="T24" s="63"/>
      <c r="U24" s="18"/>
    </row>
    <row r="25" spans="1:21">
      <c r="A25" s="111"/>
      <c r="B25" s="18"/>
      <c r="C25" s="18"/>
      <c r="D25" s="18"/>
      <c r="E25" s="18"/>
      <c r="F25" s="18"/>
      <c r="G25" s="18"/>
      <c r="H25" s="18"/>
      <c r="I25" s="18"/>
      <c r="N25" s="18"/>
      <c r="O25" s="18"/>
      <c r="P25" s="18"/>
      <c r="S25" s="18"/>
      <c r="T25" s="63"/>
      <c r="U25" s="18"/>
    </row>
    <row r="26" spans="1:21">
      <c r="A26" s="111"/>
      <c r="B26" s="18"/>
      <c r="C26" s="18"/>
      <c r="D26" s="18"/>
      <c r="E26" s="18"/>
      <c r="F26" s="18"/>
      <c r="G26" s="18"/>
      <c r="H26" s="18"/>
      <c r="I26" s="18"/>
      <c r="N26" s="18"/>
      <c r="O26" s="18"/>
      <c r="P26" s="18"/>
      <c r="S26" s="18"/>
      <c r="T26" s="63"/>
      <c r="U26" s="18"/>
    </row>
    <row r="27" spans="1:21">
      <c r="A27" s="111"/>
      <c r="B27" s="18"/>
      <c r="C27" s="18"/>
      <c r="D27" s="18"/>
      <c r="E27" s="18"/>
      <c r="F27" s="18"/>
      <c r="G27" s="18"/>
      <c r="H27" s="18"/>
      <c r="I27" s="18"/>
      <c r="J27" s="18"/>
      <c r="K27" s="18"/>
      <c r="L27" s="18"/>
      <c r="S27" s="18"/>
      <c r="T27" s="63"/>
      <c r="U27" s="18"/>
    </row>
    <row r="28" spans="1:21" s="120" customFormat="1" ht="20.25">
      <c r="A28" s="41" t="s">
        <v>42</v>
      </c>
      <c r="B28" s="121"/>
      <c r="C28" s="121"/>
      <c r="D28" s="121"/>
      <c r="E28" s="121"/>
      <c r="F28" s="121"/>
      <c r="G28" s="121"/>
      <c r="H28" s="121"/>
      <c r="I28" s="121"/>
      <c r="J28" s="121"/>
      <c r="K28" s="121"/>
      <c r="L28" s="41"/>
      <c r="M28" s="121"/>
      <c r="S28" s="121"/>
      <c r="T28" s="122"/>
      <c r="U28" s="121"/>
    </row>
    <row r="29" spans="1:21" s="120" customFormat="1" ht="6.75" customHeight="1">
      <c r="A29" s="41"/>
      <c r="B29" s="123"/>
      <c r="C29" s="123"/>
      <c r="D29" s="123"/>
      <c r="E29" s="123"/>
      <c r="F29" s="123"/>
      <c r="G29" s="123"/>
      <c r="H29" s="123"/>
      <c r="I29" s="123"/>
      <c r="J29" s="123"/>
      <c r="K29" s="123"/>
      <c r="L29" s="123"/>
      <c r="S29" s="121"/>
      <c r="T29" s="122"/>
      <c r="U29" s="121"/>
    </row>
    <row r="30" spans="1:21" s="120" customFormat="1" ht="20.25">
      <c r="A30" s="91" t="s">
        <v>41</v>
      </c>
      <c r="B30" s="123"/>
      <c r="C30" s="123"/>
      <c r="D30" s="123"/>
      <c r="E30" s="123"/>
      <c r="F30" s="123"/>
      <c r="G30" s="123"/>
      <c r="H30" s="123"/>
      <c r="I30" s="123"/>
      <c r="J30" s="123"/>
      <c r="K30" s="123"/>
      <c r="L30" s="123"/>
      <c r="S30" s="121"/>
      <c r="T30" s="122"/>
      <c r="U30" s="121"/>
    </row>
    <row r="31" spans="1:21" ht="13.5" thickBot="1">
      <c r="A31" s="5"/>
      <c r="B31" s="5"/>
      <c r="C31" s="5"/>
      <c r="D31" s="5"/>
      <c r="E31" s="5"/>
      <c r="F31" s="5"/>
      <c r="G31" s="5"/>
      <c r="H31" s="5"/>
      <c r="I31" s="5"/>
      <c r="J31" s="5"/>
      <c r="K31" s="5"/>
      <c r="L31" s="5"/>
      <c r="M31" s="18"/>
      <c r="N31" s="18"/>
      <c r="O31" s="18"/>
      <c r="P31" s="18"/>
      <c r="S31" s="18"/>
      <c r="T31" s="63"/>
      <c r="U31" s="18"/>
    </row>
    <row r="32" spans="1:21" s="2" customFormat="1" ht="15.75">
      <c r="B32" s="55"/>
      <c r="C32" s="55" t="s">
        <v>25</v>
      </c>
      <c r="D32" s="55"/>
      <c r="E32" s="25"/>
      <c r="F32" s="55" t="s">
        <v>29</v>
      </c>
      <c r="G32" s="55"/>
      <c r="H32" s="55"/>
      <c r="I32" s="25"/>
      <c r="J32" s="119"/>
      <c r="K32" s="55"/>
      <c r="L32" s="54" t="s">
        <v>23</v>
      </c>
      <c r="M32" s="19"/>
      <c r="N32" s="24"/>
      <c r="O32" s="87"/>
      <c r="P32" s="24"/>
      <c r="U32" s="19"/>
    </row>
    <row r="33" spans="1:21" s="2" customFormat="1" ht="15.75">
      <c r="B33" s="116"/>
      <c r="C33" s="117"/>
      <c r="D33" s="118" t="s">
        <v>22</v>
      </c>
      <c r="E33" s="117"/>
      <c r="F33" s="116"/>
      <c r="G33" s="117"/>
      <c r="H33" s="118" t="s">
        <v>22</v>
      </c>
      <c r="I33" s="117"/>
      <c r="J33" s="116"/>
      <c r="K33" s="115"/>
      <c r="L33" s="114" t="s">
        <v>22</v>
      </c>
      <c r="M33" s="20"/>
      <c r="N33" s="53"/>
      <c r="O33" s="53"/>
      <c r="P33" s="53"/>
      <c r="U33" s="19"/>
    </row>
    <row r="34" spans="1:21" s="2" customFormat="1" ht="16.5" thickBot="1">
      <c r="A34" s="43"/>
      <c r="B34" s="48" t="s">
        <v>21</v>
      </c>
      <c r="C34" s="113" t="s">
        <v>20</v>
      </c>
      <c r="D34" s="113" t="s">
        <v>19</v>
      </c>
      <c r="E34" s="113"/>
      <c r="F34" s="48" t="s">
        <v>21</v>
      </c>
      <c r="G34" s="113" t="s">
        <v>20</v>
      </c>
      <c r="H34" s="113" t="s">
        <v>19</v>
      </c>
      <c r="I34" s="113"/>
      <c r="J34" s="48" t="s">
        <v>21</v>
      </c>
      <c r="K34" s="113" t="s">
        <v>20</v>
      </c>
      <c r="L34" s="113" t="s">
        <v>19</v>
      </c>
      <c r="M34" s="20"/>
      <c r="N34" s="20"/>
      <c r="O34" s="53"/>
      <c r="P34" s="53"/>
      <c r="U34" s="19"/>
    </row>
    <row r="35" spans="1:21">
      <c r="A35" s="18"/>
      <c r="B35" s="18"/>
      <c r="C35" s="112"/>
      <c r="D35" s="112"/>
      <c r="E35" s="112"/>
      <c r="F35" s="18"/>
      <c r="G35" s="112"/>
      <c r="H35" s="112"/>
      <c r="I35" s="112"/>
      <c r="M35" s="111"/>
      <c r="N35" s="111"/>
      <c r="O35" s="110"/>
      <c r="P35" s="110"/>
      <c r="U35" s="18"/>
    </row>
    <row r="36" spans="1:21" ht="20.25">
      <c r="A36" s="41" t="s">
        <v>40</v>
      </c>
      <c r="B36" s="63"/>
      <c r="C36" s="63"/>
      <c r="D36" s="63"/>
      <c r="E36" s="63"/>
      <c r="F36" s="63"/>
      <c r="G36" s="63"/>
      <c r="H36" s="63"/>
      <c r="I36" s="63"/>
      <c r="L36" s="46" t="s">
        <v>16</v>
      </c>
      <c r="M36" s="18"/>
      <c r="N36" s="63"/>
      <c r="O36" s="63"/>
      <c r="P36" s="63"/>
      <c r="U36" s="18"/>
    </row>
    <row r="37" spans="1:21">
      <c r="B37" s="106"/>
      <c r="C37" s="106"/>
      <c r="D37" s="106"/>
      <c r="E37" s="106"/>
      <c r="F37" s="106"/>
      <c r="G37" s="106"/>
      <c r="H37" s="106"/>
      <c r="I37" s="106"/>
      <c r="M37" s="18"/>
      <c r="N37" s="109"/>
      <c r="O37" s="109"/>
      <c r="P37" s="109"/>
      <c r="U37" s="18"/>
    </row>
    <row r="38" spans="1:21" s="2" customFormat="1" ht="15">
      <c r="A38" s="2" t="s">
        <v>38</v>
      </c>
      <c r="B38" s="37">
        <f>IF(ISERR((B9/$C$60)*1000),"n/a",IF(((B9/$C$60)*1000)=0,"-",((B9/$C$60)*1000)))</f>
        <v>1.065898720921535E-2</v>
      </c>
      <c r="C38" s="37">
        <f>IF(ISERR((D9/$C$60)*1000),"n/a",IF(((D9/$C$60)*1000)=0,"-",((D9/$C$60)*1000)))</f>
        <v>7.9474904630114446E-2</v>
      </c>
      <c r="D38" s="37">
        <f>IF(ISERR((F9/$C$60)*1000),"n/a",IF(((F9/$C$60)*1000)=0,"-",((F9/$C$60)*1000)))</f>
        <v>0.32612760864686963</v>
      </c>
      <c r="E38" s="37"/>
      <c r="F38" s="37">
        <f>IF(ISERR((H9/$G$60)*1000),"n/a",IF(((H9/$G$60)*1000)=0,"-",((H9/$G$60)*1000)))</f>
        <v>6.7934008694926027E-3</v>
      </c>
      <c r="G38" s="37">
        <f>IF(ISERR((J9/$G$60)*1000),"n/a",IF(((J9/$G$60)*1000)=0,"-",((J9/$G$60)*1000)))</f>
        <v>8.0824051370373531E-2</v>
      </c>
      <c r="H38" s="37">
        <f>IF(ISERR((L9/$G$60)*1000),"n/a",IF(((L9/$G$60)*1000)=0,"-",((L9/$G$60)*1000)))</f>
        <v>0.40079323232347513</v>
      </c>
      <c r="I38" s="36"/>
      <c r="J38" s="102">
        <f>IF(ISERR((B38/F38)*100),"n/a",IF(((B38/F38)*100)=0,"-",((B38/F38)*100)))</f>
        <v>156.90207914981272</v>
      </c>
      <c r="K38" s="102">
        <f>IF(ISERR((C38/G38)*100),"n/a",IF(((C38/G38)*100)=0,"-",((C38/G38)*100)))</f>
        <v>98.330760810199109</v>
      </c>
      <c r="L38" s="102">
        <f>IF(ISERR((D38/H38)*100),"n/a",IF(((D38/H38)*100)=0,"-",((D38/H38)*100)))</f>
        <v>81.3705378097942</v>
      </c>
      <c r="M38" s="19"/>
      <c r="N38" s="78"/>
      <c r="O38" s="78"/>
      <c r="P38" s="78"/>
    </row>
    <row r="39" spans="1:21" s="2" customFormat="1" ht="15">
      <c r="A39" s="2" t="s">
        <v>37</v>
      </c>
      <c r="B39" s="37">
        <f>IF(ISERR((B10/$C$60)*1000),"n/a",IF(((B10/$C$60)*1000)=0,"-",((B10/$C$60)*1000)))</f>
        <v>1.4959982048021541E-3</v>
      </c>
      <c r="C39" s="37">
        <f>IF(ISERR((D10/$C$60)*1000),"n/a",IF(((D10/$C$60)*1000)=0,"-",((D10/$C$60)*1000)))</f>
        <v>2.8984965218041739E-2</v>
      </c>
      <c r="D39" s="37">
        <f>IF(ISERR((F10/$C$60)*1000),"n/a",IF(((F10/$C$60)*1000)=0,"-",((F10/$C$60)*1000)))</f>
        <v>0.16605580073303911</v>
      </c>
      <c r="E39" s="105"/>
      <c r="F39" s="37">
        <f>IF(ISERR((H10/$G$60)*1000),"n/a",IF(((H10/$G$60)*1000)=0,"-",((H10/$G$60)*1000)))</f>
        <v>1.8289925417864701E-3</v>
      </c>
      <c r="G39" s="37">
        <f>IF(ISERR((J10/$G$60)*1000),"n/a",IF(((J10/$G$60)*1000)=0,"-",((J10/$G$60)*1000)))</f>
        <v>5.6524579029496147E-2</v>
      </c>
      <c r="H39" s="37">
        <f>IF(ISERR((L10/$G$60)*1000),"n/a",IF(((L10/$G$60)*1000)=0,"-",((L10/$G$60)*1000)))</f>
        <v>0.35534712240422844</v>
      </c>
      <c r="I39" s="36"/>
      <c r="J39" s="102">
        <f>IF(ISERR((B39/F39)*100),"n/a",IF(((B39/F39)*100)=0,"-",((B39/F39)*100)))</f>
        <v>81.793565070579049</v>
      </c>
      <c r="K39" s="102">
        <f>IF(ISERR((C39/G39)*100),"n/a",IF(((C39/G39)*100)=0,"-",((C39/G39)*100)))</f>
        <v>51.278515852221652</v>
      </c>
      <c r="L39" s="102">
        <f>IF(ISERR((D39/H39)*100),"n/a",IF(((D39/H39)*100)=0,"-",((D39/H39)*100)))</f>
        <v>46.730588279294061</v>
      </c>
      <c r="M39" s="19"/>
      <c r="N39" s="78"/>
      <c r="O39" s="78"/>
      <c r="P39" s="78"/>
    </row>
    <row r="40" spans="1:21" s="2" customFormat="1" ht="15">
      <c r="A40" s="2" t="s">
        <v>36</v>
      </c>
      <c r="B40" s="37">
        <f>IF(ISERR((B11/$C$60)*1000),"n/a",IF(((B11/$C$60)*1000)=0,"-",((B11/$C$60)*1000)))</f>
        <v>1.7390979130825043E-2</v>
      </c>
      <c r="C40" s="37">
        <f>IF(ISERR((D11/$C$60)*1000),"n/a",IF(((D11/$C$60)*1000)=0,"-",((D11/$C$60)*1000)))</f>
        <v>0.12846884583738499</v>
      </c>
      <c r="D40" s="37">
        <f>IF(ISERR((F11/$C$60)*1000),"n/a",IF(((F11/$C$60)*1000)=0,"-",((F11/$C$60)*1000)))</f>
        <v>1.2659884808138231</v>
      </c>
      <c r="E40" s="105"/>
      <c r="F40" s="37">
        <f>IF(ISERR((H11/$G$60)*1000),"n/a",IF(((H11/$G$60)*1000)=0,"-",((H11/$G$60)*1000)))</f>
        <v>1.2228121565086686E-2</v>
      </c>
      <c r="G40" s="37">
        <f>IF(ISERR((J11/$G$60)*1000),"n/a",IF(((J11/$G$60)*1000)=0,"-",((J11/$G$60)*1000)))</f>
        <v>0.12785528815916847</v>
      </c>
      <c r="H40" s="37">
        <f>IF(ISERR((L11/$G$60)*1000),"n/a",IF(((L11/$G$60)*1000)=0,"-",((L11/$G$60)*1000)))</f>
        <v>1.8912131261603868</v>
      </c>
      <c r="I40" s="36"/>
      <c r="J40" s="102">
        <f>IF(ISERR((B40/F40)*100),"n/a",IF(((B40/F40)*100)=0,"-",((B40/F40)*100)))</f>
        <v>142.22118285509339</v>
      </c>
      <c r="K40" s="102">
        <f>IF(ISERR((C40/G40)*100),"n/a",IF(((C40/G40)*100)=0,"-",((C40/G40)*100)))</f>
        <v>100.47988447490157</v>
      </c>
      <c r="L40" s="102">
        <f>IF(ISERR((D40/H40)*100),"n/a",IF(((D40/H40)*100)=0,"-",((D40/H40)*100)))</f>
        <v>66.940550660415582</v>
      </c>
      <c r="M40" s="19"/>
      <c r="N40" s="78"/>
      <c r="O40" s="78"/>
      <c r="P40" s="78"/>
    </row>
    <row r="41" spans="1:21" s="2" customFormat="1" ht="15">
      <c r="A41" s="2" t="s">
        <v>35</v>
      </c>
      <c r="B41" s="104">
        <f>IF(ISERR((B12/$C$60)*1000),"n/a",IF(((B12/$C$60)*1000)=0,"-",((B12/$C$60)*1000)))</f>
        <v>1.8699977560026926E-4</v>
      </c>
      <c r="C41" s="37">
        <f>IF(ISERR((D12/$C$60)*1000),"n/a",IF(((D12/$C$60)*1000)=0,"-",((D12/$C$60)*1000)))</f>
        <v>5.23599371680754E-3</v>
      </c>
      <c r="D41" s="37">
        <f>IF(ISERR((F12/$C$60)*1000),"n/a",IF(((F12/$C$60)*1000)=0,"-",((F12/$C$60)*1000)))</f>
        <v>5.4416934699678364E-2</v>
      </c>
      <c r="E41" s="105"/>
      <c r="F41" s="37">
        <f>IF(ISERR((H12/$G$60)*1000),"n/a",IF(((H12/$G$60)*1000)=0,"-",((H12/$G$60)*1000)))</f>
        <v>1.0451385953065542E-4</v>
      </c>
      <c r="G41" s="37">
        <f>IF(ISERR((J12/$G$60)*1000),"n/a",IF(((J12/$G$60)*1000)=0,"-",((J12/$G$60)*1000)))</f>
        <v>4.6334477725257246E-3</v>
      </c>
      <c r="H41" s="37">
        <f>IF(ISERR((L12/$G$60)*1000),"n/a",IF(((L12/$G$60)*1000)=0,"-",((L12/$G$60)*1000)))</f>
        <v>8.5544594025841469E-2</v>
      </c>
      <c r="I41" s="36"/>
      <c r="J41" s="103">
        <f>IF(ISERR((B41/F41)*100),"n/a",IF(((B41/F41)*100)=0,"-",((B41/F41)*100)))</f>
        <v>178.92342359189169</v>
      </c>
      <c r="K41" s="102">
        <f>IF(ISERR((C41/G41)*100),"n/a",IF(((C41/G41)*100)=0,"-",((C41/G41)*100)))</f>
        <v>113.00426753172106</v>
      </c>
      <c r="L41" s="102">
        <f>IF(ISERR((D41/H41)*100),"n/a",IF(((D41/H41)*100)=0,"-",((D41/H41)*100)))</f>
        <v>63.612359517703709</v>
      </c>
      <c r="M41" s="19"/>
      <c r="N41" s="78"/>
      <c r="O41" s="78"/>
      <c r="P41" s="78"/>
    </row>
    <row r="42" spans="1:21" s="2" customFormat="1" ht="15">
      <c r="A42" s="2" t="s">
        <v>34</v>
      </c>
      <c r="B42" s="37">
        <f>IF(ISERR((B13/$C$60)*1000),"n/a",IF(((B13/$C$60)*1000)=0,"-",((B13/$C$60)*1000)))</f>
        <v>7.6669907996110408E-3</v>
      </c>
      <c r="C42" s="37">
        <f>IF(ISERR((D13/$C$60)*1000),"n/a",IF(((D13/$C$60)*1000)=0,"-",((D13/$C$60)*1000)))</f>
        <v>7.5547909342508796E-2</v>
      </c>
      <c r="D42" s="37">
        <f>IF(ISERR((F13/$C$60)*1000),"n/a",IF(((F13/$C$60)*1000)=0,"-",((F13/$C$60)*1000)))</f>
        <v>0.2945246465704241</v>
      </c>
      <c r="E42" s="105"/>
      <c r="F42" s="37">
        <f>IF(ISERR((H13/$G$60)*1000),"n/a",IF(((H13/$G$60)*1000)=0,"-",((H13/$G$60)*1000)))</f>
        <v>6.4798592909006362E-3</v>
      </c>
      <c r="G42" s="37">
        <f>IF(ISERR((J13/$G$60)*1000),"n/a",IF(((J13/$G$60)*1000)=0,"-",((J13/$G$60)*1000)))</f>
        <v>9.7929486380224126E-2</v>
      </c>
      <c r="H42" s="37">
        <f>IF(ISERR((L13/$G$60)*1000),"n/a",IF(((L13/$G$60)*1000)=0,"-",((L13/$G$60)*1000)))</f>
        <v>0.45890293822251954</v>
      </c>
      <c r="I42" s="36"/>
      <c r="J42" s="102">
        <f>IF(ISERR((B42/F42)*100),"n/a",IF(((B42/F42)*100)=0,"-",((B42/F42)*100)))</f>
        <v>118.32032850431548</v>
      </c>
      <c r="K42" s="102">
        <f>IF(ISERR((C42/G42)*100),"n/a",IF(((C42/G42)*100)=0,"-",((C42/G42)*100)))</f>
        <v>77.145211452640609</v>
      </c>
      <c r="L42" s="102">
        <f>IF(ISERR((D42/H42)*100),"n/a",IF(((D42/H42)*100)=0,"-",((D42/H42)*100)))</f>
        <v>64.180161432658053</v>
      </c>
      <c r="M42" s="19"/>
      <c r="N42" s="78"/>
      <c r="O42" s="78"/>
      <c r="P42" s="78"/>
    </row>
    <row r="43" spans="1:21" s="2" customFormat="1" ht="15.75">
      <c r="A43" s="25" t="s">
        <v>6</v>
      </c>
      <c r="B43" s="33">
        <f>IF(ISERR((B14/$C$60)*1000),"n/a",IF(((B14/$C$60)*1000)=0,"-",((B14/$C$60)*1000)))</f>
        <v>3.7399955120053854E-2</v>
      </c>
      <c r="C43" s="33">
        <f>IF(ISERR((D14/$C$60)*1000),"n/a",IF(((D14/$C$60)*1000)=0,"-",((D14/$C$60)*1000)))</f>
        <v>0.31771261874485751</v>
      </c>
      <c r="D43" s="33">
        <f>IF(ISERR((F14/$C$60)*1000),"n/a",IF(((F14/$C$60)*1000)=0,"-",((F14/$C$60)*1000)))</f>
        <v>2.1071134714638342</v>
      </c>
      <c r="E43" s="101"/>
      <c r="F43" s="33">
        <f>IF(ISERR((H14/$G$60)*1000),"n/a",IF(((H14/$G$60)*1000)=0,"-",((H14/$G$60)*1000)))</f>
        <v>2.7434888126797053E-2</v>
      </c>
      <c r="G43" s="33">
        <f>IF(ISERR((J14/$G$60)*1000),"n/a",IF(((J14/$G$60)*1000)=0,"-",((J14/$G$60)*1000)))</f>
        <v>0.36776685271178799</v>
      </c>
      <c r="H43" s="33">
        <f>IF(ISERR((L14/$G$60)*1000),"n/a",IF(((L14/$G$60)*1000)=0,"-",((L14/$G$60)*1000)))</f>
        <v>3.1918010131364514</v>
      </c>
      <c r="I43" s="32"/>
      <c r="J43" s="99">
        <f>IF(ISERR((B43/F43)*100),"n/a",IF(((B43/F43)*100)=0,"-",((B43/F43)*100)))</f>
        <v>136.32260845096508</v>
      </c>
      <c r="K43" s="99">
        <f>IF(ISERR((C43/G43)*100),"n/a",IF(((C43/G43)*100)=0,"-",((C43/G43)*100)))</f>
        <v>86.389683138149195</v>
      </c>
      <c r="L43" s="99">
        <f>IF(ISERR((D43/H43)*100),"n/a",IF(((D43/H43)*100)=0,"-",((D43/H43)*100)))</f>
        <v>66.016442215276456</v>
      </c>
      <c r="M43" s="19"/>
      <c r="N43" s="78"/>
      <c r="O43" s="78"/>
      <c r="P43" s="78"/>
    </row>
    <row r="44" spans="1:21" ht="15">
      <c r="A44" s="108"/>
      <c r="B44" s="107"/>
      <c r="C44" s="107"/>
      <c r="D44" s="107"/>
      <c r="E44" s="107"/>
      <c r="F44" s="107"/>
      <c r="G44" s="107"/>
      <c r="H44" s="107"/>
      <c r="J44" s="106"/>
      <c r="K44" s="106"/>
      <c r="L44" s="106"/>
      <c r="M44" s="18"/>
      <c r="N44" s="18"/>
      <c r="O44" s="18"/>
      <c r="P44" s="18"/>
    </row>
    <row r="45" spans="1:21" ht="23.25">
      <c r="A45" s="41" t="s">
        <v>39</v>
      </c>
      <c r="B45" s="107"/>
      <c r="C45" s="107"/>
      <c r="D45" s="107"/>
      <c r="E45" s="107"/>
      <c r="F45" s="107"/>
      <c r="G45" s="107"/>
      <c r="H45" s="107"/>
      <c r="J45" s="106"/>
      <c r="K45" s="106"/>
      <c r="L45" s="106"/>
      <c r="M45" s="18"/>
      <c r="N45" s="18"/>
      <c r="O45" s="18"/>
      <c r="P45" s="18"/>
    </row>
    <row r="46" spans="1:21" ht="15">
      <c r="B46" s="107"/>
      <c r="C46" s="107"/>
      <c r="D46" s="107"/>
      <c r="E46" s="107"/>
      <c r="F46" s="107"/>
      <c r="G46" s="107"/>
      <c r="H46" s="107"/>
      <c r="J46" s="106"/>
      <c r="K46" s="106"/>
      <c r="L46" s="106"/>
      <c r="M46" s="18"/>
      <c r="N46" s="18"/>
      <c r="O46" s="18"/>
      <c r="P46" s="18"/>
    </row>
    <row r="47" spans="1:21" s="2" customFormat="1" ht="15">
      <c r="A47" s="2" t="s">
        <v>38</v>
      </c>
      <c r="B47" s="37">
        <f>IF(ISERR((B18/$B$60)*1000),"n/a",IF(((B18/$B$60)*1000)=0,"-",((B18/$B$60)*1000)))</f>
        <v>3.2920654638191032E-3</v>
      </c>
      <c r="C47" s="37">
        <f>IF(ISERR((D18/$B$60)*1000),"n/a",IF(((D18/$B$60)*1000)=0,"-",((D18/$B$60)*1000)))</f>
        <v>0.12729319793433866</v>
      </c>
      <c r="D47" s="37">
        <f>IF(ISERR((F18/$B$60)*1000),"n/a",IF(((F18/$B$60)*1000)=0,"-",((F18/$B$60)*1000)))</f>
        <v>0.5497749324577903</v>
      </c>
      <c r="E47" s="105"/>
      <c r="F47" s="37">
        <f>IF(ISERR((H18/$F$60)*1000),"n/a",IF(((H18/$F$60)*1000)=0,"-",((H18/$F$60)*1000)))</f>
        <v>2.3944602504402815E-3</v>
      </c>
      <c r="G47" s="37">
        <f>IF(ISERR((J18/$F$60)*1000),"n/a",IF(((J18/$F$60)*1000)=0,"-",((J18/$F$60)*1000)))</f>
        <v>0.11364476727089644</v>
      </c>
      <c r="H47" s="37">
        <f>IF(ISERR((L18/$F$60)*1000),"n/a",IF(((L18/$F$60)*1000)=0,"-",((L18/$F$60)*1000)))</f>
        <v>0.5508179522262816</v>
      </c>
      <c r="I47" s="36"/>
      <c r="J47" s="102">
        <f>IF(ISERR((B47/F47)*100),"n/a",IF(((B47/F47)*100)=0,"-",((B47/F47)*100)))</f>
        <v>137.48674521591138</v>
      </c>
      <c r="K47" s="102">
        <f>IF(ISERR((C47/G47)*100),"n/a",IF(((C47/G47)*100)=0,"-",((C47/G47)*100)))</f>
        <v>112.00973084040753</v>
      </c>
      <c r="L47" s="102">
        <f>IF(ISERR((D47/H47)*100),"n/a",IF(((D47/H47)*100)=0,"-",((D47/H47)*100)))</f>
        <v>99.810641653149531</v>
      </c>
      <c r="M47" s="19"/>
      <c r="N47" s="78"/>
      <c r="O47" s="78"/>
      <c r="P47" s="78"/>
    </row>
    <row r="48" spans="1:21" s="2" customFormat="1" ht="15">
      <c r="A48" s="2" t="s">
        <v>37</v>
      </c>
      <c r="B48" s="104" t="str">
        <f>IF(ISERR((B19/$B$60)*1000),"n/a",IF(((B19/$B$60)*1000)=0,"-",((B19/$B$60)*1000)))</f>
        <v>-</v>
      </c>
      <c r="C48" s="37">
        <f>IF(ISERR((D19/$B$60)*1000),"n/a",IF(((D19/$B$60)*1000)=0,"-",((D19/$B$60)*1000)))</f>
        <v>1.9752392782914619E-2</v>
      </c>
      <c r="D48" s="37">
        <f>IF(ISERR((F19/$B$60)*1000),"n/a",IF(((F19/$B$60)*1000)=0,"-",((F19/$B$60)*1000)))</f>
        <v>8.669105721390305E-2</v>
      </c>
      <c r="E48" s="105"/>
      <c r="F48" s="37">
        <f>IF(ISERR((H19/$F$60)*1000),"n/a",IF(((H19/$F$60)*1000)=0,"-",((H19/$F$60)*1000)))</f>
        <v>5.5256775010160345E-4</v>
      </c>
      <c r="G48" s="37">
        <f>IF(ISERR((J19/$F$60)*1000),"n/a",IF(((J19/$F$60)*1000)=0,"-",((J19/$F$60)*1000)))</f>
        <v>2.3484129379318146E-2</v>
      </c>
      <c r="H48" s="37">
        <f>IF(ISERR((L19/$F$60)*1000),"n/a",IF(((L19/$F$60)*1000)=0,"-",((L19/$F$60)*1000)))</f>
        <v>0.17737424778261468</v>
      </c>
      <c r="I48" s="36"/>
      <c r="J48" s="103" t="str">
        <f>IF(ISERR((B48/F48)*100),"n/a",IF(((B48/F48)*100)=0,"-",((B48/F48)*100)))</f>
        <v>n/a</v>
      </c>
      <c r="K48" s="102">
        <f>IF(ISERR((C48/G48)*100),"n/a",IF(((C48/G48)*100)=0,"-",((C48/G48)*100)))</f>
        <v>84.109538249734015</v>
      </c>
      <c r="L48" s="102">
        <f>IF(ISERR((D48/H48)*100),"n/a",IF(((D48/H48)*100)=0,"-",((D48/H48)*100)))</f>
        <v>48.874658129713048</v>
      </c>
      <c r="M48" s="19"/>
      <c r="N48" s="78"/>
      <c r="O48" s="78"/>
      <c r="P48" s="78"/>
    </row>
    <row r="49" spans="1:16" s="2" customFormat="1" ht="15">
      <c r="A49" s="2" t="s">
        <v>36</v>
      </c>
      <c r="B49" s="37">
        <f>IF(ISERR((B20/$B$60)*1000),"n/a",IF(((B20/$B$60)*1000)=0,"-",((B20/$B$60)*1000)))</f>
        <v>4.3894206184254712E-3</v>
      </c>
      <c r="C49" s="37">
        <f>IF(ISERR((D20/$B$60)*1000),"n/a",IF(((D20/$B$60)*1000)=0,"-",((D20/$B$60)*1000)))</f>
        <v>2.962858917437193E-2</v>
      </c>
      <c r="D49" s="37">
        <f>IF(ISERR((F20/$B$60)*1000),"n/a",IF(((F20/$B$60)*1000)=0,"-",((F20/$B$60)*1000)))</f>
        <v>0.43126057576030252</v>
      </c>
      <c r="E49" s="105"/>
      <c r="F49" s="37">
        <f>IF(ISERR((H20/$F$60)*1000),"n/a",IF(((H20/$F$60)*1000)=0,"-",((H20/$F$60)*1000)))</f>
        <v>1.2893247502370746E-3</v>
      </c>
      <c r="G49" s="37">
        <f>IF(ISERR((J20/$F$60)*1000),"n/a",IF(((J20/$F$60)*1000)=0,"-",((J20/$F$60)*1000)))</f>
        <v>2.6799535879927765E-2</v>
      </c>
      <c r="H49" s="37">
        <f>IF(ISERR((L20/$F$60)*1000),"n/a",IF(((L20/$F$60)*1000)=0,"-",((L20/$F$60)*1000)))</f>
        <v>0.63066399211596336</v>
      </c>
      <c r="I49" s="36"/>
      <c r="J49" s="103">
        <f>IF(ISERR((B49/F49)*100),"n/a",IF(((B49/F49)*100)=0,"-",((B49/F49)*100)))</f>
        <v>340.44336910606631</v>
      </c>
      <c r="K49" s="102">
        <f>IF(ISERR((C49/G49)*100),"n/a",IF(((C49/G49)*100)=0,"-",((C49/G49)*100)))</f>
        <v>110.556351823104</v>
      </c>
      <c r="L49" s="102">
        <f>IF(ISERR((D49/H49)*100),"n/a",IF(((D49/H49)*100)=0,"-",((D49/H49)*100)))</f>
        <v>68.381988055694237</v>
      </c>
      <c r="M49" s="19"/>
      <c r="N49" s="78"/>
      <c r="O49" s="78"/>
      <c r="P49" s="78"/>
    </row>
    <row r="50" spans="1:16" s="2" customFormat="1" ht="15">
      <c r="A50" s="2" t="s">
        <v>35</v>
      </c>
      <c r="B50" s="104" t="str">
        <f>IF(ISERR((B21/$B$60)*1000),"n/a",IF(((B21/$B$60)*1000)=0,"-",((B21/$B$60)*1000)))</f>
        <v>-</v>
      </c>
      <c r="C50" s="37">
        <f>IF(ISERR((D21/$B$60)*1000),"n/a",IF(((D21/$B$60)*1000)=0,"-",((D21/$B$60)*1000)))</f>
        <v>2.1947103092127356E-3</v>
      </c>
      <c r="D50" s="37">
        <f>IF(ISERR((F21/$B$60)*1000),"n/a",IF(((F21/$B$60)*1000)=0,"-",((F21/$B$60)*1000)))</f>
        <v>3.1823299483584665E-2</v>
      </c>
      <c r="E50" s="105"/>
      <c r="F50" s="104" t="str">
        <f>IF(ISERR((H21/$F$60)*1000),"n/a",IF(((H21/$F$60)*1000)=0,"-",((H21/$F$60)*1000)))</f>
        <v>-</v>
      </c>
      <c r="G50" s="37">
        <f>IF(ISERR((J21/$F$60)*1000),"n/a",IF(((J21/$F$60)*1000)=0,"-",((J21/$F$60)*1000)))</f>
        <v>2.2102710004064138E-3</v>
      </c>
      <c r="H50" s="37">
        <f>IF(ISERR((L21/$F$60)*1000),"n/a",IF(((L21/$F$60)*1000)=0,"-",((L21/$F$60)*1000)))</f>
        <v>6.4834616011921462E-2</v>
      </c>
      <c r="I50" s="36"/>
      <c r="J50" s="103" t="str">
        <f>IF(ISERR((B50/F50)*100),"n/a",IF(((B50/F50)*100)=0,"-",((B50/F50)*100)))</f>
        <v>n/a</v>
      </c>
      <c r="K50" s="102">
        <f>IF(ISERR((C50/G50)*100),"n/a",IF(((C50/G50)*100)=0,"-",((C50/G50)*100)))</f>
        <v>99.295982655935987</v>
      </c>
      <c r="L50" s="102">
        <f>IF(ISERR((D50/H50)*100),"n/a",IF(((D50/H50)*100)=0,"-",((D50/H50)*100)))</f>
        <v>49.083809608332004</v>
      </c>
      <c r="M50" s="19"/>
      <c r="N50" s="78"/>
      <c r="O50" s="78"/>
      <c r="P50" s="78"/>
    </row>
    <row r="51" spans="1:16" s="2" customFormat="1" ht="15">
      <c r="A51" s="2" t="s">
        <v>34</v>
      </c>
      <c r="B51" s="104" t="str">
        <f>IF(ISERR((B22/$B$60)*1000),"n/a",IF(((B22/$B$60)*1000)=0,"-",((B22/$B$60)*1000)))</f>
        <v>-</v>
      </c>
      <c r="C51" s="37">
        <f>IF(ISERR((D22/$B$60)*1000),"n/a",IF(((D22/$B$60)*1000)=0,"-",((D22/$B$60)*1000)))</f>
        <v>8.7788412368509424E-3</v>
      </c>
      <c r="D51" s="37">
        <f>IF(ISERR((F22/$B$60)*1000),"n/a",IF(((F22/$B$60)*1000)=0,"-",((F22/$B$60)*1000)))</f>
        <v>3.511536494740377E-2</v>
      </c>
      <c r="E51" s="105"/>
      <c r="F51" s="104" t="str">
        <f>IF(ISERR((H22/$F$60)*1000),"n/a",IF(((H22/$F$60)*1000)=0,"-",((H22/$F$60)*1000)))</f>
        <v>-</v>
      </c>
      <c r="G51" s="37">
        <f>IF(ISERR((J22/$F$60)*1000),"n/a",IF(((J22/$F$60)*1000)=0,"-",((J22/$F$60)*1000)))</f>
        <v>4.9731097509144303E-3</v>
      </c>
      <c r="H51" s="37">
        <f>IF(ISERR((L22/$F$60)*1000),"n/a",IF(((L22/$F$60)*1000)=0,"-",((L22/$F$60)*1000)))</f>
        <v>2.2471088504131872E-2</v>
      </c>
      <c r="I51" s="36"/>
      <c r="J51" s="103" t="str">
        <f>IF(ISERR((B51/F51)*100),"n/a",IF(((B51/F51)*100)=0,"-",((B51/F51)*100)))</f>
        <v>n/a</v>
      </c>
      <c r="K51" s="102">
        <f>IF(ISERR((C51/G51)*100),"n/a",IF(((C51/G51)*100)=0,"-",((C51/G51)*100)))</f>
        <v>176.52619138833069</v>
      </c>
      <c r="L51" s="102">
        <f>IF(ISERR((D51/H51)*100),"n/a",IF(((D51/H51)*100)=0,"-",((D51/H51)*100)))</f>
        <v>156.26908745852225</v>
      </c>
      <c r="M51" s="19"/>
      <c r="N51" s="78"/>
      <c r="O51" s="78"/>
      <c r="P51" s="78"/>
    </row>
    <row r="52" spans="1:16" s="2" customFormat="1" ht="15.75">
      <c r="A52" s="24" t="s">
        <v>6</v>
      </c>
      <c r="B52" s="33">
        <f>IF(ISERR((B23/$B$60)*1000),"n/a",IF(((B23/$B$60)*1000)=0,"-",((B23/$B$60)*1000)))</f>
        <v>7.6814860822445744E-3</v>
      </c>
      <c r="C52" s="33">
        <f>IF(ISERR((D23/$B$60)*1000),"n/a",IF(((D23/$B$60)*1000)=0,"-",((D23/$B$60)*1000)))</f>
        <v>0.1876477314376889</v>
      </c>
      <c r="D52" s="33">
        <f>IF(ISERR((F23/$B$60)*1000),"n/a",IF(((F23/$B$60)*1000)=0,"-",((F23/$B$60)*1000)))</f>
        <v>1.1346652298629842</v>
      </c>
      <c r="E52" s="101"/>
      <c r="F52" s="33">
        <f>IF(ISERR((H23/$F$60)*1000),"n/a",IF(((H23/$F$60)*1000)=0,"-",((H23/$F$60)*1000)))</f>
        <v>4.2363527507789595E-3</v>
      </c>
      <c r="G52" s="33">
        <f>IF(ISERR((J23/$F$60)*1000),"n/a",IF(((J23/$F$60)*1000)=0,"-",((J23/$F$60)*1000)))</f>
        <v>0.17111181328146319</v>
      </c>
      <c r="H52" s="33">
        <f>IF(ISERR((L23/$F$60)*1000),"n/a",IF(((L23/$F$60)*1000)=0,"-",((L23/$F$60)*1000)))</f>
        <v>1.4461618966409131</v>
      </c>
      <c r="I52" s="100"/>
      <c r="J52" s="99">
        <f>IF(ISERR((B52/F52)*100),"n/a",IF(((B52/F52)*100)=0,"-",((B52/F52)*100)))</f>
        <v>181.32309876301355</v>
      </c>
      <c r="K52" s="99">
        <f>IF(ISERR((C52/G52)*100),"n/a",IF(((C52/G52)*100)=0,"-",((C52/G52)*100)))</f>
        <v>109.66380861678185</v>
      </c>
      <c r="L52" s="99">
        <f>IF(ISERR((D52/H52)*100),"n/a",IF(((D52/H52)*100)=0,"-",((D52/H52)*100)))</f>
        <v>78.460456778631709</v>
      </c>
      <c r="M52" s="19"/>
      <c r="N52" s="78"/>
      <c r="O52" s="78"/>
      <c r="P52" s="78"/>
    </row>
    <row r="53" spans="1:16" ht="13.5" thickBot="1">
      <c r="A53" s="5"/>
      <c r="B53" s="5"/>
      <c r="C53" s="5"/>
      <c r="D53" s="5"/>
      <c r="E53" s="5"/>
      <c r="F53" s="5"/>
      <c r="G53" s="5"/>
      <c r="H53" s="5"/>
      <c r="I53" s="5"/>
      <c r="J53" s="5"/>
      <c r="K53" s="5"/>
      <c r="L53" s="5"/>
      <c r="M53" s="18"/>
      <c r="N53" s="18"/>
      <c r="O53" s="18"/>
      <c r="P53" s="18"/>
    </row>
    <row r="54" spans="1:16" ht="14.25">
      <c r="A54" s="26" t="s">
        <v>11</v>
      </c>
    </row>
    <row r="55" spans="1:16" ht="14.25">
      <c r="A55" s="26"/>
    </row>
    <row r="57" spans="1:16">
      <c r="A57" s="1" t="s">
        <v>33</v>
      </c>
    </row>
    <row r="58" spans="1:16">
      <c r="B58" s="98" t="s">
        <v>25</v>
      </c>
      <c r="C58" s="98"/>
      <c r="D58" s="98"/>
      <c r="E58" s="98"/>
      <c r="F58" s="98" t="s">
        <v>24</v>
      </c>
      <c r="G58" s="98"/>
      <c r="H58" s="98"/>
      <c r="I58" s="98"/>
      <c r="J58" s="98" t="s">
        <v>32</v>
      </c>
    </row>
    <row r="59" spans="1:16">
      <c r="B59" s="98" t="s">
        <v>7</v>
      </c>
      <c r="C59" s="98" t="s">
        <v>6</v>
      </c>
      <c r="D59" s="98"/>
      <c r="F59" s="98" t="s">
        <v>7</v>
      </c>
      <c r="G59" s="98" t="s">
        <v>6</v>
      </c>
      <c r="H59" s="98"/>
      <c r="J59" s="98" t="s">
        <v>7</v>
      </c>
      <c r="K59" s="98" t="s">
        <v>6</v>
      </c>
    </row>
    <row r="60" spans="1:16">
      <c r="B60" s="97">
        <f>'Table C-D'!C102</f>
        <v>911282</v>
      </c>
      <c r="C60" s="97">
        <f>'Table C-D'!D102</f>
        <v>5347600</v>
      </c>
      <c r="F60" s="96">
        <f>'Table C-D'!G102</f>
        <v>10858397</v>
      </c>
      <c r="G60" s="96">
        <f>'Table C-D'!H102</f>
        <v>57408654</v>
      </c>
      <c r="J60" s="95">
        <f>B60+F60</f>
        <v>11769679</v>
      </c>
      <c r="K60" s="95">
        <f>C60+G60</f>
        <v>62756254</v>
      </c>
    </row>
    <row r="62" spans="1:16">
      <c r="B62" s="14"/>
      <c r="C62" s="94"/>
      <c r="F62" s="15"/>
      <c r="G62" s="11"/>
    </row>
    <row r="63" spans="1:16">
      <c r="B63" s="11"/>
      <c r="I63" s="93"/>
    </row>
    <row r="64" spans="1:16">
      <c r="B64" s="11"/>
      <c r="C64" s="11"/>
      <c r="D64" s="11"/>
      <c r="E64" s="11"/>
      <c r="F64" s="11"/>
      <c r="G64" s="11"/>
    </row>
    <row r="65" spans="2:2">
      <c r="B65" s="11"/>
    </row>
    <row r="66" spans="2:2">
      <c r="B66" s="11"/>
    </row>
    <row r="67" spans="2:2">
      <c r="B67" s="11"/>
    </row>
    <row r="68" spans="2:2">
      <c r="B68" s="11"/>
    </row>
    <row r="69" spans="2:2">
      <c r="B69" s="11"/>
    </row>
    <row r="70" spans="2:2">
      <c r="B70" s="11"/>
    </row>
    <row r="71" spans="2:2">
      <c r="B71" s="11"/>
    </row>
    <row r="72" spans="2:2">
      <c r="B72" s="11"/>
    </row>
    <row r="73" spans="2:2">
      <c r="B73" s="11"/>
    </row>
    <row r="74" spans="2:2">
      <c r="B74" s="11"/>
    </row>
    <row r="75" spans="2:2">
      <c r="B75" s="11"/>
    </row>
    <row r="76" spans="2:2">
      <c r="B76" s="11"/>
    </row>
    <row r="77" spans="2:2">
      <c r="B77" s="11"/>
    </row>
    <row r="78" spans="2:2">
      <c r="B78" s="11"/>
    </row>
    <row r="79" spans="2:2">
      <c r="B79" s="92"/>
    </row>
  </sheetData>
  <mergeCells count="2">
    <mergeCell ref="H3:L3"/>
    <mergeCell ref="B3:F3"/>
  </mergeCells>
  <pageMargins left="0.62992125984251968" right="0.35433070866141736" top="0.59055118110236227" bottom="0.94488188976377963" header="0.31496062992125984" footer="0.6692913385826772"/>
  <pageSetup paperSize="9" scale="70" orientation="portrait" horizontalDpi="4294967292" verticalDpi="300" r:id="rId1"/>
  <headerFooter alignWithMargins="0"/>
  <rowBreaks count="1" manualBreakCount="1">
    <brk id="59" max="655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indexed="10"/>
    <pageSetUpPr fitToPage="1"/>
  </sheetPr>
  <dimension ref="A1:V54"/>
  <sheetViews>
    <sheetView zoomScale="75" zoomScaleNormal="75" workbookViewId="0">
      <selection activeCell="O21" sqref="O21"/>
    </sheetView>
  </sheetViews>
  <sheetFormatPr defaultColWidth="16.28515625" defaultRowHeight="18"/>
  <cols>
    <col min="1" max="1" width="20.28515625" style="143" customWidth="1"/>
    <col min="2" max="2" width="9.140625" style="145" customWidth="1"/>
    <col min="3" max="3" width="12.85546875" style="143" customWidth="1"/>
    <col min="4" max="4" width="11.5703125" style="143" customWidth="1"/>
    <col min="5" max="5" width="3" style="143" customWidth="1"/>
    <col min="6" max="6" width="13.42578125" style="143" customWidth="1"/>
    <col min="7" max="7" width="7" style="143" customWidth="1"/>
    <col min="8" max="8" width="23.42578125" style="143" customWidth="1"/>
    <col min="9" max="9" width="9" style="145" customWidth="1"/>
    <col min="10" max="10" width="11" style="143" customWidth="1"/>
    <col min="11" max="11" width="12.28515625" style="143" customWidth="1"/>
    <col min="12" max="12" width="3" style="143" customWidth="1"/>
    <col min="13" max="13" width="12.28515625" style="143" customWidth="1"/>
    <col min="14" max="14" width="3" style="145" customWidth="1"/>
    <col min="15" max="15" width="7" style="143" customWidth="1"/>
    <col min="16" max="16" width="16.85546875" style="144" customWidth="1"/>
    <col min="17" max="17" width="15.5703125" style="143" customWidth="1"/>
    <col min="18" max="18" width="4.5703125" style="143" customWidth="1"/>
    <col min="19" max="16384" width="16.28515625" style="143"/>
  </cols>
  <sheetData>
    <row r="1" spans="1:22" s="229" customFormat="1" ht="20.25" customHeight="1">
      <c r="A1" s="235" t="s">
        <v>95</v>
      </c>
      <c r="B1" s="240"/>
      <c r="C1" s="239"/>
      <c r="D1" s="239"/>
      <c r="E1" s="239"/>
      <c r="F1" s="239"/>
      <c r="G1" s="239"/>
      <c r="H1" s="241"/>
      <c r="I1" s="240"/>
      <c r="J1" s="239"/>
      <c r="K1" s="239"/>
      <c r="L1" s="239"/>
      <c r="M1" s="239"/>
      <c r="N1" s="240"/>
      <c r="O1" s="239"/>
      <c r="P1" s="238"/>
    </row>
    <row r="2" spans="1:22" s="229" customFormat="1" ht="22.5" customHeight="1">
      <c r="A2" s="242" t="s">
        <v>94</v>
      </c>
      <c r="B2" s="240"/>
      <c r="C2" s="239"/>
      <c r="D2" s="239"/>
      <c r="E2" s="239"/>
      <c r="F2" s="239"/>
      <c r="G2" s="239"/>
      <c r="H2" s="241"/>
      <c r="I2" s="240"/>
      <c r="J2" s="239"/>
      <c r="K2" s="239"/>
      <c r="L2" s="239"/>
      <c r="M2" s="239"/>
      <c r="N2" s="240"/>
      <c r="O2" s="239"/>
      <c r="P2" s="238"/>
    </row>
    <row r="3" spans="1:22" s="229" customFormat="1" ht="22.5" customHeight="1">
      <c r="A3" s="235"/>
      <c r="B3" s="240"/>
      <c r="C3" s="239"/>
      <c r="D3" s="239"/>
      <c r="E3" s="239"/>
      <c r="F3" s="239"/>
      <c r="G3" s="239"/>
      <c r="H3" s="241"/>
      <c r="I3" s="240"/>
      <c r="J3" s="239"/>
      <c r="K3" s="239"/>
      <c r="L3" s="239"/>
      <c r="M3" s="239"/>
      <c r="N3" s="240"/>
      <c r="O3" s="239"/>
      <c r="P3" s="238"/>
    </row>
    <row r="4" spans="1:22" ht="4.5" customHeight="1">
      <c r="A4" s="237"/>
      <c r="H4" s="233"/>
      <c r="J4" s="236"/>
    </row>
    <row r="5" spans="1:22" s="229" customFormat="1" ht="29.25" customHeight="1" thickBot="1">
      <c r="A5" s="235" t="s">
        <v>93</v>
      </c>
      <c r="B5" s="234"/>
      <c r="C5" s="233"/>
      <c r="D5" s="232"/>
      <c r="E5" s="231"/>
      <c r="F5" s="231"/>
      <c r="H5" s="235" t="s">
        <v>92</v>
      </c>
      <c r="I5" s="234"/>
      <c r="J5" s="233"/>
      <c r="K5" s="232"/>
      <c r="L5" s="231"/>
      <c r="M5" s="231"/>
      <c r="N5" s="182"/>
      <c r="P5" s="230"/>
    </row>
    <row r="6" spans="1:22" ht="19.5" customHeight="1">
      <c r="A6" s="227"/>
      <c r="B6" s="228"/>
      <c r="C6" s="225"/>
      <c r="D6" s="224" t="s">
        <v>91</v>
      </c>
      <c r="E6" s="223"/>
      <c r="F6" s="223"/>
      <c r="G6" s="222"/>
      <c r="H6" s="227"/>
      <c r="I6" s="226"/>
      <c r="J6" s="225"/>
      <c r="K6" s="224" t="s">
        <v>91</v>
      </c>
      <c r="L6" s="223"/>
      <c r="M6" s="223"/>
      <c r="N6" s="222"/>
    </row>
    <row r="7" spans="1:22" ht="36" customHeight="1" thickBot="1">
      <c r="A7" s="220"/>
      <c r="B7" s="221"/>
      <c r="C7" s="218" t="s">
        <v>90</v>
      </c>
      <c r="D7" s="216" t="s">
        <v>89</v>
      </c>
      <c r="E7" s="217"/>
      <c r="F7" s="216" t="s">
        <v>88</v>
      </c>
      <c r="H7" s="220"/>
      <c r="I7" s="219"/>
      <c r="J7" s="218" t="s">
        <v>90</v>
      </c>
      <c r="K7" s="216" t="s">
        <v>89</v>
      </c>
      <c r="L7" s="217"/>
      <c r="M7" s="216" t="s">
        <v>88</v>
      </c>
      <c r="P7" s="215"/>
      <c r="Q7" s="214"/>
    </row>
    <row r="8" spans="1:22" s="147" customFormat="1" ht="12.75" customHeight="1">
      <c r="B8" s="213"/>
      <c r="I8" s="213"/>
      <c r="N8" s="213"/>
      <c r="P8" s="212"/>
    </row>
    <row r="9" spans="1:22" s="147" customFormat="1">
      <c r="A9" s="165" t="s">
        <v>70</v>
      </c>
      <c r="B9" s="179"/>
      <c r="C9" s="168">
        <v>4</v>
      </c>
      <c r="D9" s="167">
        <v>12.282334011932287</v>
      </c>
      <c r="E9" s="181"/>
      <c r="F9" s="73">
        <v>32.840504681104548</v>
      </c>
      <c r="G9" s="175"/>
      <c r="H9" s="210" t="s">
        <v>87</v>
      </c>
      <c r="I9" s="173"/>
      <c r="J9" s="172">
        <v>1430</v>
      </c>
      <c r="K9" s="171">
        <v>26.547448449542685</v>
      </c>
      <c r="L9" s="73"/>
      <c r="M9" s="73">
        <v>82.230721572458449</v>
      </c>
      <c r="N9" s="188"/>
      <c r="U9" s="155"/>
      <c r="V9" s="155"/>
    </row>
    <row r="10" spans="1:22" s="147" customFormat="1">
      <c r="A10" s="165" t="s">
        <v>72</v>
      </c>
      <c r="B10" s="179"/>
      <c r="C10" s="168">
        <v>10</v>
      </c>
      <c r="D10" s="167">
        <v>23.50817144039268</v>
      </c>
      <c r="E10" s="181"/>
      <c r="F10" s="73">
        <v>62.85614879732195</v>
      </c>
      <c r="G10" s="175"/>
      <c r="H10" s="72" t="s">
        <v>86</v>
      </c>
      <c r="I10" s="72"/>
      <c r="J10" s="172">
        <v>260</v>
      </c>
      <c r="K10" s="73">
        <v>27.208341491475469</v>
      </c>
      <c r="L10" s="73"/>
      <c r="M10" s="73">
        <v>84.277837769845249</v>
      </c>
      <c r="N10" s="188"/>
      <c r="U10" s="155"/>
      <c r="V10" s="155"/>
    </row>
    <row r="11" spans="1:22" s="147" customFormat="1">
      <c r="A11" s="72" t="s">
        <v>87</v>
      </c>
      <c r="B11" s="179"/>
      <c r="C11" s="168">
        <v>1472</v>
      </c>
      <c r="D11" s="167">
        <v>27.100361808240709</v>
      </c>
      <c r="E11" s="181"/>
      <c r="F11" s="73">
        <v>72.460947402874012</v>
      </c>
      <c r="G11" s="175"/>
      <c r="H11" s="72" t="s">
        <v>85</v>
      </c>
      <c r="I11" s="72"/>
      <c r="J11" s="172">
        <v>1713</v>
      </c>
      <c r="K11" s="73">
        <v>27.506614955515158</v>
      </c>
      <c r="L11" s="73"/>
      <c r="M11" s="73">
        <v>85.201739824708184</v>
      </c>
      <c r="N11" s="188"/>
      <c r="U11" s="155"/>
      <c r="V11" s="155"/>
    </row>
    <row r="12" spans="1:22" s="147" customFormat="1">
      <c r="A12" s="72" t="s">
        <v>86</v>
      </c>
      <c r="B12" s="179"/>
      <c r="C12" s="168">
        <v>270</v>
      </c>
      <c r="D12" s="167">
        <v>27.994173894002031</v>
      </c>
      <c r="E12" s="181"/>
      <c r="F12" s="73">
        <v>74.85082215778263</v>
      </c>
      <c r="G12" s="175"/>
      <c r="H12" s="72" t="s">
        <v>84</v>
      </c>
      <c r="I12" s="72"/>
      <c r="J12" s="172">
        <v>1770</v>
      </c>
      <c r="K12" s="73">
        <v>27.610669099483797</v>
      </c>
      <c r="L12" s="73"/>
      <c r="M12" s="73">
        <v>85.52404753565105</v>
      </c>
      <c r="N12" s="188"/>
      <c r="U12" s="155"/>
      <c r="V12" s="155"/>
    </row>
    <row r="13" spans="1:22" s="147" customFormat="1">
      <c r="A13" s="185" t="s">
        <v>85</v>
      </c>
      <c r="B13" s="194"/>
      <c r="C13" s="193">
        <v>1775</v>
      </c>
      <c r="D13" s="192">
        <v>28.284033651849263</v>
      </c>
      <c r="E13" s="191"/>
      <c r="F13" s="189">
        <v>75.625849178314567</v>
      </c>
      <c r="G13" s="175"/>
      <c r="H13" s="72" t="s">
        <v>73</v>
      </c>
      <c r="I13" s="72"/>
      <c r="J13" s="172">
        <v>57</v>
      </c>
      <c r="K13" s="73">
        <v>31.152222328491984</v>
      </c>
      <c r="L13" s="73"/>
      <c r="M13" s="73">
        <v>96.494008662503916</v>
      </c>
      <c r="N13" s="188"/>
      <c r="U13" s="155"/>
      <c r="V13" s="155"/>
    </row>
    <row r="14" spans="1:22" s="147" customFormat="1" ht="19.5" thickBot="1">
      <c r="A14" s="185" t="s">
        <v>84</v>
      </c>
      <c r="B14" s="194"/>
      <c r="C14" s="193">
        <v>1854</v>
      </c>
      <c r="D14" s="192">
        <v>28.701133456369448</v>
      </c>
      <c r="E14" s="191"/>
      <c r="F14" s="189">
        <v>76.741090635640631</v>
      </c>
      <c r="G14" s="175"/>
      <c r="H14" s="206" t="s">
        <v>25</v>
      </c>
      <c r="I14" s="206"/>
      <c r="J14" s="211">
        <v>172</v>
      </c>
      <c r="K14" s="201">
        <v>32.284100080710253</v>
      </c>
      <c r="L14" s="201"/>
      <c r="M14" s="201">
        <v>100</v>
      </c>
      <c r="N14" s="188"/>
      <c r="U14" s="155"/>
      <c r="V14" s="155"/>
    </row>
    <row r="15" spans="1:22" s="147" customFormat="1">
      <c r="A15" s="195" t="s">
        <v>77</v>
      </c>
      <c r="B15" s="194"/>
      <c r="C15" s="193">
        <v>147</v>
      </c>
      <c r="D15" s="192">
        <v>28.778555864658564</v>
      </c>
      <c r="E15" s="191"/>
      <c r="F15" s="189">
        <v>76.948102670924072</v>
      </c>
      <c r="G15" s="175"/>
      <c r="H15" s="185" t="s">
        <v>83</v>
      </c>
      <c r="I15" s="185"/>
      <c r="J15" s="190">
        <v>269</v>
      </c>
      <c r="K15" s="189">
        <v>33.461623622662351</v>
      </c>
      <c r="L15" s="189"/>
      <c r="M15" s="189">
        <v>103.64737917119662</v>
      </c>
      <c r="N15" s="188"/>
      <c r="U15" s="155"/>
      <c r="V15" s="155"/>
    </row>
    <row r="16" spans="1:22" s="147" customFormat="1">
      <c r="A16" s="165" t="s">
        <v>83</v>
      </c>
      <c r="B16" s="179"/>
      <c r="C16" s="168">
        <v>243</v>
      </c>
      <c r="D16" s="167">
        <v>29.853933181983312</v>
      </c>
      <c r="E16" s="181"/>
      <c r="F16" s="73">
        <v>79.823446541986982</v>
      </c>
      <c r="G16" s="175"/>
      <c r="H16" s="72" t="s">
        <v>81</v>
      </c>
      <c r="I16" s="72"/>
      <c r="J16" s="172">
        <v>570</v>
      </c>
      <c r="K16" s="73">
        <v>33.969871108177649</v>
      </c>
      <c r="L16" s="73"/>
      <c r="M16" s="73">
        <v>105.22167575758026</v>
      </c>
      <c r="N16" s="188"/>
      <c r="U16" s="155"/>
      <c r="V16" s="155"/>
    </row>
    <row r="17" spans="1:22" s="147" customFormat="1">
      <c r="A17" s="165" t="s">
        <v>82</v>
      </c>
      <c r="B17" s="179"/>
      <c r="C17" s="168">
        <v>183</v>
      </c>
      <c r="D17" s="167">
        <v>32.520411889675835</v>
      </c>
      <c r="E17" s="181"/>
      <c r="F17" s="73">
        <v>86.953077310615257</v>
      </c>
      <c r="G17" s="175"/>
      <c r="H17" s="210" t="s">
        <v>82</v>
      </c>
      <c r="I17" s="209"/>
      <c r="J17" s="172">
        <v>191</v>
      </c>
      <c r="K17" s="171">
        <v>34.091144370106313</v>
      </c>
      <c r="L17" s="73"/>
      <c r="M17" s="73">
        <v>105.59731968640429</v>
      </c>
      <c r="N17" s="188"/>
      <c r="U17" s="155"/>
      <c r="V17" s="155"/>
    </row>
    <row r="18" spans="1:22" s="147" customFormat="1">
      <c r="A18" s="185" t="s">
        <v>79</v>
      </c>
      <c r="B18" s="208"/>
      <c r="C18" s="193">
        <v>103</v>
      </c>
      <c r="D18" s="192">
        <v>33.311384472884534</v>
      </c>
      <c r="E18" s="207"/>
      <c r="F18" s="189">
        <v>89.067979803598675</v>
      </c>
      <c r="G18" s="175"/>
      <c r="H18" s="72" t="s">
        <v>80</v>
      </c>
      <c r="I18" s="72"/>
      <c r="J18" s="172">
        <v>277</v>
      </c>
      <c r="K18" s="73">
        <v>34.369377752962343</v>
      </c>
      <c r="L18" s="73"/>
      <c r="M18" s="73">
        <v>106.45914758980084</v>
      </c>
      <c r="N18" s="188"/>
      <c r="U18" s="155"/>
      <c r="V18" s="155"/>
    </row>
    <row r="19" spans="1:22" s="147" customFormat="1">
      <c r="A19" s="185" t="s">
        <v>81</v>
      </c>
      <c r="B19" s="194"/>
      <c r="C19" s="193">
        <v>570</v>
      </c>
      <c r="D19" s="192">
        <v>33.869523543151466</v>
      </c>
      <c r="E19" s="191"/>
      <c r="F19" s="189">
        <v>90.560332049678394</v>
      </c>
      <c r="G19" s="175"/>
      <c r="H19" s="185" t="s">
        <v>78</v>
      </c>
      <c r="I19" s="185"/>
      <c r="J19" s="190">
        <v>1680</v>
      </c>
      <c r="K19" s="189">
        <v>35.952832451882593</v>
      </c>
      <c r="L19" s="189"/>
      <c r="M19" s="189">
        <v>111.36389851970631</v>
      </c>
      <c r="N19" s="188"/>
      <c r="U19" s="155"/>
      <c r="V19" s="155"/>
    </row>
    <row r="20" spans="1:22" s="147" customFormat="1">
      <c r="A20" s="165" t="s">
        <v>80</v>
      </c>
      <c r="B20" s="179"/>
      <c r="C20" s="168">
        <v>279</v>
      </c>
      <c r="D20" s="167">
        <v>33.961023943130499</v>
      </c>
      <c r="E20" s="181"/>
      <c r="F20" s="73">
        <v>90.804985819142331</v>
      </c>
      <c r="G20" s="175"/>
      <c r="H20" s="72" t="s">
        <v>79</v>
      </c>
      <c r="I20" s="72"/>
      <c r="J20" s="172">
        <v>111</v>
      </c>
      <c r="K20" s="73">
        <v>36.010760404514386</v>
      </c>
      <c r="L20" s="73"/>
      <c r="M20" s="73">
        <v>111.54333035298329</v>
      </c>
      <c r="N20" s="188"/>
      <c r="U20" s="155"/>
      <c r="V20" s="155"/>
    </row>
    <row r="21" spans="1:22" s="147" customFormat="1">
      <c r="A21" s="165" t="s">
        <v>78</v>
      </c>
      <c r="B21" s="179"/>
      <c r="C21" s="168">
        <v>1661</v>
      </c>
      <c r="D21" s="167">
        <v>35.711061521731104</v>
      </c>
      <c r="E21" s="181"/>
      <c r="F21" s="73">
        <v>95.484236296804639</v>
      </c>
      <c r="G21" s="175"/>
      <c r="H21" s="72" t="s">
        <v>77</v>
      </c>
      <c r="I21" s="72"/>
      <c r="J21" s="172">
        <v>187</v>
      </c>
      <c r="K21" s="73">
        <v>37.020356246690191</v>
      </c>
      <c r="L21" s="73"/>
      <c r="M21" s="73">
        <v>114.67055347412285</v>
      </c>
      <c r="N21" s="188"/>
      <c r="U21" s="155"/>
      <c r="V21" s="155"/>
    </row>
    <row r="22" spans="1:22" s="147" customFormat="1" ht="19.5" thickBot="1">
      <c r="A22" s="206" t="s">
        <v>25</v>
      </c>
      <c r="B22" s="205"/>
      <c r="C22" s="204">
        <v>200</v>
      </c>
      <c r="D22" s="203">
        <v>37.399955120053853</v>
      </c>
      <c r="E22" s="202"/>
      <c r="F22" s="201">
        <v>100</v>
      </c>
      <c r="G22" s="175"/>
      <c r="H22" s="72" t="s">
        <v>76</v>
      </c>
      <c r="I22" s="72"/>
      <c r="J22" s="172">
        <v>5152</v>
      </c>
      <c r="K22" s="73">
        <v>40.472599296128706</v>
      </c>
      <c r="L22" s="73"/>
      <c r="M22" s="73">
        <v>125.36387631975865</v>
      </c>
      <c r="N22" s="188"/>
      <c r="U22" s="155"/>
      <c r="V22" s="155"/>
    </row>
    <row r="23" spans="1:22" s="147" customFormat="1">
      <c r="A23" s="165" t="s">
        <v>69</v>
      </c>
      <c r="B23" s="179"/>
      <c r="C23" s="168">
        <v>224</v>
      </c>
      <c r="D23" s="167">
        <v>41.091342017548207</v>
      </c>
      <c r="E23" s="181"/>
      <c r="F23" s="73">
        <v>109.8700302865204</v>
      </c>
      <c r="G23" s="175"/>
      <c r="H23" s="200" t="s">
        <v>75</v>
      </c>
      <c r="I23" s="199"/>
      <c r="J23" s="190">
        <v>3339</v>
      </c>
      <c r="K23" s="196">
        <v>40.709296147608228</v>
      </c>
      <c r="L23" s="189"/>
      <c r="M23" s="189">
        <v>126.09704481721647</v>
      </c>
      <c r="N23" s="188"/>
      <c r="U23" s="155"/>
      <c r="V23" s="155"/>
    </row>
    <row r="24" spans="1:22" s="147" customFormat="1">
      <c r="A24" s="165" t="s">
        <v>75</v>
      </c>
      <c r="B24" s="179"/>
      <c r="C24" s="168">
        <v>3368</v>
      </c>
      <c r="D24" s="167">
        <v>41.699960292178545</v>
      </c>
      <c r="E24" s="181"/>
      <c r="F24" s="73">
        <v>111.49735382922701</v>
      </c>
      <c r="G24" s="175"/>
      <c r="H24" s="72" t="s">
        <v>74</v>
      </c>
      <c r="I24" s="72"/>
      <c r="J24" s="172">
        <v>188</v>
      </c>
      <c r="K24" s="73">
        <v>40.948908177954372</v>
      </c>
      <c r="L24" s="73"/>
      <c r="M24" s="73">
        <v>126.83924308121365</v>
      </c>
      <c r="N24" s="188"/>
      <c r="U24" s="155"/>
      <c r="V24" s="155"/>
    </row>
    <row r="25" spans="1:22" s="147" customFormat="1">
      <c r="A25" s="187" t="s">
        <v>74</v>
      </c>
      <c r="B25" s="179"/>
      <c r="C25" s="168">
        <v>195</v>
      </c>
      <c r="D25" s="167">
        <v>42.340670428689521</v>
      </c>
      <c r="E25" s="181"/>
      <c r="F25" s="73">
        <v>113.21048459223005</v>
      </c>
      <c r="G25" s="175"/>
      <c r="H25" s="72" t="s">
        <v>71</v>
      </c>
      <c r="I25" s="72"/>
      <c r="J25" s="172">
        <v>223</v>
      </c>
      <c r="K25" s="73">
        <v>41.213594350300028</v>
      </c>
      <c r="L25" s="73"/>
      <c r="M25" s="73">
        <v>127.65910850005433</v>
      </c>
      <c r="N25" s="188"/>
      <c r="U25" s="155"/>
      <c r="V25" s="155"/>
    </row>
    <row r="26" spans="1:22" s="147" customFormat="1">
      <c r="A26" s="165" t="s">
        <v>73</v>
      </c>
      <c r="B26" s="179"/>
      <c r="C26" s="168">
        <v>79</v>
      </c>
      <c r="D26" s="167">
        <v>42.923165360679562</v>
      </c>
      <c r="E26" s="181"/>
      <c r="F26" s="73">
        <v>114.76795954138501</v>
      </c>
      <c r="G26" s="175"/>
      <c r="H26" s="72" t="s">
        <v>72</v>
      </c>
      <c r="I26" s="72"/>
      <c r="J26" s="172">
        <v>18</v>
      </c>
      <c r="K26" s="73">
        <v>42.718409736000226</v>
      </c>
      <c r="L26" s="73"/>
      <c r="M26" s="73">
        <v>132.32027415726068</v>
      </c>
      <c r="N26" s="188"/>
      <c r="U26" s="155"/>
      <c r="V26" s="155"/>
    </row>
    <row r="27" spans="1:22" s="147" customFormat="1">
      <c r="A27" s="165" t="s">
        <v>71</v>
      </c>
      <c r="B27" s="179"/>
      <c r="C27" s="168">
        <v>258</v>
      </c>
      <c r="D27" s="167">
        <v>47.637080777533171</v>
      </c>
      <c r="E27" s="181"/>
      <c r="F27" s="73">
        <v>127.3720265829682</v>
      </c>
      <c r="G27" s="175"/>
      <c r="H27" s="198" t="s">
        <v>70</v>
      </c>
      <c r="I27" s="197"/>
      <c r="J27" s="190">
        <v>15</v>
      </c>
      <c r="K27" s="196">
        <v>46.604547982489123</v>
      </c>
      <c r="L27" s="189"/>
      <c r="M27" s="189">
        <v>144.35758737576006</v>
      </c>
      <c r="N27" s="188"/>
      <c r="U27" s="155"/>
      <c r="V27" s="155"/>
    </row>
    <row r="28" spans="1:22" s="147" customFormat="1">
      <c r="A28" s="195" t="s">
        <v>67</v>
      </c>
      <c r="B28" s="194"/>
      <c r="C28" s="193">
        <v>1156</v>
      </c>
      <c r="D28" s="192">
        <v>49.210888922339429</v>
      </c>
      <c r="E28" s="191"/>
      <c r="F28" s="189">
        <v>131.58007480055119</v>
      </c>
      <c r="G28" s="175"/>
      <c r="H28" s="185" t="s">
        <v>69</v>
      </c>
      <c r="I28" s="185"/>
      <c r="J28" s="190">
        <v>258</v>
      </c>
      <c r="K28" s="189">
        <v>47.542933295790391</v>
      </c>
      <c r="L28" s="189"/>
      <c r="M28" s="189">
        <v>147.26423588371071</v>
      </c>
      <c r="N28" s="188"/>
      <c r="U28" s="155"/>
      <c r="V28" s="155"/>
    </row>
    <row r="29" spans="1:22" s="147" customFormat="1">
      <c r="A29" s="187" t="s">
        <v>65</v>
      </c>
      <c r="B29" s="179"/>
      <c r="C29" s="168">
        <v>430</v>
      </c>
      <c r="D29" s="167">
        <v>50.547268219909775</v>
      </c>
      <c r="E29" s="181"/>
      <c r="F29" s="73">
        <v>135.15328576639476</v>
      </c>
      <c r="G29" s="175"/>
      <c r="H29" s="72" t="s">
        <v>68</v>
      </c>
      <c r="I29" s="72"/>
      <c r="J29" s="172">
        <v>3268</v>
      </c>
      <c r="K29" s="73">
        <v>49.846919773807855</v>
      </c>
      <c r="L29" s="73"/>
      <c r="M29" s="73">
        <v>154.40083399936981</v>
      </c>
      <c r="N29" s="188"/>
      <c r="U29" s="155"/>
      <c r="V29" s="155"/>
    </row>
    <row r="30" spans="1:22" s="147" customFormat="1">
      <c r="A30" s="187" t="s">
        <v>68</v>
      </c>
      <c r="B30" s="179"/>
      <c r="C30" s="168">
        <v>3384</v>
      </c>
      <c r="D30" s="167">
        <v>51.400778293451332</v>
      </c>
      <c r="E30" s="181"/>
      <c r="F30" s="73">
        <v>137.43540100103019</v>
      </c>
      <c r="G30" s="175"/>
      <c r="H30" s="185" t="s">
        <v>66</v>
      </c>
      <c r="I30" s="185"/>
      <c r="J30" s="190">
        <v>44</v>
      </c>
      <c r="K30" s="189">
        <v>50.815472849523836</v>
      </c>
      <c r="L30" s="189"/>
      <c r="M30" s="189">
        <v>157.40092715140005</v>
      </c>
      <c r="N30" s="188"/>
      <c r="U30" s="155"/>
      <c r="V30" s="155"/>
    </row>
    <row r="31" spans="1:22" s="147" customFormat="1">
      <c r="A31" s="187" t="s">
        <v>61</v>
      </c>
      <c r="B31" s="179"/>
      <c r="C31" s="168">
        <v>108</v>
      </c>
      <c r="D31" s="167">
        <v>52.399585655128249</v>
      </c>
      <c r="E31" s="181"/>
      <c r="F31" s="73">
        <v>140.10601212468191</v>
      </c>
      <c r="G31" s="175"/>
      <c r="H31" s="72" t="s">
        <v>67</v>
      </c>
      <c r="I31" s="72"/>
      <c r="J31" s="172">
        <v>1185</v>
      </c>
      <c r="K31" s="73">
        <v>51.241319893376541</v>
      </c>
      <c r="L31" s="73"/>
      <c r="M31" s="73">
        <v>158.71998836973381</v>
      </c>
      <c r="N31" s="188"/>
      <c r="U31" s="155"/>
      <c r="V31" s="155"/>
    </row>
    <row r="32" spans="1:22" s="147" customFormat="1">
      <c r="A32" s="72" t="s">
        <v>66</v>
      </c>
      <c r="B32" s="179"/>
      <c r="C32" s="168">
        <v>45</v>
      </c>
      <c r="D32" s="167">
        <v>52.447552447552447</v>
      </c>
      <c r="E32" s="181"/>
      <c r="F32" s="73">
        <v>140.23426573426573</v>
      </c>
      <c r="G32" s="175"/>
      <c r="H32" s="72" t="s">
        <v>65</v>
      </c>
      <c r="I32" s="72"/>
      <c r="J32" s="172">
        <v>455</v>
      </c>
      <c r="K32" s="73">
        <v>53.834303928366062</v>
      </c>
      <c r="L32" s="73"/>
      <c r="M32" s="73">
        <v>166.75175641811387</v>
      </c>
      <c r="N32" s="188"/>
      <c r="U32" s="155"/>
      <c r="V32" s="155"/>
    </row>
    <row r="33" spans="1:22" s="147" customFormat="1">
      <c r="A33" s="187" t="s">
        <v>63</v>
      </c>
      <c r="B33" s="179"/>
      <c r="C33" s="168">
        <v>3330</v>
      </c>
      <c r="D33" s="167">
        <v>54.785354272372508</v>
      </c>
      <c r="E33" s="181"/>
      <c r="F33" s="73">
        <v>146.48508025346962</v>
      </c>
      <c r="G33" s="175"/>
      <c r="H33" s="174" t="s">
        <v>64</v>
      </c>
      <c r="I33" s="173"/>
      <c r="J33" s="172">
        <v>1923</v>
      </c>
      <c r="K33" s="171">
        <v>54.695471089845519</v>
      </c>
      <c r="L33" s="73"/>
      <c r="M33" s="73">
        <v>169.4192217007965</v>
      </c>
      <c r="N33" s="188"/>
      <c r="U33" s="155"/>
      <c r="V33" s="155"/>
    </row>
    <row r="34" spans="1:22" s="147" customFormat="1">
      <c r="A34" s="165" t="s">
        <v>60</v>
      </c>
      <c r="B34" s="179"/>
      <c r="C34" s="168">
        <v>607</v>
      </c>
      <c r="D34" s="167">
        <v>58.212571019096885</v>
      </c>
      <c r="E34" s="181"/>
      <c r="F34" s="73">
        <v>155.64877239086127</v>
      </c>
      <c r="G34" s="175"/>
      <c r="H34" s="72" t="s">
        <v>59</v>
      </c>
      <c r="I34" s="72"/>
      <c r="J34" s="172">
        <v>253</v>
      </c>
      <c r="K34" s="73">
        <v>56.586260498093289</v>
      </c>
      <c r="L34" s="73"/>
      <c r="M34" s="73">
        <v>175.27594189284395</v>
      </c>
      <c r="N34" s="188"/>
      <c r="U34" s="155"/>
      <c r="V34" s="155"/>
    </row>
    <row r="35" spans="1:22" s="147" customFormat="1">
      <c r="A35" s="165" t="s">
        <v>58</v>
      </c>
      <c r="B35" s="179"/>
      <c r="C35" s="168">
        <v>78</v>
      </c>
      <c r="D35" s="167">
        <v>59.278669786649985</v>
      </c>
      <c r="E35" s="181"/>
      <c r="F35" s="73">
        <v>158.49930727554474</v>
      </c>
      <c r="G35" s="175"/>
      <c r="H35" s="174" t="s">
        <v>63</v>
      </c>
      <c r="I35" s="173"/>
      <c r="J35" s="172">
        <v>3385</v>
      </c>
      <c r="K35" s="171">
        <v>56.714201656634394</v>
      </c>
      <c r="L35" s="73"/>
      <c r="M35" s="73">
        <v>175.67223963142501</v>
      </c>
      <c r="N35" s="188"/>
      <c r="U35" s="155"/>
      <c r="V35" s="155"/>
    </row>
    <row r="36" spans="1:22" s="147" customFormat="1">
      <c r="A36" s="165" t="s">
        <v>62</v>
      </c>
      <c r="B36" s="179"/>
      <c r="C36" s="168">
        <v>626</v>
      </c>
      <c r="D36" s="167">
        <v>63.377226618637657</v>
      </c>
      <c r="E36" s="181"/>
      <c r="F36" s="73">
        <v>169.45802853291337</v>
      </c>
      <c r="G36" s="175"/>
      <c r="H36" s="72" t="s">
        <v>62</v>
      </c>
      <c r="I36" s="72"/>
      <c r="J36" s="172">
        <v>591</v>
      </c>
      <c r="K36" s="73">
        <v>59.643964888576797</v>
      </c>
      <c r="L36" s="73"/>
      <c r="M36" s="73">
        <v>184.74718124236662</v>
      </c>
      <c r="N36" s="145"/>
      <c r="U36" s="155"/>
      <c r="V36" s="155"/>
    </row>
    <row r="37" spans="1:22" s="147" customFormat="1">
      <c r="A37" s="165" t="s">
        <v>54</v>
      </c>
      <c r="B37" s="179"/>
      <c r="C37" s="168">
        <v>35</v>
      </c>
      <c r="D37" s="167">
        <v>63.673409983990688</v>
      </c>
      <c r="E37" s="181"/>
      <c r="F37" s="73">
        <v>170.2499636151943</v>
      </c>
      <c r="G37" s="175"/>
      <c r="H37" s="72" t="s">
        <v>61</v>
      </c>
      <c r="I37" s="72"/>
      <c r="J37" s="172">
        <v>125</v>
      </c>
      <c r="K37" s="73">
        <v>60.71436030621409</v>
      </c>
      <c r="L37" s="73"/>
      <c r="M37" s="73">
        <v>188.06273104849814</v>
      </c>
      <c r="N37" s="188"/>
      <c r="U37" s="155"/>
      <c r="V37" s="155"/>
    </row>
    <row r="38" spans="1:22" s="147" customFormat="1">
      <c r="A38" s="165" t="s">
        <v>56</v>
      </c>
      <c r="B38" s="179"/>
      <c r="C38" s="168">
        <v>715</v>
      </c>
      <c r="D38" s="167">
        <v>63.816539676215406</v>
      </c>
      <c r="E38" s="181"/>
      <c r="F38" s="73">
        <v>170.63266378626477</v>
      </c>
      <c r="G38" s="175"/>
      <c r="H38" s="72" t="s">
        <v>60</v>
      </c>
      <c r="I38" s="72"/>
      <c r="J38" s="172">
        <v>637</v>
      </c>
      <c r="K38" s="73">
        <v>60.740197013737301</v>
      </c>
      <c r="L38" s="73"/>
      <c r="M38" s="73">
        <v>188.14276025005128</v>
      </c>
      <c r="N38" s="186"/>
      <c r="U38" s="155"/>
      <c r="V38" s="155"/>
    </row>
    <row r="39" spans="1:22" s="147" customFormat="1">
      <c r="A39" s="72" t="s">
        <v>59</v>
      </c>
      <c r="B39" s="179"/>
      <c r="C39" s="168">
        <v>295</v>
      </c>
      <c r="D39" s="167">
        <v>65.41455085704149</v>
      </c>
      <c r="E39" s="181"/>
      <c r="F39" s="73">
        <v>174.90542608155755</v>
      </c>
      <c r="G39" s="175"/>
      <c r="H39" s="72" t="s">
        <v>58</v>
      </c>
      <c r="I39" s="72"/>
      <c r="J39" s="172">
        <v>81</v>
      </c>
      <c r="K39" s="73">
        <v>61.355548586777196</v>
      </c>
      <c r="L39" s="73"/>
      <c r="M39" s="73">
        <v>190.04881174754235</v>
      </c>
      <c r="N39" s="186"/>
      <c r="U39" s="155"/>
      <c r="V39" s="155"/>
    </row>
    <row r="40" spans="1:22" s="147" customFormat="1">
      <c r="A40" s="165" t="s">
        <v>57</v>
      </c>
      <c r="B40" s="179"/>
      <c r="C40" s="168">
        <v>688</v>
      </c>
      <c r="D40" s="167">
        <v>65.446402012705164</v>
      </c>
      <c r="E40" s="181"/>
      <c r="F40" s="73">
        <v>174.99058970157108</v>
      </c>
      <c r="G40" s="175"/>
      <c r="H40" s="72" t="s">
        <v>57</v>
      </c>
      <c r="I40" s="72"/>
      <c r="J40" s="172">
        <v>654</v>
      </c>
      <c r="K40" s="73">
        <v>62.190207895018368</v>
      </c>
      <c r="L40" s="73"/>
      <c r="M40" s="73">
        <v>192.63416895481939</v>
      </c>
      <c r="N40" s="186"/>
      <c r="U40" s="155"/>
      <c r="V40" s="155"/>
    </row>
    <row r="41" spans="1:22" s="147" customFormat="1">
      <c r="A41" s="165" t="s">
        <v>52</v>
      </c>
      <c r="B41" s="179"/>
      <c r="C41" s="168">
        <v>308</v>
      </c>
      <c r="D41" s="167">
        <v>72.525041743106414</v>
      </c>
      <c r="E41" s="181"/>
      <c r="F41" s="73">
        <v>193.91745661271793</v>
      </c>
      <c r="G41" s="175"/>
      <c r="H41" s="72" t="s">
        <v>56</v>
      </c>
      <c r="I41" s="72"/>
      <c r="J41" s="172">
        <v>723</v>
      </c>
      <c r="K41" s="73">
        <v>64.775415660168989</v>
      </c>
      <c r="L41" s="73"/>
      <c r="M41" s="73">
        <v>200.64185000737345</v>
      </c>
      <c r="N41" s="186"/>
      <c r="U41" s="155"/>
      <c r="V41" s="155"/>
    </row>
    <row r="42" spans="1:22" s="147" customFormat="1">
      <c r="A42" s="165" t="s">
        <v>55</v>
      </c>
      <c r="B42" s="179"/>
      <c r="C42" s="168">
        <v>793</v>
      </c>
      <c r="D42" s="167">
        <v>72.727579545446204</v>
      </c>
      <c r="E42" s="181"/>
      <c r="F42" s="73">
        <v>194.45900218861408</v>
      </c>
      <c r="G42" s="175"/>
      <c r="H42" s="72" t="s">
        <v>55</v>
      </c>
      <c r="I42" s="72"/>
      <c r="J42" s="172">
        <v>879</v>
      </c>
      <c r="K42" s="73">
        <v>79.97161417107921</v>
      </c>
      <c r="L42" s="73"/>
      <c r="M42" s="73">
        <v>247.71207489491783</v>
      </c>
      <c r="N42" s="186"/>
      <c r="U42" s="155"/>
      <c r="V42" s="155"/>
    </row>
    <row r="43" spans="1:22" s="147" customFormat="1">
      <c r="A43" s="165" t="s">
        <v>50</v>
      </c>
      <c r="B43" s="179"/>
      <c r="C43" s="168">
        <v>3202</v>
      </c>
      <c r="D43" s="167">
        <v>84.223581676988843</v>
      </c>
      <c r="E43" s="181"/>
      <c r="F43" s="73">
        <v>225.19701268793278</v>
      </c>
      <c r="G43" s="175"/>
      <c r="H43" s="174" t="s">
        <v>53</v>
      </c>
      <c r="I43" s="173"/>
      <c r="J43" s="172">
        <v>601</v>
      </c>
      <c r="K43" s="171">
        <v>82.503357790568316</v>
      </c>
      <c r="L43" s="73"/>
      <c r="M43" s="73">
        <v>255.55415075628534</v>
      </c>
      <c r="N43" s="186"/>
      <c r="U43" s="155"/>
      <c r="V43" s="155"/>
    </row>
    <row r="44" spans="1:22" s="147" customFormat="1">
      <c r="A44" s="72" t="s">
        <v>51</v>
      </c>
      <c r="B44" s="179"/>
      <c r="C44" s="168">
        <v>265</v>
      </c>
      <c r="D44" s="167">
        <v>90.029733593524924</v>
      </c>
      <c r="E44" s="181"/>
      <c r="F44" s="73">
        <v>240.72150168236695</v>
      </c>
      <c r="G44" s="175"/>
      <c r="H44" s="72" t="s">
        <v>54</v>
      </c>
      <c r="I44" s="72"/>
      <c r="J44" s="172">
        <v>45</v>
      </c>
      <c r="K44" s="73">
        <v>83.792797171155158</v>
      </c>
      <c r="L44" s="73"/>
      <c r="M44" s="73">
        <v>259.54818923765311</v>
      </c>
      <c r="N44" s="186"/>
      <c r="U44" s="155"/>
      <c r="V44" s="155"/>
    </row>
    <row r="45" spans="1:22" s="147" customFormat="1">
      <c r="A45" s="187" t="s">
        <v>53</v>
      </c>
      <c r="B45" s="179"/>
      <c r="C45" s="168">
        <v>655</v>
      </c>
      <c r="D45" s="167">
        <v>90.398730166967141</v>
      </c>
      <c r="E45" s="181"/>
      <c r="F45" s="73">
        <v>241.70812472043676</v>
      </c>
      <c r="G45" s="175"/>
      <c r="H45" s="72" t="s">
        <v>52</v>
      </c>
      <c r="I45" s="72"/>
      <c r="J45" s="172">
        <v>368</v>
      </c>
      <c r="K45" s="73">
        <v>86.341603044479996</v>
      </c>
      <c r="L45" s="73"/>
      <c r="M45" s="73">
        <v>267.44311543027675</v>
      </c>
      <c r="N45" s="186"/>
      <c r="U45" s="155"/>
      <c r="V45" s="155"/>
    </row>
    <row r="46" spans="1:22" s="147" customFormat="1" ht="21">
      <c r="A46" s="165" t="s">
        <v>48</v>
      </c>
      <c r="B46" s="179"/>
      <c r="C46" s="168">
        <v>1818</v>
      </c>
      <c r="D46" s="167">
        <v>91.140104047106902</v>
      </c>
      <c r="E46" s="181"/>
      <c r="F46" s="73">
        <v>243.69041020115446</v>
      </c>
      <c r="G46" s="175"/>
      <c r="H46" s="185" t="s">
        <v>51</v>
      </c>
      <c r="I46" s="185"/>
      <c r="J46" s="172">
        <v>258</v>
      </c>
      <c r="K46" s="184">
        <v>86.813003780403477</v>
      </c>
      <c r="L46" s="183"/>
      <c r="M46" s="183">
        <v>268.90327920979973</v>
      </c>
      <c r="N46" s="182"/>
      <c r="U46" s="155"/>
      <c r="V46" s="155"/>
    </row>
    <row r="47" spans="1:22" s="147" customFormat="1">
      <c r="A47" s="165" t="s">
        <v>47</v>
      </c>
      <c r="B47" s="179"/>
      <c r="C47" s="168">
        <v>4762</v>
      </c>
      <c r="D47" s="167">
        <v>94.439240238097156</v>
      </c>
      <c r="E47" s="181"/>
      <c r="F47" s="73">
        <v>252.5116405486242</v>
      </c>
      <c r="G47" s="175"/>
      <c r="H47" s="174" t="s">
        <v>50</v>
      </c>
      <c r="I47" s="173"/>
      <c r="J47" s="172">
        <v>3357</v>
      </c>
      <c r="K47" s="73">
        <v>88.196963234319512</v>
      </c>
      <c r="L47" s="171"/>
      <c r="M47" s="171">
        <v>273.19009361830467</v>
      </c>
      <c r="N47" s="145"/>
      <c r="U47" s="155"/>
      <c r="V47" s="155"/>
    </row>
    <row r="48" spans="1:22" s="147" customFormat="1">
      <c r="A48" s="165" t="s">
        <v>46</v>
      </c>
      <c r="B48" s="179"/>
      <c r="C48" s="178">
        <v>32675</v>
      </c>
      <c r="D48" s="176">
        <v>102.47538633738122</v>
      </c>
      <c r="E48" s="177"/>
      <c r="F48" s="176">
        <v>273.99868798888997</v>
      </c>
      <c r="G48" s="175"/>
      <c r="H48" s="174" t="s">
        <v>49</v>
      </c>
      <c r="I48" s="173"/>
      <c r="J48" s="172">
        <v>179</v>
      </c>
      <c r="K48" s="73">
        <v>88.446382468839943</v>
      </c>
      <c r="L48" s="171"/>
      <c r="M48" s="171">
        <v>273.96266969723172</v>
      </c>
      <c r="N48" s="145"/>
      <c r="U48" s="180"/>
      <c r="V48" s="155"/>
    </row>
    <row r="49" spans="1:22" s="147" customFormat="1">
      <c r="A49" s="161" t="s">
        <v>49</v>
      </c>
      <c r="B49" s="179"/>
      <c r="C49" s="178">
        <v>212</v>
      </c>
      <c r="D49" s="176">
        <v>105.92225306624937</v>
      </c>
      <c r="E49" s="177"/>
      <c r="F49" s="176">
        <v>283.21492024853757</v>
      </c>
      <c r="G49" s="175"/>
      <c r="H49" s="174" t="s">
        <v>48</v>
      </c>
      <c r="I49" s="173"/>
      <c r="J49" s="172">
        <v>1861</v>
      </c>
      <c r="K49" s="73">
        <v>92.956699360851502</v>
      </c>
      <c r="L49" s="171"/>
      <c r="M49" s="171">
        <v>287.93337627023749</v>
      </c>
      <c r="N49" s="145"/>
      <c r="U49" s="155"/>
      <c r="V49" s="155"/>
    </row>
    <row r="50" spans="1:22" s="147" customFormat="1" ht="16.5" customHeight="1">
      <c r="A50" s="165"/>
      <c r="B50" s="160"/>
      <c r="C50" s="164"/>
      <c r="D50" s="162"/>
      <c r="E50" s="163"/>
      <c r="F50" s="162"/>
      <c r="G50" s="2"/>
      <c r="H50" s="170" t="s">
        <v>47</v>
      </c>
      <c r="I50" s="169"/>
      <c r="J50" s="168">
        <v>5092</v>
      </c>
      <c r="K50" s="167">
        <v>101.39453527660646</v>
      </c>
      <c r="L50" s="166"/>
      <c r="M50" s="73">
        <v>314.0695730192885</v>
      </c>
      <c r="N50" s="156"/>
      <c r="U50" s="155"/>
      <c r="V50" s="155"/>
    </row>
    <row r="51" spans="1:22" s="147" customFormat="1" ht="16.5" customHeight="1">
      <c r="A51" s="165"/>
      <c r="B51" s="160"/>
      <c r="C51" s="164"/>
      <c r="D51" s="162"/>
      <c r="E51" s="163"/>
      <c r="F51" s="162"/>
      <c r="G51" s="2"/>
      <c r="H51" s="161" t="s">
        <v>46</v>
      </c>
      <c r="I51" s="160"/>
      <c r="J51" s="159">
        <v>32719</v>
      </c>
      <c r="K51" s="157">
        <v>103.49894082266883</v>
      </c>
      <c r="L51" s="158"/>
      <c r="M51" s="157">
        <v>320.58796919821668</v>
      </c>
      <c r="N51" s="156"/>
      <c r="U51" s="155"/>
      <c r="V51" s="155"/>
    </row>
    <row r="52" spans="1:22" ht="11.25" customHeight="1">
      <c r="A52" s="154"/>
      <c r="B52" s="151"/>
      <c r="C52" s="153"/>
      <c r="D52" s="152"/>
      <c r="E52" s="151"/>
      <c r="F52" s="150"/>
      <c r="G52" s="149"/>
      <c r="H52" s="148"/>
      <c r="I52" s="148"/>
      <c r="J52" s="148"/>
      <c r="K52" s="148"/>
      <c r="L52" s="148"/>
      <c r="M52" s="148"/>
      <c r="Q52" s="147"/>
    </row>
    <row r="53" spans="1:22" ht="81.75" customHeight="1">
      <c r="A53" s="146" t="s">
        <v>45</v>
      </c>
      <c r="B53" s="146"/>
      <c r="C53" s="146"/>
      <c r="D53" s="146"/>
      <c r="E53" s="146"/>
      <c r="F53" s="146"/>
      <c r="G53" s="146"/>
      <c r="H53" s="146"/>
      <c r="I53" s="146"/>
      <c r="J53" s="146"/>
      <c r="K53" s="146"/>
      <c r="L53" s="146"/>
      <c r="M53" s="146"/>
    </row>
    <row r="54" spans="1:22" ht="15.75" customHeight="1">
      <c r="A54" s="146" t="s">
        <v>44</v>
      </c>
      <c r="B54" s="146"/>
      <c r="C54" s="146"/>
      <c r="D54" s="146"/>
      <c r="E54" s="146"/>
      <c r="F54" s="146"/>
      <c r="G54" s="146"/>
      <c r="H54" s="146"/>
      <c r="I54" s="146"/>
      <c r="J54" s="146"/>
      <c r="K54" s="146"/>
      <c r="L54" s="146"/>
      <c r="M54" s="146"/>
    </row>
  </sheetData>
  <mergeCells count="4">
    <mergeCell ref="D6:F6"/>
    <mergeCell ref="K6:M6"/>
    <mergeCell ref="A53:M53"/>
    <mergeCell ref="A54:M54"/>
  </mergeCells>
  <pageMargins left="0.55118110236220474" right="0.55118110236220474" top="0.59055118110236227" bottom="0.39370078740157483" header="0.31496062992125984" footer="0.31496062992125984"/>
  <pageSetup paperSize="9" scale="62" orientation="portrait" horizontalDpi="300" verticalDpi="300" r:id="rId1"/>
  <headerFooter alignWithMargins="0">
    <oddFooter xml:space="preserve">&amp;C&amp;"Times New Roman,Regular"&amp;13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R47"/>
  <sheetViews>
    <sheetView zoomScale="75" zoomScaleNormal="75" workbookViewId="0">
      <selection activeCell="O21" sqref="O21"/>
    </sheetView>
  </sheetViews>
  <sheetFormatPr defaultColWidth="16.28515625" defaultRowHeight="18"/>
  <cols>
    <col min="1" max="1" width="21.85546875" style="143" customWidth="1"/>
    <col min="2" max="2" width="5" style="145" customWidth="1"/>
    <col min="3" max="3" width="12.7109375" style="143" customWidth="1"/>
    <col min="4" max="4" width="7.5703125" style="143" customWidth="1"/>
    <col min="5" max="5" width="3" style="143" customWidth="1"/>
    <col min="6" max="6" width="7.28515625" style="143" customWidth="1"/>
    <col min="7" max="7" width="3.28515625" style="143" customWidth="1"/>
    <col min="8" max="8" width="14.85546875" style="143" customWidth="1"/>
    <col min="9" max="9" width="12.28515625" style="145" customWidth="1"/>
    <col min="10" max="10" width="12.5703125" style="143" customWidth="1"/>
    <col min="11" max="11" width="6.42578125" style="143" customWidth="1"/>
    <col min="12" max="12" width="3" style="143" customWidth="1"/>
    <col min="13" max="13" width="6.42578125" style="143" customWidth="1"/>
    <col min="14" max="16384" width="16.28515625" style="143"/>
  </cols>
  <sheetData>
    <row r="1" spans="1:18" s="229" customFormat="1" ht="22.5" customHeight="1">
      <c r="A1" s="235" t="s">
        <v>104</v>
      </c>
      <c r="B1" s="240"/>
      <c r="C1" s="239"/>
      <c r="D1" s="239"/>
      <c r="E1" s="239"/>
      <c r="F1" s="239"/>
      <c r="G1" s="239"/>
      <c r="H1" s="241"/>
      <c r="I1" s="240"/>
      <c r="J1" s="239"/>
      <c r="K1" s="239"/>
      <c r="L1" s="239"/>
      <c r="M1" s="239"/>
    </row>
    <row r="2" spans="1:18" ht="4.5" customHeight="1">
      <c r="A2" s="237"/>
      <c r="H2" s="233"/>
      <c r="J2" s="236"/>
    </row>
    <row r="3" spans="1:18" ht="24.75" customHeight="1" thickBot="1">
      <c r="A3" s="268" t="s">
        <v>103</v>
      </c>
      <c r="B3" s="267"/>
      <c r="C3" s="269"/>
      <c r="D3" s="258"/>
      <c r="E3" s="265"/>
      <c r="F3" s="258"/>
      <c r="H3" s="268" t="s">
        <v>102</v>
      </c>
      <c r="I3" s="267"/>
      <c r="J3" s="266"/>
      <c r="K3" s="258"/>
      <c r="L3" s="265"/>
      <c r="M3" s="258"/>
      <c r="N3" s="257"/>
      <c r="O3" s="214"/>
      <c r="P3" s="256"/>
      <c r="Q3" s="214"/>
      <c r="R3" s="255"/>
    </row>
    <row r="4" spans="1:18" ht="17.25" customHeight="1">
      <c r="B4" s="226"/>
      <c r="C4" s="225"/>
      <c r="D4" s="224" t="s">
        <v>101</v>
      </c>
      <c r="E4" s="223"/>
      <c r="F4" s="223"/>
      <c r="G4" s="264"/>
      <c r="H4" s="262"/>
      <c r="I4" s="226"/>
      <c r="J4" s="263"/>
      <c r="K4" s="224" t="s">
        <v>101</v>
      </c>
      <c r="L4" s="224"/>
      <c r="M4" s="224"/>
      <c r="N4" s="257"/>
      <c r="O4" s="214"/>
      <c r="P4" s="256"/>
      <c r="Q4" s="214"/>
      <c r="R4" s="255"/>
    </row>
    <row r="5" spans="1:18" ht="18.75" customHeight="1">
      <c r="B5" s="186"/>
      <c r="C5" s="214"/>
      <c r="D5" s="262" t="s">
        <v>100</v>
      </c>
      <c r="E5" s="200"/>
      <c r="F5" s="262"/>
      <c r="G5" s="262"/>
      <c r="H5" s="262"/>
      <c r="I5" s="186"/>
      <c r="J5" s="262"/>
      <c r="K5" s="261" t="s">
        <v>99</v>
      </c>
      <c r="L5" s="261"/>
      <c r="M5" s="261"/>
      <c r="N5" s="257"/>
      <c r="O5" s="214"/>
      <c r="P5" s="256"/>
      <c r="Q5" s="214"/>
      <c r="R5" s="255"/>
    </row>
    <row r="6" spans="1:18" ht="33.75" customHeight="1" thickBot="1">
      <c r="A6" s="260"/>
      <c r="B6" s="219"/>
      <c r="C6" s="218" t="s">
        <v>98</v>
      </c>
      <c r="D6" s="217" t="s">
        <v>89</v>
      </c>
      <c r="E6" s="259"/>
      <c r="F6" s="258" t="s">
        <v>88</v>
      </c>
      <c r="H6" s="260"/>
      <c r="I6" s="219"/>
      <c r="J6" s="218" t="s">
        <v>98</v>
      </c>
      <c r="K6" s="217" t="s">
        <v>89</v>
      </c>
      <c r="L6" s="259"/>
      <c r="M6" s="258" t="s">
        <v>88</v>
      </c>
      <c r="N6" s="257"/>
      <c r="O6" s="214"/>
      <c r="P6" s="256"/>
      <c r="Q6" s="214"/>
      <c r="R6" s="255"/>
    </row>
    <row r="7" spans="1:18" s="147" customFormat="1" ht="12.75" customHeight="1">
      <c r="B7" s="213"/>
      <c r="D7" s="163"/>
      <c r="E7" s="254"/>
      <c r="I7" s="213"/>
      <c r="L7" s="250"/>
    </row>
    <row r="8" spans="1:18" s="229" customFormat="1" ht="18.75">
      <c r="A8" s="210" t="s">
        <v>81</v>
      </c>
      <c r="B8" s="173"/>
      <c r="C8" s="168">
        <v>51</v>
      </c>
      <c r="D8" s="171">
        <v>3.0394095202053686</v>
      </c>
      <c r="E8" s="73"/>
      <c r="F8" s="73">
        <v>43.765032704859848</v>
      </c>
      <c r="G8" s="175"/>
      <c r="H8" s="72" t="s">
        <v>76</v>
      </c>
      <c r="I8" s="72"/>
      <c r="J8" s="168">
        <v>1081</v>
      </c>
      <c r="K8" s="253">
        <v>8.4920186023127204</v>
      </c>
      <c r="L8" s="73"/>
      <c r="M8" s="73">
        <v>49.177095116892907</v>
      </c>
    </row>
    <row r="9" spans="1:18" s="229" customFormat="1" ht="18.75">
      <c r="A9" s="72" t="s">
        <v>70</v>
      </c>
      <c r="B9" s="72"/>
      <c r="C9" s="168">
        <v>1</v>
      </c>
      <c r="D9" s="73">
        <v>3.1069698654992748</v>
      </c>
      <c r="E9" s="73"/>
      <c r="F9" s="73">
        <v>44.737846898433745</v>
      </c>
      <c r="G9" s="175"/>
      <c r="H9" s="174" t="s">
        <v>81</v>
      </c>
      <c r="I9" s="173"/>
      <c r="J9" s="168">
        <v>180</v>
      </c>
      <c r="K9" s="171">
        <v>10.727327718371891</v>
      </c>
      <c r="L9" s="171"/>
      <c r="M9" s="73">
        <v>62.121721614315128</v>
      </c>
    </row>
    <row r="10" spans="1:18" s="229" customFormat="1">
      <c r="A10" s="72" t="s">
        <v>77</v>
      </c>
      <c r="B10" s="72"/>
      <c r="C10" s="168">
        <v>18</v>
      </c>
      <c r="D10" s="73">
        <v>3.5634567510183071</v>
      </c>
      <c r="E10" s="73"/>
      <c r="F10" s="73">
        <v>51.310887925406035</v>
      </c>
      <c r="G10" s="175"/>
      <c r="H10" s="72" t="s">
        <v>87</v>
      </c>
      <c r="I10" s="72"/>
      <c r="J10" s="168">
        <v>637</v>
      </c>
      <c r="K10" s="171">
        <v>11.825681582069015</v>
      </c>
      <c r="L10" s="73"/>
      <c r="M10" s="73">
        <v>68.482264961727267</v>
      </c>
    </row>
    <row r="11" spans="1:18" s="229" customFormat="1">
      <c r="A11" s="72" t="s">
        <v>73</v>
      </c>
      <c r="B11" s="72"/>
      <c r="C11" s="168">
        <v>7</v>
      </c>
      <c r="D11" s="73">
        <v>3.8257115140253317</v>
      </c>
      <c r="E11" s="73"/>
      <c r="F11" s="73">
        <v>55.087143873710161</v>
      </c>
      <c r="G11" s="175"/>
      <c r="H11" s="72" t="s">
        <v>85</v>
      </c>
      <c r="I11" s="72"/>
      <c r="J11" s="168">
        <v>785</v>
      </c>
      <c r="K11" s="171">
        <v>12.605191325206887</v>
      </c>
      <c r="L11" s="73"/>
      <c r="M11" s="73">
        <v>72.996388938374707</v>
      </c>
    </row>
    <row r="12" spans="1:18" s="229" customFormat="1">
      <c r="A12" s="72" t="s">
        <v>86</v>
      </c>
      <c r="B12" s="72"/>
      <c r="C12" s="168">
        <v>42</v>
      </c>
      <c r="D12" s="73">
        <v>4.3951936255460371</v>
      </c>
      <c r="E12" s="73"/>
      <c r="F12" s="73">
        <v>63.287224537355733</v>
      </c>
      <c r="G12" s="175"/>
      <c r="H12" s="72" t="s">
        <v>84</v>
      </c>
      <c r="I12" s="72"/>
      <c r="J12" s="168">
        <v>819</v>
      </c>
      <c r="K12" s="171">
        <v>12.775784176540808</v>
      </c>
      <c r="L12" s="73"/>
      <c r="M12" s="73">
        <v>73.984288431909192</v>
      </c>
    </row>
    <row r="13" spans="1:18" s="229" customFormat="1">
      <c r="A13" s="185" t="s">
        <v>82</v>
      </c>
      <c r="B13" s="185"/>
      <c r="C13" s="168">
        <v>34</v>
      </c>
      <c r="D13" s="189">
        <v>6.0685806732126419</v>
      </c>
      <c r="E13" s="189"/>
      <c r="F13" s="189">
        <v>87.382641223445916</v>
      </c>
      <c r="G13" s="175"/>
      <c r="H13" s="72" t="s">
        <v>83</v>
      </c>
      <c r="I13" s="72"/>
      <c r="J13" s="168">
        <v>103</v>
      </c>
      <c r="K13" s="171">
        <v>12.812443245852126</v>
      </c>
      <c r="L13" s="73"/>
      <c r="M13" s="73">
        <v>74.196580305354757</v>
      </c>
    </row>
    <row r="14" spans="1:18" s="229" customFormat="1">
      <c r="A14" s="185" t="s">
        <v>87</v>
      </c>
      <c r="B14" s="185"/>
      <c r="C14" s="193">
        <v>334</v>
      </c>
      <c r="D14" s="189">
        <v>6.2005928546484306</v>
      </c>
      <c r="E14" s="189"/>
      <c r="F14" s="189">
        <v>89.28350959921741</v>
      </c>
      <c r="G14" s="251"/>
      <c r="H14" s="185" t="s">
        <v>82</v>
      </c>
      <c r="I14" s="185"/>
      <c r="J14" s="193">
        <v>79</v>
      </c>
      <c r="K14" s="196">
        <v>14.100525681876434</v>
      </c>
      <c r="L14" s="189"/>
      <c r="M14" s="189">
        <v>81.655837690579432</v>
      </c>
    </row>
    <row r="15" spans="1:18" s="229" customFormat="1">
      <c r="A15" s="185" t="s">
        <v>69</v>
      </c>
      <c r="B15" s="185"/>
      <c r="C15" s="168">
        <v>34</v>
      </c>
      <c r="D15" s="189">
        <v>6.2653477986700512</v>
      </c>
      <c r="E15" s="189"/>
      <c r="F15" s="189">
        <v>90.215928289120086</v>
      </c>
      <c r="G15" s="175"/>
      <c r="H15" s="185" t="s">
        <v>86</v>
      </c>
      <c r="I15" s="185"/>
      <c r="J15" s="193">
        <v>144</v>
      </c>
      <c r="K15" s="196">
        <v>15.069235287586414</v>
      </c>
      <c r="L15" s="189"/>
      <c r="M15" s="189">
        <v>87.265613958341447</v>
      </c>
    </row>
    <row r="16" spans="1:18" s="229" customFormat="1">
      <c r="A16" s="210" t="s">
        <v>84</v>
      </c>
      <c r="B16" s="209"/>
      <c r="C16" s="168">
        <v>405</v>
      </c>
      <c r="D16" s="171">
        <v>6.3176954719157852</v>
      </c>
      <c r="E16" s="73"/>
      <c r="F16" s="73">
        <v>90.969692339799266</v>
      </c>
      <c r="G16" s="175"/>
      <c r="H16" s="185" t="s">
        <v>78</v>
      </c>
      <c r="I16" s="185"/>
      <c r="J16" s="193">
        <v>716</v>
      </c>
      <c r="K16" s="196">
        <v>15.322754783064246</v>
      </c>
      <c r="L16" s="189"/>
      <c r="M16" s="189">
        <v>88.733739845360191</v>
      </c>
    </row>
    <row r="17" spans="1:13" s="229" customFormat="1" ht="18.75">
      <c r="A17" s="72" t="s">
        <v>85</v>
      </c>
      <c r="B17" s="72"/>
      <c r="C17" s="168">
        <v>398</v>
      </c>
      <c r="D17" s="73">
        <v>6.3909122897227277</v>
      </c>
      <c r="E17" s="73"/>
      <c r="F17" s="73">
        <v>92.023955151231831</v>
      </c>
      <c r="G17" s="175"/>
      <c r="H17" s="174" t="s">
        <v>80</v>
      </c>
      <c r="I17" s="173"/>
      <c r="J17" s="168">
        <v>130</v>
      </c>
      <c r="K17" s="171">
        <v>16.13003288045164</v>
      </c>
      <c r="L17" s="171"/>
      <c r="M17" s="73">
        <v>93.408669757806734</v>
      </c>
    </row>
    <row r="18" spans="1:13" s="229" customFormat="1" ht="18.75" thickBot="1">
      <c r="A18" s="72" t="s">
        <v>59</v>
      </c>
      <c r="B18" s="72"/>
      <c r="C18" s="168">
        <v>30</v>
      </c>
      <c r="D18" s="73">
        <v>6.7098332606434727</v>
      </c>
      <c r="E18" s="73"/>
      <c r="F18" s="73">
        <v>96.61615854791954</v>
      </c>
      <c r="G18" s="175"/>
      <c r="H18" s="206" t="s">
        <v>25</v>
      </c>
      <c r="I18" s="206"/>
      <c r="J18" s="204">
        <v>92</v>
      </c>
      <c r="K18" s="252">
        <v>17.26823957805432</v>
      </c>
      <c r="L18" s="201"/>
      <c r="M18" s="201">
        <v>100</v>
      </c>
    </row>
    <row r="19" spans="1:13" s="229" customFormat="1">
      <c r="A19" s="72" t="s">
        <v>74</v>
      </c>
      <c r="B19" s="72"/>
      <c r="C19" s="168">
        <v>31</v>
      </c>
      <c r="D19" s="73">
        <v>6.7522135825350293</v>
      </c>
      <c r="E19" s="73"/>
      <c r="F19" s="73">
        <v>97.22640082073481</v>
      </c>
      <c r="G19" s="175"/>
      <c r="H19" s="185" t="s">
        <v>79</v>
      </c>
      <c r="I19" s="185"/>
      <c r="J19" s="193">
        <v>56</v>
      </c>
      <c r="K19" s="196">
        <v>18.167590834709962</v>
      </c>
      <c r="L19" s="189"/>
      <c r="M19" s="189">
        <v>105.20812357617855</v>
      </c>
    </row>
    <row r="20" spans="1:13" s="229" customFormat="1">
      <c r="A20" s="72" t="s">
        <v>75</v>
      </c>
      <c r="B20" s="72"/>
      <c r="C20" s="168">
        <v>561</v>
      </c>
      <c r="D20" s="73">
        <v>6.8397469717904205</v>
      </c>
      <c r="E20" s="73"/>
      <c r="F20" s="73">
        <v>98.486810652994123</v>
      </c>
      <c r="G20" s="175"/>
      <c r="H20" s="72" t="s">
        <v>66</v>
      </c>
      <c r="I20" s="72"/>
      <c r="J20" s="168">
        <v>16</v>
      </c>
      <c r="K20" s="171">
        <v>18.478353763463215</v>
      </c>
      <c r="L20" s="73"/>
      <c r="M20" s="73">
        <v>107.0077449408728</v>
      </c>
    </row>
    <row r="21" spans="1:13" s="229" customFormat="1" ht="18.75" thickBot="1">
      <c r="A21" s="206" t="s">
        <v>25</v>
      </c>
      <c r="B21" s="206"/>
      <c r="C21" s="204">
        <v>37</v>
      </c>
      <c r="D21" s="201">
        <v>6.9448354824783678</v>
      </c>
      <c r="E21" s="201"/>
      <c r="F21" s="201">
        <v>100</v>
      </c>
      <c r="G21" s="175"/>
      <c r="H21" s="72" t="s">
        <v>73</v>
      </c>
      <c r="I21" s="72"/>
      <c r="J21" s="168">
        <v>34</v>
      </c>
      <c r="K21" s="171">
        <v>18.582027353837326</v>
      </c>
      <c r="L21" s="73"/>
      <c r="M21" s="73">
        <v>107.60811644895556</v>
      </c>
    </row>
    <row r="22" spans="1:13" s="229" customFormat="1" ht="18.75">
      <c r="A22" s="200" t="s">
        <v>67</v>
      </c>
      <c r="B22" s="199"/>
      <c r="C22" s="193">
        <v>162</v>
      </c>
      <c r="D22" s="196">
        <v>7.0051424664362871</v>
      </c>
      <c r="E22" s="189"/>
      <c r="F22" s="189">
        <v>100.86837167143948</v>
      </c>
      <c r="G22" s="175"/>
      <c r="H22" s="210" t="s">
        <v>75</v>
      </c>
      <c r="I22" s="173"/>
      <c r="J22" s="168">
        <v>1588</v>
      </c>
      <c r="K22" s="171">
        <v>19.360994993232065</v>
      </c>
      <c r="L22" s="171"/>
      <c r="M22" s="73">
        <v>112.11910111461138</v>
      </c>
    </row>
    <row r="23" spans="1:13" s="229" customFormat="1">
      <c r="A23" s="185" t="s">
        <v>68</v>
      </c>
      <c r="B23" s="185"/>
      <c r="C23" s="168">
        <v>465</v>
      </c>
      <c r="D23" s="168">
        <v>7.0926614733233331</v>
      </c>
      <c r="E23" s="168"/>
      <c r="F23" s="168">
        <v>102.128574409256</v>
      </c>
      <c r="G23" s="175"/>
      <c r="H23" s="72" t="s">
        <v>61</v>
      </c>
      <c r="I23" s="72"/>
      <c r="J23" s="168">
        <v>40</v>
      </c>
      <c r="K23" s="171">
        <v>19.428595297988512</v>
      </c>
      <c r="L23" s="73"/>
      <c r="M23" s="73">
        <v>112.51057300988411</v>
      </c>
    </row>
    <row r="24" spans="1:13" s="229" customFormat="1">
      <c r="A24" s="185" t="s">
        <v>78</v>
      </c>
      <c r="B24" s="185"/>
      <c r="C24" s="168">
        <v>371</v>
      </c>
      <c r="D24" s="168">
        <v>7.9395838331240727</v>
      </c>
      <c r="E24" s="168"/>
      <c r="F24" s="168">
        <v>114.32356969658142</v>
      </c>
      <c r="G24" s="175"/>
      <c r="H24" s="72" t="s">
        <v>60</v>
      </c>
      <c r="I24" s="72"/>
      <c r="J24" s="168">
        <v>214</v>
      </c>
      <c r="K24" s="171">
        <v>20.40565488373592</v>
      </c>
      <c r="L24" s="73"/>
      <c r="M24" s="73">
        <v>118.16870383052158</v>
      </c>
    </row>
    <row r="25" spans="1:13" s="229" customFormat="1">
      <c r="A25" s="72" t="s">
        <v>83</v>
      </c>
      <c r="B25" s="72"/>
      <c r="C25" s="168">
        <v>69</v>
      </c>
      <c r="D25" s="168">
        <v>8.5830930481922021</v>
      </c>
      <c r="E25" s="168"/>
      <c r="F25" s="168">
        <v>123.58958062933405</v>
      </c>
      <c r="G25" s="175"/>
      <c r="H25" s="72" t="s">
        <v>77</v>
      </c>
      <c r="I25" s="72"/>
      <c r="J25" s="168">
        <v>105</v>
      </c>
      <c r="K25" s="171">
        <v>20.786831047606793</v>
      </c>
      <c r="L25" s="73"/>
      <c r="M25" s="73">
        <v>120.37608670905946</v>
      </c>
    </row>
    <row r="26" spans="1:13" s="229" customFormat="1">
      <c r="A26" s="210" t="s">
        <v>79</v>
      </c>
      <c r="B26" s="209"/>
      <c r="C26" s="168">
        <v>27</v>
      </c>
      <c r="D26" s="168">
        <v>8.7593741524494462</v>
      </c>
      <c r="E26" s="168"/>
      <c r="F26" s="168">
        <v>126.12788560001329</v>
      </c>
      <c r="G26" s="175"/>
      <c r="H26" s="72" t="s">
        <v>65</v>
      </c>
      <c r="I26" s="72"/>
      <c r="J26" s="168">
        <v>194</v>
      </c>
      <c r="K26" s="171">
        <v>22.953527389237401</v>
      </c>
      <c r="L26" s="73"/>
      <c r="M26" s="73">
        <v>132.92337812134792</v>
      </c>
    </row>
    <row r="27" spans="1:13" s="229" customFormat="1">
      <c r="A27" s="185" t="s">
        <v>56</v>
      </c>
      <c r="B27" s="185"/>
      <c r="C27" s="168">
        <v>99</v>
      </c>
      <c r="D27" s="168">
        <v>8.8696627252513558</v>
      </c>
      <c r="E27" s="168"/>
      <c r="F27" s="168">
        <v>127.71595162519364</v>
      </c>
      <c r="G27" s="175"/>
      <c r="H27" s="72" t="s">
        <v>47</v>
      </c>
      <c r="I27" s="72"/>
      <c r="J27" s="168">
        <v>1195</v>
      </c>
      <c r="K27" s="171">
        <v>23.795457512872098</v>
      </c>
      <c r="L27" s="73"/>
      <c r="M27" s="73">
        <v>137.79897716448767</v>
      </c>
    </row>
    <row r="28" spans="1:13" s="229" customFormat="1" ht="18.75">
      <c r="A28" s="72" t="s">
        <v>97</v>
      </c>
      <c r="B28" s="72"/>
      <c r="C28" s="168">
        <v>313</v>
      </c>
      <c r="D28" s="168">
        <v>8.9025909782223849</v>
      </c>
      <c r="E28" s="168"/>
      <c r="F28" s="168">
        <v>128.19009176939298</v>
      </c>
      <c r="G28" s="175"/>
      <c r="H28" s="72" t="s">
        <v>74</v>
      </c>
      <c r="I28" s="72"/>
      <c r="J28" s="168">
        <v>113</v>
      </c>
      <c r="K28" s="171">
        <v>24.612907575047043</v>
      </c>
      <c r="L28" s="73"/>
      <c r="M28" s="73">
        <v>142.53281270388928</v>
      </c>
    </row>
    <row r="29" spans="1:13" s="229" customFormat="1">
      <c r="A29" s="185" t="s">
        <v>63</v>
      </c>
      <c r="B29" s="185"/>
      <c r="C29" s="168">
        <v>549</v>
      </c>
      <c r="D29" s="168">
        <v>9.1982560441631556</v>
      </c>
      <c r="E29" s="168"/>
      <c r="F29" s="168">
        <v>132.44742899050823</v>
      </c>
      <c r="G29" s="175"/>
      <c r="H29" s="72" t="s">
        <v>68</v>
      </c>
      <c r="I29" s="72"/>
      <c r="J29" s="168">
        <v>1615</v>
      </c>
      <c r="K29" s="171">
        <v>24.633652213800396</v>
      </c>
      <c r="L29" s="73"/>
      <c r="M29" s="73">
        <v>142.65294445593952</v>
      </c>
    </row>
    <row r="30" spans="1:13" s="229" customFormat="1">
      <c r="A30" s="185" t="s">
        <v>66</v>
      </c>
      <c r="B30" s="185"/>
      <c r="C30" s="193">
        <v>8</v>
      </c>
      <c r="D30" s="193">
        <v>9.2391768817316073</v>
      </c>
      <c r="E30" s="193"/>
      <c r="F30" s="193">
        <v>133.03665587243646</v>
      </c>
      <c r="G30" s="175"/>
      <c r="H30" s="72" t="s">
        <v>63</v>
      </c>
      <c r="I30" s="72"/>
      <c r="J30" s="168">
        <v>1483</v>
      </c>
      <c r="K30" s="171">
        <v>24.847019514560948</v>
      </c>
      <c r="L30" s="73"/>
      <c r="M30" s="73">
        <v>143.8885498562243</v>
      </c>
    </row>
    <row r="31" spans="1:13" s="229" customFormat="1">
      <c r="A31" s="72" t="s">
        <v>54</v>
      </c>
      <c r="B31" s="72"/>
      <c r="C31" s="168">
        <v>5</v>
      </c>
      <c r="D31" s="168">
        <v>9.3103107967950187</v>
      </c>
      <c r="E31" s="168"/>
      <c r="F31" s="168">
        <v>134.06092657320221</v>
      </c>
      <c r="G31" s="175"/>
      <c r="H31" s="72" t="s">
        <v>67</v>
      </c>
      <c r="I31" s="72"/>
      <c r="J31" s="168">
        <v>588</v>
      </c>
      <c r="K31" s="171">
        <v>25.426072655953931</v>
      </c>
      <c r="L31" s="73"/>
      <c r="M31" s="73">
        <v>147.2418340099193</v>
      </c>
    </row>
    <row r="32" spans="1:13" s="229" customFormat="1" ht="18.75">
      <c r="A32" s="174" t="s">
        <v>65</v>
      </c>
      <c r="B32" s="173"/>
      <c r="C32" s="168">
        <v>82</v>
      </c>
      <c r="D32" s="168">
        <v>9.7020064222549838</v>
      </c>
      <c r="E32" s="168"/>
      <c r="F32" s="168">
        <v>139.70102598877804</v>
      </c>
      <c r="G32" s="175"/>
      <c r="H32" s="210" t="s">
        <v>62</v>
      </c>
      <c r="I32" s="173"/>
      <c r="J32" s="168">
        <v>254</v>
      </c>
      <c r="K32" s="171">
        <v>25.633785248220825</v>
      </c>
      <c r="L32" s="171"/>
      <c r="M32" s="73">
        <v>148.44469311624576</v>
      </c>
    </row>
    <row r="33" spans="1:14" s="229" customFormat="1" ht="18.75">
      <c r="A33" s="72" t="s">
        <v>61</v>
      </c>
      <c r="B33" s="72"/>
      <c r="C33" s="168">
        <v>20</v>
      </c>
      <c r="D33" s="168">
        <v>9.7142976489942559</v>
      </c>
      <c r="E33" s="168"/>
      <c r="F33" s="168">
        <v>139.87800968796404</v>
      </c>
      <c r="G33" s="175"/>
      <c r="H33" s="174" t="s">
        <v>69</v>
      </c>
      <c r="I33" s="173"/>
      <c r="J33" s="168">
        <v>152</v>
      </c>
      <c r="K33" s="171">
        <v>28.009790158760229</v>
      </c>
      <c r="L33" s="171"/>
      <c r="M33" s="73">
        <v>162.20408590089878</v>
      </c>
    </row>
    <row r="34" spans="1:14" s="229" customFormat="1" ht="18.75">
      <c r="A34" s="200" t="s">
        <v>80</v>
      </c>
      <c r="B34" s="199"/>
      <c r="C34" s="168">
        <v>91</v>
      </c>
      <c r="D34" s="168">
        <v>11.291023016316149</v>
      </c>
      <c r="E34" s="168"/>
      <c r="F34" s="168">
        <v>162.5815765514258</v>
      </c>
      <c r="G34" s="175"/>
      <c r="H34" s="72" t="s">
        <v>57</v>
      </c>
      <c r="I34" s="72"/>
      <c r="J34" s="168">
        <v>308</v>
      </c>
      <c r="K34" s="171">
        <v>29.288354788479595</v>
      </c>
      <c r="L34" s="73"/>
      <c r="M34" s="73">
        <v>169.60822587672035</v>
      </c>
    </row>
    <row r="35" spans="1:14" s="229" customFormat="1">
      <c r="A35" s="72" t="s">
        <v>60</v>
      </c>
      <c r="B35" s="72"/>
      <c r="C35" s="168">
        <v>144</v>
      </c>
      <c r="D35" s="168">
        <v>13.730907959149405</v>
      </c>
      <c r="E35" s="168"/>
      <c r="F35" s="168">
        <v>197.71394144313592</v>
      </c>
      <c r="G35" s="175"/>
      <c r="H35" s="72" t="s">
        <v>56</v>
      </c>
      <c r="I35" s="72"/>
      <c r="J35" s="168">
        <v>340</v>
      </c>
      <c r="K35" s="171">
        <v>30.461467945307689</v>
      </c>
      <c r="L35" s="73"/>
      <c r="M35" s="73">
        <v>176.40169866545193</v>
      </c>
    </row>
    <row r="36" spans="1:14" s="229" customFormat="1">
      <c r="A36" s="72" t="s">
        <v>55</v>
      </c>
      <c r="B36" s="72"/>
      <c r="C36" s="168">
        <v>151</v>
      </c>
      <c r="D36" s="168">
        <v>13.738013355896427</v>
      </c>
      <c r="E36" s="168"/>
      <c r="F36" s="168">
        <v>197.81625339516054</v>
      </c>
      <c r="G36" s="175"/>
      <c r="H36" s="72" t="s">
        <v>55</v>
      </c>
      <c r="I36" s="72"/>
      <c r="J36" s="168">
        <v>347</v>
      </c>
      <c r="K36" s="171">
        <v>31.570136652291794</v>
      </c>
      <c r="L36" s="73"/>
      <c r="M36" s="73">
        <v>182.82197504610323</v>
      </c>
    </row>
    <row r="37" spans="1:14" s="229" customFormat="1" ht="18.75">
      <c r="A37" s="72" t="s">
        <v>76</v>
      </c>
      <c r="B37" s="72"/>
      <c r="C37" s="168">
        <v>1864</v>
      </c>
      <c r="D37" s="168">
        <v>14.643036701860233</v>
      </c>
      <c r="E37" s="168"/>
      <c r="F37" s="168">
        <v>210.84785577432638</v>
      </c>
      <c r="G37" s="175"/>
      <c r="H37" s="72" t="s">
        <v>97</v>
      </c>
      <c r="I37" s="185"/>
      <c r="J37" s="193">
        <v>1122</v>
      </c>
      <c r="K37" s="196">
        <v>31.912802164746061</v>
      </c>
      <c r="L37" s="189"/>
      <c r="M37" s="189">
        <v>184.80634357947562</v>
      </c>
    </row>
    <row r="38" spans="1:14" s="229" customFormat="1">
      <c r="A38" s="72" t="s">
        <v>62</v>
      </c>
      <c r="B38" s="72"/>
      <c r="C38" s="168">
        <v>147</v>
      </c>
      <c r="D38" s="168">
        <v>14.835300911371895</v>
      </c>
      <c r="E38" s="168"/>
      <c r="F38" s="168">
        <v>213.61630450139469</v>
      </c>
      <c r="G38" s="175"/>
      <c r="H38" s="72" t="s">
        <v>70</v>
      </c>
      <c r="I38" s="72"/>
      <c r="J38" s="193">
        <v>11</v>
      </c>
      <c r="K38" s="196">
        <v>34.176668520492022</v>
      </c>
      <c r="L38" s="189"/>
      <c r="M38" s="189">
        <v>197.91634443111451</v>
      </c>
    </row>
    <row r="39" spans="1:14" s="147" customFormat="1">
      <c r="A39" s="185" t="s">
        <v>46</v>
      </c>
      <c r="B39" s="185"/>
      <c r="C39" s="168">
        <v>4735</v>
      </c>
      <c r="D39" s="168">
        <v>14.978070380981597</v>
      </c>
      <c r="E39" s="168"/>
      <c r="F39" s="168">
        <v>215.67206910474505</v>
      </c>
      <c r="G39" s="175"/>
      <c r="H39" s="72" t="s">
        <v>49</v>
      </c>
      <c r="I39" s="72"/>
      <c r="J39" s="193">
        <v>71</v>
      </c>
      <c r="K39" s="196">
        <v>35.082084666411376</v>
      </c>
      <c r="L39" s="189"/>
      <c r="M39" s="189">
        <v>203.1595896491738</v>
      </c>
      <c r="N39" s="229"/>
    </row>
    <row r="40" spans="1:14" s="147" customFormat="1" ht="18.75">
      <c r="A40" s="185" t="s">
        <v>57</v>
      </c>
      <c r="B40" s="185"/>
      <c r="C40" s="168">
        <v>162</v>
      </c>
      <c r="D40" s="168">
        <v>15.404913882252256</v>
      </c>
      <c r="E40" s="168"/>
      <c r="F40" s="168">
        <v>221.81826943371715</v>
      </c>
      <c r="G40" s="251"/>
      <c r="H40" s="174" t="s">
        <v>48</v>
      </c>
      <c r="I40" s="173"/>
      <c r="J40" s="193">
        <v>721</v>
      </c>
      <c r="K40" s="196">
        <v>36.013852895848437</v>
      </c>
      <c r="L40" s="189"/>
      <c r="M40" s="189">
        <v>208.55543921001271</v>
      </c>
      <c r="N40" s="229"/>
    </row>
    <row r="41" spans="1:14">
      <c r="A41" s="185" t="s">
        <v>52</v>
      </c>
      <c r="B41" s="194"/>
      <c r="C41" s="168">
        <v>69</v>
      </c>
      <c r="D41" s="168">
        <v>16.189050570839999</v>
      </c>
      <c r="E41" s="168"/>
      <c r="F41" s="168">
        <v>233.1092019628764</v>
      </c>
      <c r="G41" s="175"/>
      <c r="H41" s="72" t="s">
        <v>51</v>
      </c>
      <c r="I41" s="72"/>
      <c r="J41" s="193">
        <v>108</v>
      </c>
      <c r="K41" s="196">
        <v>36.340327163889825</v>
      </c>
      <c r="L41" s="189"/>
      <c r="M41" s="189">
        <v>210.44604459897371</v>
      </c>
      <c r="N41" s="229"/>
    </row>
    <row r="42" spans="1:14">
      <c r="A42" s="185" t="s">
        <v>50</v>
      </c>
      <c r="B42" s="194"/>
      <c r="C42" s="193">
        <v>1140</v>
      </c>
      <c r="D42" s="193">
        <v>29.950711375372133</v>
      </c>
      <c r="E42" s="193"/>
      <c r="F42" s="193">
        <v>431.26595944478413</v>
      </c>
      <c r="G42" s="250"/>
      <c r="H42" s="72" t="s">
        <v>59</v>
      </c>
      <c r="I42" s="72"/>
      <c r="J42" s="193">
        <v>167</v>
      </c>
      <c r="K42" s="196">
        <v>37.351405150915333</v>
      </c>
      <c r="L42" s="189"/>
      <c r="M42" s="189">
        <v>216.30117524188219</v>
      </c>
      <c r="N42" s="229"/>
    </row>
    <row r="43" spans="1:14">
      <c r="A43" s="143" t="s">
        <v>51</v>
      </c>
      <c r="C43" s="168">
        <v>96</v>
      </c>
      <c r="D43" s="168">
        <v>32.302513034568733</v>
      </c>
      <c r="E43" s="168"/>
      <c r="F43" s="168">
        <v>465.12999647100497</v>
      </c>
      <c r="G43" s="248"/>
      <c r="H43" s="248" t="s">
        <v>46</v>
      </c>
      <c r="I43" s="173"/>
      <c r="J43" s="193">
        <v>11977</v>
      </c>
      <c r="K43" s="196">
        <v>37.886451732421669</v>
      </c>
      <c r="L43" s="189"/>
      <c r="M43" s="189">
        <v>219.39961836393795</v>
      </c>
    </row>
    <row r="44" spans="1:14">
      <c r="A44" s="143" t="s">
        <v>49</v>
      </c>
      <c r="C44" s="168">
        <v>70</v>
      </c>
      <c r="D44" s="168">
        <v>34.587970797870369</v>
      </c>
      <c r="E44" s="168"/>
      <c r="F44" s="168">
        <v>498.03873518868642</v>
      </c>
      <c r="G44" s="248"/>
      <c r="H44" s="248" t="s">
        <v>50</v>
      </c>
      <c r="I44" s="173"/>
      <c r="J44" s="193">
        <v>1448</v>
      </c>
      <c r="K44" s="196">
        <v>38.042657957490221</v>
      </c>
      <c r="L44" s="189"/>
      <c r="M44" s="189">
        <v>220.30420521752245</v>
      </c>
    </row>
    <row r="45" spans="1:14">
      <c r="A45" s="143" t="s">
        <v>48</v>
      </c>
      <c r="C45" s="168">
        <v>726</v>
      </c>
      <c r="D45" s="168">
        <v>36.263602222449329</v>
      </c>
      <c r="E45" s="168"/>
      <c r="F45" s="168">
        <v>522.16646908254938</v>
      </c>
      <c r="G45" s="248"/>
      <c r="H45" s="248" t="s">
        <v>52</v>
      </c>
      <c r="I45" s="173"/>
      <c r="J45" s="193">
        <v>195</v>
      </c>
      <c r="K45" s="196">
        <v>45.751664656721736</v>
      </c>
      <c r="L45" s="189"/>
      <c r="M45" s="189">
        <v>264.94689542566999</v>
      </c>
    </row>
    <row r="46" spans="1:14">
      <c r="A46" s="148" t="s">
        <v>47</v>
      </c>
      <c r="B46" s="249"/>
      <c r="C46" s="245">
        <v>1982</v>
      </c>
      <c r="D46" s="245">
        <v>39.466608192897489</v>
      </c>
      <c r="E46" s="245"/>
      <c r="F46" s="245">
        <v>568.287158025135</v>
      </c>
      <c r="G46" s="248"/>
      <c r="H46" s="247" t="s">
        <v>54</v>
      </c>
      <c r="I46" s="246"/>
      <c r="J46" s="245">
        <v>30</v>
      </c>
      <c r="K46" s="244">
        <v>55.861864780770112</v>
      </c>
      <c r="L46" s="243"/>
      <c r="M46" s="243">
        <v>323.49484455707494</v>
      </c>
    </row>
    <row r="47" spans="1:14" ht="24" customHeight="1">
      <c r="A47" s="143" t="s">
        <v>96</v>
      </c>
    </row>
  </sheetData>
  <mergeCells count="3">
    <mergeCell ref="D4:F4"/>
    <mergeCell ref="K4:M4"/>
    <mergeCell ref="K5:M5"/>
  </mergeCells>
  <pageMargins left="0.75" right="0.75" top="1" bottom="1" header="0.5" footer="0.5"/>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CP83"/>
  <sheetViews>
    <sheetView zoomScale="75" zoomScaleNormal="75" zoomScaleSheetLayoutView="78" workbookViewId="0">
      <selection activeCell="O21" sqref="O21"/>
    </sheetView>
  </sheetViews>
  <sheetFormatPr defaultRowHeight="15"/>
  <cols>
    <col min="1" max="1" width="32.42578125" style="2" customWidth="1"/>
    <col min="2" max="2" width="7.85546875" style="2" customWidth="1"/>
    <col min="3" max="3" width="10.7109375" style="2" customWidth="1"/>
    <col min="4" max="4" width="13.140625" style="2" customWidth="1"/>
    <col min="5" max="5" width="32.5703125" style="2" customWidth="1"/>
    <col min="6" max="6" width="9.140625" style="2"/>
    <col min="7" max="7" width="11.28515625" style="2" customWidth="1"/>
    <col min="8" max="8" width="10.140625" style="2" customWidth="1"/>
    <col min="9" max="10" width="9.140625" style="2"/>
    <col min="11" max="11" width="10.140625" style="2" bestFit="1" customWidth="1"/>
    <col min="12" max="12" width="9.140625" style="2"/>
    <col min="13" max="13" width="10.140625" style="2" bestFit="1" customWidth="1"/>
    <col min="14" max="16384" width="9.140625" style="2"/>
  </cols>
  <sheetData>
    <row r="1" spans="1:13" s="120" customFormat="1" ht="19.5" customHeight="1">
      <c r="A1" s="298" t="s">
        <v>117</v>
      </c>
      <c r="B1" s="41"/>
      <c r="C1" s="41"/>
      <c r="D1" s="41"/>
      <c r="E1" s="91"/>
      <c r="F1" s="91"/>
      <c r="G1" s="91"/>
    </row>
    <row r="2" spans="1:13" ht="14.25" customHeight="1">
      <c r="A2" s="41" t="s">
        <v>116</v>
      </c>
      <c r="B2" s="41"/>
      <c r="C2" s="41"/>
      <c r="D2" s="41"/>
      <c r="E2" s="91"/>
      <c r="F2" s="91"/>
      <c r="G2" s="91"/>
    </row>
    <row r="3" spans="1:13" ht="15.75">
      <c r="A3" s="24"/>
      <c r="B3" s="19"/>
      <c r="C3" s="19"/>
      <c r="D3" s="19"/>
      <c r="E3" s="24"/>
      <c r="F3" s="19"/>
      <c r="G3" s="19"/>
    </row>
    <row r="4" spans="1:13" ht="15.75">
      <c r="B4" s="297" t="s">
        <v>115</v>
      </c>
      <c r="C4" s="297"/>
      <c r="D4" s="19"/>
      <c r="F4" s="297" t="s">
        <v>115</v>
      </c>
      <c r="G4" s="297"/>
    </row>
    <row r="5" spans="1:13" ht="16.5" thickBot="1">
      <c r="A5" s="296" t="s">
        <v>114</v>
      </c>
      <c r="B5" s="295" t="s">
        <v>112</v>
      </c>
      <c r="C5" s="294" t="s">
        <v>88</v>
      </c>
      <c r="E5" s="296" t="s">
        <v>113</v>
      </c>
      <c r="F5" s="295" t="s">
        <v>112</v>
      </c>
      <c r="G5" s="294" t="s">
        <v>88</v>
      </c>
    </row>
    <row r="6" spans="1:13" ht="15.75" thickTop="1">
      <c r="A6" s="185" t="s">
        <v>80</v>
      </c>
      <c r="B6" s="189">
        <v>12.183857488453926</v>
      </c>
      <c r="C6" s="183">
        <v>60.352950578198758</v>
      </c>
      <c r="D6" s="73"/>
      <c r="E6" s="185" t="s">
        <v>83</v>
      </c>
      <c r="F6" s="189">
        <v>3.4013894675975131</v>
      </c>
      <c r="G6" s="282">
        <v>51.742012167525985</v>
      </c>
      <c r="I6" s="289"/>
      <c r="J6" s="15"/>
      <c r="M6" s="293"/>
    </row>
    <row r="7" spans="1:13">
      <c r="A7" s="185" t="s">
        <v>109</v>
      </c>
      <c r="B7" s="189">
        <v>14.92935907530682</v>
      </c>
      <c r="C7" s="183">
        <v>73.952840575330157</v>
      </c>
      <c r="D7" s="189"/>
      <c r="E7" s="185" t="s">
        <v>78</v>
      </c>
      <c r="F7" s="189">
        <v>3.5363709240884353</v>
      </c>
      <c r="G7" s="183">
        <v>53.795353083253815</v>
      </c>
      <c r="I7" s="289"/>
      <c r="J7" s="15"/>
      <c r="M7" s="28"/>
    </row>
    <row r="8" spans="1:13">
      <c r="A8" s="185" t="s">
        <v>85</v>
      </c>
      <c r="B8" s="189">
        <v>15.644990059540467</v>
      </c>
      <c r="C8" s="183">
        <v>77.497731137667287</v>
      </c>
      <c r="D8" s="189"/>
      <c r="E8" s="185" t="s">
        <v>76</v>
      </c>
      <c r="F8" s="189">
        <v>3.6405191412945883</v>
      </c>
      <c r="G8" s="183">
        <v>55.379658077798645</v>
      </c>
      <c r="I8" s="289"/>
      <c r="J8" s="15"/>
      <c r="M8" s="28"/>
    </row>
    <row r="9" spans="1:13">
      <c r="A9" s="185" t="s">
        <v>84</v>
      </c>
      <c r="B9" s="189">
        <v>15.653539243113348</v>
      </c>
      <c r="C9" s="183">
        <v>77.540079667609234</v>
      </c>
      <c r="D9" s="189"/>
      <c r="E9" s="185" t="s">
        <v>86</v>
      </c>
      <c r="F9" s="189">
        <v>3.8156164250109601</v>
      </c>
      <c r="G9" s="183">
        <v>58.043241848742845</v>
      </c>
      <c r="I9" s="1"/>
      <c r="J9" s="1"/>
      <c r="M9" s="28"/>
    </row>
    <row r="10" spans="1:13">
      <c r="A10" s="185" t="s">
        <v>73</v>
      </c>
      <c r="B10" s="189">
        <v>15.914897181387946</v>
      </c>
      <c r="C10" s="183">
        <v>78.834720773421139</v>
      </c>
      <c r="D10" s="189"/>
      <c r="E10" s="185" t="s">
        <v>82</v>
      </c>
      <c r="F10" s="189">
        <v>4.3184569456807766</v>
      </c>
      <c r="G10" s="183">
        <v>65.692463023405878</v>
      </c>
      <c r="M10" s="28"/>
    </row>
    <row r="11" spans="1:13">
      <c r="A11" s="185" t="s">
        <v>86</v>
      </c>
      <c r="B11" s="189">
        <v>16.130443171518106</v>
      </c>
      <c r="C11" s="183">
        <v>79.902431595053983</v>
      </c>
      <c r="D11" s="189"/>
      <c r="E11" s="185" t="s">
        <v>109</v>
      </c>
      <c r="F11" s="189">
        <v>4.4762039457664882</v>
      </c>
      <c r="G11" s="183">
        <v>68.092113894198619</v>
      </c>
      <c r="I11" s="292"/>
      <c r="J11" s="292"/>
      <c r="M11" s="28"/>
    </row>
    <row r="12" spans="1:13">
      <c r="A12" s="185" t="s">
        <v>81</v>
      </c>
      <c r="B12" s="189">
        <v>16.539711639161865</v>
      </c>
      <c r="C12" s="282">
        <v>81.929750087930842</v>
      </c>
      <c r="D12" s="73"/>
      <c r="E12" s="185" t="s">
        <v>81</v>
      </c>
      <c r="F12" s="189">
        <v>4.6351909552299109</v>
      </c>
      <c r="G12" s="282">
        <v>70.510627815200849</v>
      </c>
      <c r="I12" s="1"/>
      <c r="J12" s="1"/>
      <c r="M12" s="28"/>
    </row>
    <row r="13" spans="1:13">
      <c r="A13" s="185" t="s">
        <v>107</v>
      </c>
      <c r="B13" s="183">
        <v>18.919441020136261</v>
      </c>
      <c r="C13" s="282">
        <v>93.717781083495325</v>
      </c>
      <c r="D13" s="73"/>
      <c r="E13" s="185" t="s">
        <v>85</v>
      </c>
      <c r="F13" s="183">
        <v>4.7781000061360865</v>
      </c>
      <c r="G13" s="282">
        <v>72.684563473342294</v>
      </c>
      <c r="I13" s="289"/>
      <c r="J13" s="15"/>
      <c r="M13" s="28"/>
    </row>
    <row r="14" spans="1:13">
      <c r="A14" s="185" t="s">
        <v>82</v>
      </c>
      <c r="B14" s="189">
        <v>19.537723149440055</v>
      </c>
      <c r="C14" s="183">
        <v>96.780452394992295</v>
      </c>
      <c r="D14" s="73"/>
      <c r="E14" s="185" t="s">
        <v>84</v>
      </c>
      <c r="F14" s="189">
        <v>4.8303498197889185</v>
      </c>
      <c r="G14" s="183">
        <v>73.479388799736128</v>
      </c>
      <c r="I14" s="289"/>
      <c r="M14" s="28"/>
    </row>
    <row r="15" spans="1:13">
      <c r="A15" s="185" t="s">
        <v>77</v>
      </c>
      <c r="B15" s="189">
        <v>20.164246957031821</v>
      </c>
      <c r="C15" s="183">
        <v>99.883949003638932</v>
      </c>
      <c r="D15" s="73"/>
      <c r="E15" s="185" t="s">
        <v>62</v>
      </c>
      <c r="F15" s="189">
        <v>5.3493635929000565</v>
      </c>
      <c r="G15" s="183">
        <v>81.374637849942161</v>
      </c>
      <c r="M15" s="28"/>
    </row>
    <row r="16" spans="1:13" ht="16.5" thickBot="1">
      <c r="A16" s="206" t="s">
        <v>108</v>
      </c>
      <c r="B16" s="201">
        <v>20.187674954959185</v>
      </c>
      <c r="C16" s="283">
        <v>100</v>
      </c>
      <c r="D16" s="73"/>
      <c r="E16" s="185" t="s">
        <v>77</v>
      </c>
      <c r="F16" s="189">
        <v>5.5629393970375096</v>
      </c>
      <c r="G16" s="282">
        <v>84.623557728610095</v>
      </c>
      <c r="M16" s="28"/>
    </row>
    <row r="17" spans="1:13" ht="15.75">
      <c r="A17" s="185" t="s">
        <v>79</v>
      </c>
      <c r="B17" s="189">
        <v>21.397796605268486</v>
      </c>
      <c r="C17" s="282">
        <v>105.9943587015801</v>
      </c>
      <c r="D17" s="73"/>
      <c r="E17" s="185" t="s">
        <v>80</v>
      </c>
      <c r="F17" s="189">
        <v>5.8130014737186837</v>
      </c>
      <c r="G17" s="282">
        <v>88.427507596019154</v>
      </c>
      <c r="I17" s="292"/>
      <c r="J17" s="29"/>
      <c r="M17" s="28"/>
    </row>
    <row r="18" spans="1:13">
      <c r="A18" s="185" t="s">
        <v>83</v>
      </c>
      <c r="B18" s="189">
        <v>22.405407949172208</v>
      </c>
      <c r="C18" s="282">
        <v>110.98557906822364</v>
      </c>
      <c r="D18" s="73"/>
      <c r="E18" s="185" t="s">
        <v>105</v>
      </c>
      <c r="F18" s="189">
        <v>5.8599057426043046</v>
      </c>
      <c r="G18" s="183">
        <v>89.141016376624293</v>
      </c>
      <c r="H18" s="19"/>
      <c r="M18" s="28"/>
    </row>
    <row r="19" spans="1:13">
      <c r="A19" s="185" t="s">
        <v>70</v>
      </c>
      <c r="B19" s="189">
        <v>22.567929467697773</v>
      </c>
      <c r="C19" s="282">
        <v>111.79063224491767</v>
      </c>
      <c r="D19" s="189"/>
      <c r="E19" s="185" t="s">
        <v>60</v>
      </c>
      <c r="F19" s="189">
        <v>6.4999243159497473</v>
      </c>
      <c r="G19" s="183">
        <v>98.876993136990137</v>
      </c>
      <c r="I19" s="289"/>
      <c r="J19" s="15"/>
      <c r="M19" s="28"/>
    </row>
    <row r="20" spans="1:13">
      <c r="A20" s="185" t="s">
        <v>78</v>
      </c>
      <c r="B20" s="189">
        <v>23.69535224128413</v>
      </c>
      <c r="C20" s="282">
        <v>117.37534061822841</v>
      </c>
      <c r="D20" s="73"/>
      <c r="E20" s="185" t="s">
        <v>73</v>
      </c>
      <c r="F20" s="189">
        <v>6.5249661517380879</v>
      </c>
      <c r="G20" s="183">
        <v>99.257930099487609</v>
      </c>
      <c r="M20" s="28"/>
    </row>
    <row r="21" spans="1:13" ht="16.5" thickBot="1">
      <c r="A21" s="185" t="s">
        <v>67</v>
      </c>
      <c r="B21" s="189">
        <v>27.111034442681785</v>
      </c>
      <c r="C21" s="282">
        <v>134.29498197870404</v>
      </c>
      <c r="D21" s="73"/>
      <c r="E21" s="206" t="s">
        <v>108</v>
      </c>
      <c r="F21" s="201">
        <v>6.5737479566600099</v>
      </c>
      <c r="G21" s="283">
        <v>100</v>
      </c>
      <c r="M21" s="28"/>
    </row>
    <row r="22" spans="1:13">
      <c r="A22" s="185" t="s">
        <v>68</v>
      </c>
      <c r="B22" s="189">
        <v>27.887499709860776</v>
      </c>
      <c r="C22" s="282">
        <v>138.14121622267402</v>
      </c>
      <c r="D22" s="73"/>
      <c r="E22" s="185" t="s">
        <v>75</v>
      </c>
      <c r="F22" s="189">
        <v>6.6313027570267868</v>
      </c>
      <c r="G22" s="282">
        <v>100.87552490217497</v>
      </c>
      <c r="I22" s="292"/>
      <c r="J22" s="292"/>
      <c r="M22" s="28"/>
    </row>
    <row r="23" spans="1:13">
      <c r="A23" s="185" t="s">
        <v>59</v>
      </c>
      <c r="B23" s="189">
        <v>28.392831090711169</v>
      </c>
      <c r="C23" s="282">
        <v>140.64438403163587</v>
      </c>
      <c r="D23" s="73"/>
      <c r="E23" s="185" t="s">
        <v>79</v>
      </c>
      <c r="F23" s="189">
        <v>6.8305844296827924</v>
      </c>
      <c r="G23" s="282">
        <v>103.90700213509976</v>
      </c>
      <c r="I23" s="289"/>
      <c r="J23" s="15"/>
      <c r="M23" s="28"/>
    </row>
    <row r="24" spans="1:13">
      <c r="A24" s="185" t="s">
        <v>69</v>
      </c>
      <c r="B24" s="189">
        <v>28.943495117748419</v>
      </c>
      <c r="C24" s="282">
        <v>143.37210789417</v>
      </c>
      <c r="D24" s="73"/>
      <c r="E24" s="185" t="s">
        <v>65</v>
      </c>
      <c r="F24" s="189">
        <v>6.8679970958183709</v>
      </c>
      <c r="G24" s="282">
        <v>104.47612444374674</v>
      </c>
      <c r="I24" s="292"/>
      <c r="J24" s="291"/>
      <c r="M24" s="28"/>
    </row>
    <row r="25" spans="1:13">
      <c r="A25" s="185" t="s">
        <v>75</v>
      </c>
      <c r="B25" s="189">
        <v>31.353740715362967</v>
      </c>
      <c r="C25" s="282">
        <v>155.31130150112108</v>
      </c>
      <c r="D25" s="73"/>
      <c r="E25" s="185" t="s">
        <v>67</v>
      </c>
      <c r="F25" s="189">
        <v>7.2435447139186167</v>
      </c>
      <c r="G25" s="282">
        <v>110.18896315579032</v>
      </c>
      <c r="M25" s="28"/>
    </row>
    <row r="26" spans="1:13">
      <c r="A26" s="251" t="s">
        <v>76</v>
      </c>
      <c r="B26" s="290">
        <v>31.435719079870644</v>
      </c>
      <c r="C26" s="183">
        <v>155.71738275956503</v>
      </c>
      <c r="D26" s="73"/>
      <c r="E26" s="185" t="s">
        <v>69</v>
      </c>
      <c r="F26" s="290">
        <v>7.2675408912730459</v>
      </c>
      <c r="G26" s="183">
        <v>110.55399353895427</v>
      </c>
      <c r="I26" s="19"/>
      <c r="M26" s="28"/>
    </row>
    <row r="27" spans="1:13">
      <c r="A27" s="185" t="s">
        <v>64</v>
      </c>
      <c r="B27" s="189">
        <v>33.890699937241401</v>
      </c>
      <c r="C27" s="183">
        <v>167.87817325598465</v>
      </c>
      <c r="D27" s="73"/>
      <c r="E27" s="185" t="s">
        <v>107</v>
      </c>
      <c r="F27" s="189">
        <v>7.4340598887864653</v>
      </c>
      <c r="G27" s="183">
        <v>113.08708422955058</v>
      </c>
      <c r="M27" s="28"/>
    </row>
    <row r="28" spans="1:13">
      <c r="A28" s="185" t="s">
        <v>65</v>
      </c>
      <c r="B28" s="183">
        <v>37.314565063889916</v>
      </c>
      <c r="C28" s="282">
        <v>184.83834887941586</v>
      </c>
      <c r="D28" s="73"/>
      <c r="E28" s="185" t="s">
        <v>63</v>
      </c>
      <c r="F28" s="183">
        <v>7.9170442628749669</v>
      </c>
      <c r="G28" s="282">
        <v>120.43425326117094</v>
      </c>
      <c r="I28" s="289"/>
      <c r="J28" s="15"/>
      <c r="M28" s="28"/>
    </row>
    <row r="29" spans="1:13">
      <c r="A29" s="185" t="s">
        <v>56</v>
      </c>
      <c r="B29" s="189">
        <v>38.143969248795621</v>
      </c>
      <c r="C29" s="183">
        <v>188.94681697569834</v>
      </c>
      <c r="D29" s="73"/>
      <c r="E29" s="185" t="s">
        <v>57</v>
      </c>
      <c r="F29" s="189">
        <v>9.0571119262511832</v>
      </c>
      <c r="G29" s="183">
        <v>137.77698789128692</v>
      </c>
      <c r="M29" s="28"/>
    </row>
    <row r="30" spans="1:13">
      <c r="A30" s="185" t="s">
        <v>63</v>
      </c>
      <c r="B30" s="189">
        <v>40.546992706811821</v>
      </c>
      <c r="C30" s="183">
        <v>200.85023558818142</v>
      </c>
      <c r="D30" s="73"/>
      <c r="E30" s="185" t="s">
        <v>56</v>
      </c>
      <c r="F30" s="189">
        <v>9.4584339067726102</v>
      </c>
      <c r="G30" s="282">
        <v>143.88190677724509</v>
      </c>
      <c r="M30" s="28"/>
    </row>
    <row r="31" spans="1:13">
      <c r="A31" s="185" t="s">
        <v>60</v>
      </c>
      <c r="B31" s="189">
        <v>41.091445560930481</v>
      </c>
      <c r="C31" s="282">
        <v>203.54719229732891</v>
      </c>
      <c r="D31" s="73"/>
      <c r="E31" s="185" t="s">
        <v>68</v>
      </c>
      <c r="F31" s="189">
        <v>9.6342169790150294</v>
      </c>
      <c r="G31" s="282">
        <v>146.55592277848729</v>
      </c>
      <c r="M31" s="28"/>
    </row>
    <row r="32" spans="1:13">
      <c r="A32" s="185" t="s">
        <v>62</v>
      </c>
      <c r="B32" s="189">
        <v>41.303686930632871</v>
      </c>
      <c r="C32" s="282">
        <v>204.59853362403405</v>
      </c>
      <c r="D32" s="73"/>
      <c r="E32" s="185" t="s">
        <v>59</v>
      </c>
      <c r="F32" s="189">
        <v>9.8469810406539651</v>
      </c>
      <c r="G32" s="282">
        <v>149.79249441222902</v>
      </c>
      <c r="I32" s="289"/>
      <c r="J32" s="15"/>
      <c r="M32" s="28"/>
    </row>
    <row r="33" spans="1:13" ht="16.5" customHeight="1">
      <c r="A33" s="185" t="s">
        <v>57</v>
      </c>
      <c r="B33" s="183">
        <v>41.915123797023128</v>
      </c>
      <c r="C33" s="282">
        <v>207.62729680629471</v>
      </c>
      <c r="D33" s="73"/>
      <c r="E33" s="185" t="s">
        <v>51</v>
      </c>
      <c r="F33" s="183">
        <v>10.184235300546719</v>
      </c>
      <c r="G33" s="183">
        <v>154.92281370825671</v>
      </c>
      <c r="I33" s="289"/>
      <c r="J33" s="15"/>
      <c r="M33" s="28"/>
    </row>
    <row r="34" spans="1:13" ht="16.5" customHeight="1">
      <c r="A34" s="185" t="s">
        <v>61</v>
      </c>
      <c r="B34" s="183">
        <v>41.93294084100706</v>
      </c>
      <c r="C34" s="282">
        <v>207.71555384443153</v>
      </c>
      <c r="D34" s="73"/>
      <c r="E34" s="185" t="s">
        <v>70</v>
      </c>
      <c r="F34" s="282">
        <v>10.599957600169599</v>
      </c>
      <c r="G34" s="282">
        <v>161.24679056839329</v>
      </c>
      <c r="M34" s="28"/>
    </row>
    <row r="35" spans="1:13" ht="16.5" customHeight="1">
      <c r="A35" s="185" t="s">
        <v>106</v>
      </c>
      <c r="B35" s="183">
        <v>53.559452801442241</v>
      </c>
      <c r="C35" s="282">
        <v>265.30768362844645</v>
      </c>
      <c r="D35" s="73"/>
      <c r="E35" s="185" t="s">
        <v>61</v>
      </c>
      <c r="F35" s="282">
        <v>10.651254764121017</v>
      </c>
      <c r="G35" s="282">
        <v>162.02712416635921</v>
      </c>
      <c r="M35" s="28"/>
    </row>
    <row r="36" spans="1:13" ht="16.5" customHeight="1">
      <c r="A36" s="185" t="s">
        <v>55</v>
      </c>
      <c r="B36" s="183">
        <v>54.191620089000025</v>
      </c>
      <c r="C36" s="183">
        <v>268.43913531353758</v>
      </c>
      <c r="D36" s="73"/>
      <c r="E36" s="185" t="s">
        <v>55</v>
      </c>
      <c r="F36" s="183">
        <v>11.863378263389187</v>
      </c>
      <c r="G36" s="183">
        <v>180.4659737733044</v>
      </c>
      <c r="M36" s="28"/>
    </row>
    <row r="37" spans="1:13" ht="18.75" customHeight="1">
      <c r="A37" s="185" t="s">
        <v>50</v>
      </c>
      <c r="B37" s="183">
        <v>57.913119624663643</v>
      </c>
      <c r="C37" s="183">
        <v>286.87364817332298</v>
      </c>
      <c r="D37" s="189"/>
      <c r="E37" s="185" t="s">
        <v>50</v>
      </c>
      <c r="F37" s="183">
        <v>12.917880727071218</v>
      </c>
      <c r="G37" s="189">
        <v>196.50708868422353</v>
      </c>
      <c r="M37" s="28"/>
    </row>
    <row r="38" spans="1:13" ht="15.75" thickBot="1">
      <c r="A38" s="185" t="s">
        <v>51</v>
      </c>
      <c r="B38" s="183">
        <v>59.096239829949425</v>
      </c>
      <c r="C38" s="183">
        <v>292.73425474602362</v>
      </c>
      <c r="D38" s="185"/>
      <c r="E38" s="280" t="s">
        <v>106</v>
      </c>
      <c r="F38" s="278">
        <v>14.662922726146974</v>
      </c>
      <c r="G38" s="279">
        <v>223.05270635287502</v>
      </c>
    </row>
    <row r="39" spans="1:13">
      <c r="A39" s="185" t="s">
        <v>105</v>
      </c>
      <c r="B39" s="183">
        <v>69.089802904105468</v>
      </c>
      <c r="C39" s="183">
        <v>342.23754374018824</v>
      </c>
      <c r="D39" s="185"/>
      <c r="E39" s="185"/>
      <c r="F39" s="183"/>
      <c r="G39" s="189"/>
    </row>
    <row r="40" spans="1:13">
      <c r="A40" s="185" t="s">
        <v>83</v>
      </c>
      <c r="B40" s="183">
        <v>26.032569263429448</v>
      </c>
      <c r="C40" s="183">
        <v>1108.9939587644103</v>
      </c>
      <c r="D40" s="185"/>
      <c r="E40" s="185"/>
      <c r="F40" s="183"/>
      <c r="G40" s="189"/>
    </row>
    <row r="41" spans="1:13" ht="15.75" thickBot="1">
      <c r="A41" s="280" t="s">
        <v>48</v>
      </c>
      <c r="B41" s="278">
        <v>27.787786526813825</v>
      </c>
      <c r="C41" s="278">
        <v>1183.7666529889007</v>
      </c>
      <c r="D41" s="185"/>
      <c r="E41" s="185"/>
      <c r="F41" s="183"/>
      <c r="G41" s="189"/>
    </row>
    <row r="42" spans="1:13">
      <c r="A42" s="185"/>
      <c r="B42" s="183"/>
      <c r="C42" s="183"/>
      <c r="D42" s="185"/>
      <c r="E42" s="185"/>
      <c r="F42" s="183"/>
      <c r="G42" s="189"/>
    </row>
    <row r="43" spans="1:13" ht="15.75">
      <c r="A43" s="288"/>
      <c r="B43" s="287"/>
      <c r="C43" s="189"/>
      <c r="D43" s="185"/>
      <c r="E43" s="288"/>
      <c r="F43" s="287"/>
      <c r="G43" s="189"/>
    </row>
    <row r="44" spans="1:13" ht="16.5" thickBot="1">
      <c r="A44" s="286" t="s">
        <v>111</v>
      </c>
      <c r="B44" s="285"/>
      <c r="C44" s="284"/>
      <c r="D44" s="185"/>
      <c r="E44" s="286" t="s">
        <v>110</v>
      </c>
      <c r="F44" s="285"/>
      <c r="G44" s="284"/>
    </row>
    <row r="45" spans="1:13" ht="15.75" thickTop="1">
      <c r="A45" s="185" t="s">
        <v>78</v>
      </c>
      <c r="B45" s="189">
        <v>0.60896859810459836</v>
      </c>
      <c r="C45" s="282">
        <v>38.490766929780541</v>
      </c>
      <c r="D45" s="185"/>
      <c r="E45" s="185" t="s">
        <v>76</v>
      </c>
      <c r="F45" s="189">
        <v>5.7560056523787093</v>
      </c>
      <c r="G45" s="282">
        <v>68.989152202817834</v>
      </c>
    </row>
    <row r="46" spans="1:13">
      <c r="A46" s="185" t="s">
        <v>76</v>
      </c>
      <c r="B46" s="189">
        <v>0.66810473964887052</v>
      </c>
      <c r="C46" s="282">
        <v>42.228554803230331</v>
      </c>
      <c r="D46" s="185"/>
      <c r="E46" s="185" t="s">
        <v>86</v>
      </c>
      <c r="F46" s="189">
        <v>7.2745849521108061</v>
      </c>
      <c r="G46" s="282">
        <v>87.190228568677753</v>
      </c>
    </row>
    <row r="47" spans="1:13">
      <c r="A47" s="185" t="s">
        <v>83</v>
      </c>
      <c r="B47" s="189">
        <v>0.71126174054194147</v>
      </c>
      <c r="C47" s="282">
        <v>44.956357300655995</v>
      </c>
      <c r="D47" s="185"/>
      <c r="E47" s="185" t="s">
        <v>81</v>
      </c>
      <c r="F47" s="189">
        <v>7.293726510040381</v>
      </c>
      <c r="G47" s="282">
        <v>87.419651528479179</v>
      </c>
    </row>
    <row r="48" spans="1:13">
      <c r="A48" s="185" t="s">
        <v>86</v>
      </c>
      <c r="B48" s="189">
        <v>0.96233167641658812</v>
      </c>
      <c r="C48" s="282">
        <v>60.825606412850895</v>
      </c>
      <c r="D48" s="185"/>
      <c r="E48" s="185" t="s">
        <v>79</v>
      </c>
      <c r="F48" s="189">
        <v>8.1581006609726465</v>
      </c>
      <c r="G48" s="282">
        <v>97.779689975314966</v>
      </c>
    </row>
    <row r="49" spans="1:7">
      <c r="A49" s="185" t="s">
        <v>81</v>
      </c>
      <c r="B49" s="189">
        <v>1.0523085989120238</v>
      </c>
      <c r="C49" s="282">
        <v>66.512731764815058</v>
      </c>
      <c r="D49" s="185"/>
      <c r="E49" s="185" t="s">
        <v>85</v>
      </c>
      <c r="F49" s="189">
        <v>8.2836750510542512</v>
      </c>
      <c r="G49" s="282">
        <v>99.284773749257354</v>
      </c>
    </row>
    <row r="50" spans="1:7">
      <c r="A50" s="185" t="s">
        <v>82</v>
      </c>
      <c r="B50" s="189">
        <v>1.0662513560309583</v>
      </c>
      <c r="C50" s="282">
        <v>67.394004487733469</v>
      </c>
      <c r="D50" s="185"/>
      <c r="E50" s="185" t="s">
        <v>109</v>
      </c>
      <c r="F50" s="189">
        <v>8.2857084210846441</v>
      </c>
      <c r="G50" s="282">
        <v>99.309144898798081</v>
      </c>
    </row>
    <row r="51" spans="1:7">
      <c r="A51" s="185" t="s">
        <v>109</v>
      </c>
      <c r="B51" s="189">
        <v>1.0916057791245577</v>
      </c>
      <c r="C51" s="183">
        <v>68.996568549283253</v>
      </c>
      <c r="D51" s="185"/>
      <c r="E51" s="185" t="s">
        <v>84</v>
      </c>
      <c r="F51" s="189">
        <v>8.3005406580514105</v>
      </c>
      <c r="G51" s="183">
        <v>99.486918083087033</v>
      </c>
    </row>
    <row r="52" spans="1:7" ht="16.5" thickBot="1">
      <c r="A52" s="185" t="s">
        <v>62</v>
      </c>
      <c r="B52" s="189">
        <v>1.146983415695106</v>
      </c>
      <c r="C52" s="183">
        <v>72.496794519872537</v>
      </c>
      <c r="D52" s="185"/>
      <c r="E52" s="206" t="s">
        <v>108</v>
      </c>
      <c r="F52" s="201">
        <v>8.3433488723805578</v>
      </c>
      <c r="G52" s="283">
        <v>100</v>
      </c>
    </row>
    <row r="53" spans="1:7">
      <c r="A53" s="185" t="s">
        <v>85</v>
      </c>
      <c r="B53" s="189">
        <v>1.168471658135696</v>
      </c>
      <c r="C53" s="183">
        <v>73.854990876935446</v>
      </c>
      <c r="D53" s="185"/>
      <c r="E53" s="185" t="s">
        <v>83</v>
      </c>
      <c r="F53" s="189">
        <v>8.9373939131342528</v>
      </c>
      <c r="G53" s="183">
        <v>107.1199832326345</v>
      </c>
    </row>
    <row r="54" spans="1:7">
      <c r="A54" s="185" t="s">
        <v>84</v>
      </c>
      <c r="B54" s="189">
        <v>1.1832078425884189</v>
      </c>
      <c r="C54" s="183">
        <v>74.786413355811092</v>
      </c>
      <c r="D54" s="185"/>
      <c r="E54" s="185" t="s">
        <v>73</v>
      </c>
      <c r="F54" s="189">
        <v>8.9562718980847897</v>
      </c>
      <c r="G54" s="183">
        <v>107.34624711347291</v>
      </c>
    </row>
    <row r="55" spans="1:7">
      <c r="A55" s="185" t="s">
        <v>60</v>
      </c>
      <c r="B55" s="189">
        <v>1.2626716887559259</v>
      </c>
      <c r="C55" s="282">
        <v>79.809044065666001</v>
      </c>
      <c r="D55" s="185"/>
      <c r="E55" s="185" t="s">
        <v>82</v>
      </c>
      <c r="F55" s="189">
        <v>9.4018709723234917</v>
      </c>
      <c r="G55" s="282">
        <v>112.68701712147046</v>
      </c>
    </row>
    <row r="56" spans="1:7">
      <c r="A56" s="185" t="s">
        <v>75</v>
      </c>
      <c r="B56" s="189">
        <v>1.3106139825667624</v>
      </c>
      <c r="C56" s="183">
        <v>82.839308126728483</v>
      </c>
      <c r="D56" s="185"/>
      <c r="E56" s="185" t="s">
        <v>75</v>
      </c>
      <c r="F56" s="189">
        <v>10.173101492863701</v>
      </c>
      <c r="G56" s="282">
        <v>121.93067374349253</v>
      </c>
    </row>
    <row r="57" spans="1:7">
      <c r="A57" s="185" t="s">
        <v>105</v>
      </c>
      <c r="B57" s="189">
        <v>1.3261183587023895</v>
      </c>
      <c r="C57" s="183">
        <v>83.819285304674153</v>
      </c>
      <c r="D57" s="185"/>
      <c r="E57" s="185" t="s">
        <v>78</v>
      </c>
      <c r="F57" s="189">
        <v>11.764594815009008</v>
      </c>
      <c r="G57" s="282">
        <v>141.0056680472033</v>
      </c>
    </row>
    <row r="58" spans="1:7">
      <c r="A58" s="185" t="s">
        <v>77</v>
      </c>
      <c r="B58" s="189">
        <v>1.3867229151464247</v>
      </c>
      <c r="C58" s="282">
        <v>87.6498865281701</v>
      </c>
      <c r="D58" s="185"/>
      <c r="E58" s="185" t="s">
        <v>69</v>
      </c>
      <c r="F58" s="189">
        <v>12.865930133088717</v>
      </c>
      <c r="G58" s="282">
        <v>154.2058270591981</v>
      </c>
    </row>
    <row r="59" spans="1:7">
      <c r="A59" s="185" t="s">
        <v>63</v>
      </c>
      <c r="B59" s="189">
        <v>1.4274488594332853</v>
      </c>
      <c r="C59" s="282">
        <v>90.22403047322706</v>
      </c>
      <c r="D59" s="185"/>
      <c r="E59" s="185" t="s">
        <v>77</v>
      </c>
      <c r="F59" s="189">
        <v>12.90136526800689</v>
      </c>
      <c r="G59" s="282">
        <v>154.63053823285492</v>
      </c>
    </row>
    <row r="60" spans="1:7">
      <c r="A60" s="185" t="s">
        <v>65</v>
      </c>
      <c r="B60" s="189">
        <v>1.4938049773581845</v>
      </c>
      <c r="C60" s="282">
        <v>94.418167703557003</v>
      </c>
      <c r="D60" s="185"/>
      <c r="E60" s="185" t="s">
        <v>63</v>
      </c>
      <c r="F60" s="189">
        <v>14.050822997684541</v>
      </c>
      <c r="G60" s="282">
        <v>168.40747297764028</v>
      </c>
    </row>
    <row r="61" spans="1:7" ht="13.5" customHeight="1" thickBot="1">
      <c r="A61" s="206" t="s">
        <v>108</v>
      </c>
      <c r="B61" s="201">
        <v>1.5821160415316009</v>
      </c>
      <c r="C61" s="283">
        <v>100</v>
      </c>
      <c r="D61" s="185"/>
      <c r="E61" s="185" t="s">
        <v>70</v>
      </c>
      <c r="F61" s="189">
        <v>14.396429685438012</v>
      </c>
      <c r="G61" s="282">
        <v>172.54977474447097</v>
      </c>
    </row>
    <row r="62" spans="1:7" ht="12.75" customHeight="1">
      <c r="A62" s="185" t="s">
        <v>107</v>
      </c>
      <c r="B62" s="189">
        <v>1.60877748998536</v>
      </c>
      <c r="C62" s="282">
        <v>101.68517654545421</v>
      </c>
      <c r="D62" s="185"/>
      <c r="E62" s="185" t="s">
        <v>80</v>
      </c>
      <c r="F62" s="189">
        <v>15.076560659599528</v>
      </c>
      <c r="G62" s="282">
        <v>180.70154910468011</v>
      </c>
    </row>
    <row r="63" spans="1:7">
      <c r="A63" s="185" t="s">
        <v>69</v>
      </c>
      <c r="B63" s="189">
        <v>1.6803086727031755</v>
      </c>
      <c r="C63" s="282">
        <v>106.20641145111689</v>
      </c>
      <c r="D63" s="185"/>
      <c r="E63" s="185" t="s">
        <v>65</v>
      </c>
      <c r="F63" s="189">
        <v>15.25610948255598</v>
      </c>
      <c r="G63" s="282">
        <v>182.85354856799901</v>
      </c>
    </row>
    <row r="64" spans="1:7">
      <c r="A64" s="185" t="s">
        <v>73</v>
      </c>
      <c r="B64" s="189">
        <v>1.6891463898718782</v>
      </c>
      <c r="C64" s="282">
        <v>106.76501252314364</v>
      </c>
      <c r="D64" s="185"/>
      <c r="E64" s="185" t="s">
        <v>68</v>
      </c>
      <c r="F64" s="189">
        <v>15.449865099215138</v>
      </c>
      <c r="G64" s="282">
        <v>185.17582490598792</v>
      </c>
    </row>
    <row r="65" spans="1:7">
      <c r="A65" s="185" t="s">
        <v>57</v>
      </c>
      <c r="B65" s="189">
        <v>1.7614234960600612</v>
      </c>
      <c r="C65" s="282">
        <v>111.33339463234807</v>
      </c>
      <c r="D65" s="185"/>
      <c r="E65" s="185" t="s">
        <v>107</v>
      </c>
      <c r="F65" s="189">
        <v>17.247357331460424</v>
      </c>
      <c r="G65" s="282">
        <v>206.71983870356053</v>
      </c>
    </row>
    <row r="66" spans="1:7">
      <c r="A66" s="185" t="s">
        <v>79</v>
      </c>
      <c r="B66" s="189">
        <v>1.8028273483757813</v>
      </c>
      <c r="C66" s="282">
        <v>113.95038676369884</v>
      </c>
      <c r="D66" s="185"/>
      <c r="E66" s="185" t="s">
        <v>60</v>
      </c>
      <c r="F66" s="189">
        <v>17.563659656618157</v>
      </c>
      <c r="G66" s="282">
        <v>210.51091025044028</v>
      </c>
    </row>
    <row r="67" spans="1:7">
      <c r="A67" s="185" t="s">
        <v>67</v>
      </c>
      <c r="B67" s="189">
        <v>1.8275984917195169</v>
      </c>
      <c r="C67" s="282">
        <v>115.51608376021973</v>
      </c>
      <c r="D67" s="185"/>
      <c r="E67" s="185" t="s">
        <v>67</v>
      </c>
      <c r="F67" s="189">
        <v>19.026205826992761</v>
      </c>
      <c r="G67" s="282">
        <v>228.0403962247851</v>
      </c>
    </row>
    <row r="68" spans="1:7">
      <c r="A68" s="185" t="s">
        <v>80</v>
      </c>
      <c r="B68" s="189">
        <v>1.9109651719868652</v>
      </c>
      <c r="C68" s="282">
        <v>120.78539891024143</v>
      </c>
      <c r="D68" s="185"/>
      <c r="E68" s="185" t="s">
        <v>59</v>
      </c>
      <c r="F68" s="189">
        <v>20.146376013221058</v>
      </c>
      <c r="G68" s="282">
        <v>241.46630233709519</v>
      </c>
    </row>
    <row r="69" spans="1:7">
      <c r="A69" s="185" t="s">
        <v>61</v>
      </c>
      <c r="B69" s="189">
        <v>1.9284882999453314</v>
      </c>
      <c r="C69" s="282">
        <v>121.8929743028468</v>
      </c>
      <c r="D69" s="185"/>
      <c r="E69" s="185" t="s">
        <v>61</v>
      </c>
      <c r="F69" s="189">
        <v>20.162149114711269</v>
      </c>
      <c r="G69" s="282">
        <v>241.65535234245246</v>
      </c>
    </row>
    <row r="70" spans="1:7">
      <c r="A70" s="185" t="s">
        <v>56</v>
      </c>
      <c r="B70" s="189">
        <v>2.1304438922438256</v>
      </c>
      <c r="C70" s="282">
        <v>134.65787820351056</v>
      </c>
      <c r="D70" s="185"/>
      <c r="E70" s="185" t="s">
        <v>55</v>
      </c>
      <c r="F70" s="189">
        <v>21.022993225025989</v>
      </c>
      <c r="G70" s="282">
        <v>251.97308115233619</v>
      </c>
    </row>
    <row r="71" spans="1:7" ht="17.25" customHeight="1">
      <c r="A71" s="185" t="s">
        <v>68</v>
      </c>
      <c r="B71" s="189">
        <v>2.2372923160650133</v>
      </c>
      <c r="C71" s="282">
        <v>141.41139191655975</v>
      </c>
      <c r="D71" s="185"/>
      <c r="E71" s="185" t="s">
        <v>57</v>
      </c>
      <c r="F71" s="189">
        <v>21.384710949990328</v>
      </c>
      <c r="G71" s="282">
        <v>256.30848328518658</v>
      </c>
    </row>
    <row r="72" spans="1:7" ht="17.25" customHeight="1">
      <c r="A72" s="185" t="s">
        <v>55</v>
      </c>
      <c r="B72" s="189">
        <v>2.3003042193702496</v>
      </c>
      <c r="C72" s="282">
        <v>145.39415308268991</v>
      </c>
      <c r="D72" s="185"/>
      <c r="E72" s="185" t="s">
        <v>56</v>
      </c>
      <c r="F72" s="189">
        <v>21.789560810224661</v>
      </c>
      <c r="G72" s="282">
        <v>261.16084972013851</v>
      </c>
    </row>
    <row r="73" spans="1:7" ht="17.25" customHeight="1">
      <c r="A73" s="185" t="s">
        <v>51</v>
      </c>
      <c r="B73" s="189">
        <v>2.5777279277330831</v>
      </c>
      <c r="C73" s="282">
        <v>162.92913162283969</v>
      </c>
      <c r="D73" s="185"/>
      <c r="E73" s="185" t="s">
        <v>62</v>
      </c>
      <c r="F73" s="189">
        <v>22.507235517945553</v>
      </c>
      <c r="G73" s="282">
        <v>269.76260806320209</v>
      </c>
    </row>
    <row r="74" spans="1:7" ht="17.25" customHeight="1">
      <c r="A74" s="185" t="s">
        <v>59</v>
      </c>
      <c r="B74" s="189">
        <v>2.7333784557713332</v>
      </c>
      <c r="C74" s="282">
        <v>172.76725499383903</v>
      </c>
      <c r="D74" s="185"/>
      <c r="E74" s="185" t="s">
        <v>51</v>
      </c>
      <c r="F74" s="189">
        <v>28.587342631289676</v>
      </c>
      <c r="G74" s="183">
        <v>342.63630909554695</v>
      </c>
    </row>
    <row r="75" spans="1:7" ht="17.25" customHeight="1">
      <c r="A75" s="185" t="s">
        <v>50</v>
      </c>
      <c r="B75" s="189">
        <v>2.8432871892449416</v>
      </c>
      <c r="C75" s="183">
        <v>179.71420013493051</v>
      </c>
      <c r="D75" s="185"/>
      <c r="E75" s="185" t="s">
        <v>50</v>
      </c>
      <c r="F75" s="189">
        <v>36.080604069491244</v>
      </c>
      <c r="G75" s="282">
        <v>432.4475054486914</v>
      </c>
    </row>
    <row r="76" spans="1:7" ht="17.25" customHeight="1">
      <c r="A76" s="185" t="s">
        <v>70</v>
      </c>
      <c r="B76" s="189">
        <v>3.0022096262849454</v>
      </c>
      <c r="C76" s="183">
        <v>189.75912938589465</v>
      </c>
      <c r="D76" s="185"/>
      <c r="E76" s="185" t="s">
        <v>106</v>
      </c>
      <c r="F76" s="189">
        <v>43.387544499859231</v>
      </c>
      <c r="G76" s="183">
        <v>520.02553367374321</v>
      </c>
    </row>
    <row r="77" spans="1:7" s="275" customFormat="1" ht="15.75" thickBot="1">
      <c r="A77" s="280" t="s">
        <v>106</v>
      </c>
      <c r="B77" s="279">
        <v>3.8736338303525089</v>
      </c>
      <c r="C77" s="278">
        <v>244.83879365779995</v>
      </c>
      <c r="D77" s="281"/>
      <c r="E77" s="280" t="s">
        <v>105</v>
      </c>
      <c r="F77" s="279">
        <v>45.036777590038511</v>
      </c>
      <c r="G77" s="278">
        <v>539.79257344884866</v>
      </c>
    </row>
    <row r="78" spans="1:7" s="275" customFormat="1" ht="12">
      <c r="A78" s="277"/>
      <c r="D78" s="276"/>
    </row>
    <row r="81" spans="1:94" s="272" customFormat="1" ht="12.75">
      <c r="A81" s="271"/>
      <c r="B81" s="98"/>
      <c r="C81" s="98"/>
      <c r="D81" s="98"/>
      <c r="E81" s="98"/>
      <c r="F81" s="98"/>
      <c r="G81" s="98"/>
      <c r="H81" s="98"/>
      <c r="I81" s="98"/>
      <c r="J81" s="98"/>
      <c r="K81" s="98"/>
      <c r="L81" s="98"/>
      <c r="M81" s="98"/>
      <c r="N81" s="98"/>
      <c r="O81" s="98"/>
      <c r="CO81" s="274"/>
      <c r="CP81" s="273"/>
    </row>
    <row r="82" spans="1:94" s="1" customFormat="1" ht="12.75">
      <c r="A82" s="271"/>
    </row>
    <row r="83" spans="1:94" s="1" customFormat="1" ht="12.75">
      <c r="A83" s="270"/>
    </row>
  </sheetData>
  <pageMargins left="0.75" right="0.75" top="1" bottom="1" header="0.5" footer="0.5"/>
  <pageSetup paperSize="9" scale="6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Table C-D</vt:lpstr>
      <vt:lpstr>Table E-F</vt:lpstr>
      <vt:lpstr>Table G</vt:lpstr>
      <vt:lpstr>Table G2</vt:lpstr>
      <vt:lpstr>Table H</vt:lpstr>
      <vt:lpstr>'Table C-D'!Print_Area</vt:lpstr>
      <vt:lpstr>'Table E-F'!Print_Area</vt:lpstr>
      <vt:lpstr>'Table G'!Print_Area</vt:lpstr>
      <vt:lpstr>'Table G2'!Print_Area</vt:lpstr>
      <vt:lpstr>'Table H'!Print_Area</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dcterms:created xsi:type="dcterms:W3CDTF">2015-10-09T10:44:14Z</dcterms:created>
  <dcterms:modified xsi:type="dcterms:W3CDTF">2015-10-09T10:44:29Z</dcterms:modified>
</cp:coreProperties>
</file>