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Table42" sheetId="1" r:id="rId1"/>
    <sheet name="Table43a" sheetId="2" r:id="rId2"/>
    <sheet name="Table43b" sheetId="3" r:id="rId3"/>
    <sheet name="Tables44_45" sheetId="4" r:id="rId4"/>
  </sheets>
  <externalReferences>
    <externalReference r:id="rId5"/>
    <externalReference r:id="rId6"/>
    <externalReference r:id="rId7"/>
    <externalReference r:id="rId8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_Fill" hidden="1">#REF!</definedName>
    <definedName name="_Order1" hidden="1">255</definedName>
    <definedName name="compnum">#REF!</definedName>
    <definedName name="MACROS">[3]Table!$M$1:$IG$8163</definedName>
    <definedName name="MACROS2">#REF!</definedName>
    <definedName name="new" hidden="1">#REF!</definedName>
    <definedName name="_new2">#REF!</definedName>
    <definedName name="_xlnm.Print_Area" localSheetId="2">Table43b!$A$1:$L$75</definedName>
    <definedName name="_xlnm.Print_Area" localSheetId="3">Tables44_45!$A$1:$O$84</definedName>
    <definedName name="SHEETA">#REF!</definedName>
    <definedName name="SHEETB">#REF!</definedName>
    <definedName name="SHEETC">#REF!</definedName>
    <definedName name="SHEETE">#REF!</definedName>
    <definedName name="SHEETF">#REF!</definedName>
    <definedName name="SHEETG">#REF!</definedName>
    <definedName name="TIME">[3]Table!$E$1:$IG$8163</definedName>
    <definedName name="TIME2">#REF!</definedName>
    <definedName name="WHOLE">[3]Table!$BZ$371</definedName>
    <definedName name="WHOLE2">#REF!</definedName>
  </definedNames>
  <calcPr calcId="145621"/>
</workbook>
</file>

<file path=xl/calcChain.xml><?xml version="1.0" encoding="utf-8"?>
<calcChain xmlns="http://schemas.openxmlformats.org/spreadsheetml/2006/main">
  <c r="R81" i="4" l="1"/>
  <c r="Q81" i="4"/>
  <c r="R80" i="4"/>
  <c r="Q80" i="4"/>
  <c r="R79" i="4"/>
  <c r="Q79" i="4"/>
  <c r="R78" i="4"/>
  <c r="Q78" i="4"/>
  <c r="R77" i="4"/>
  <c r="Q77" i="4"/>
  <c r="R76" i="4"/>
  <c r="Q76" i="4"/>
  <c r="R75" i="4"/>
  <c r="Q75" i="4"/>
  <c r="R74" i="4"/>
  <c r="Q74" i="4"/>
  <c r="R73" i="4"/>
  <c r="Q73" i="4"/>
  <c r="R72" i="4"/>
  <c r="Q72" i="4"/>
  <c r="R71" i="4"/>
  <c r="Q71" i="4"/>
  <c r="R70" i="4"/>
  <c r="Q70" i="4"/>
  <c r="R69" i="4"/>
  <c r="Q69" i="4"/>
  <c r="R68" i="4"/>
  <c r="Q68" i="4"/>
  <c r="R67" i="4"/>
  <c r="Q67" i="4"/>
  <c r="R66" i="4"/>
  <c r="Q66" i="4"/>
  <c r="R65" i="4"/>
  <c r="Q65" i="4"/>
  <c r="R64" i="4"/>
  <c r="Q64" i="4"/>
  <c r="R63" i="4"/>
  <c r="Q63" i="4"/>
  <c r="R47" i="4"/>
  <c r="Q47" i="4"/>
  <c r="N47" i="4"/>
  <c r="M47" i="4"/>
  <c r="R46" i="4"/>
  <c r="Q46" i="4"/>
  <c r="N46" i="4"/>
  <c r="M46" i="4"/>
  <c r="R45" i="4"/>
  <c r="Q45" i="4"/>
  <c r="N45" i="4"/>
  <c r="M45" i="4"/>
  <c r="R44" i="4"/>
  <c r="Q44" i="4"/>
  <c r="N44" i="4"/>
  <c r="M44" i="4"/>
  <c r="R43" i="4"/>
  <c r="Q43" i="4"/>
  <c r="N43" i="4"/>
  <c r="M43" i="4"/>
  <c r="R42" i="4"/>
  <c r="Q42" i="4"/>
  <c r="N42" i="4"/>
  <c r="M42" i="4"/>
  <c r="R41" i="4"/>
  <c r="Q41" i="4"/>
  <c r="N41" i="4"/>
  <c r="M41" i="4"/>
  <c r="R40" i="4"/>
  <c r="Q40" i="4"/>
  <c r="N40" i="4"/>
  <c r="M40" i="4"/>
  <c r="R39" i="4"/>
  <c r="Q39" i="4"/>
  <c r="N39" i="4"/>
  <c r="M39" i="4"/>
  <c r="R38" i="4"/>
  <c r="Q38" i="4"/>
  <c r="N38" i="4"/>
  <c r="M38" i="4"/>
  <c r="R37" i="4"/>
  <c r="Q37" i="4"/>
  <c r="N37" i="4"/>
  <c r="M37" i="4"/>
  <c r="R36" i="4"/>
  <c r="Q36" i="4"/>
  <c r="N36" i="4"/>
  <c r="M36" i="4"/>
  <c r="R35" i="4"/>
  <c r="Q35" i="4"/>
  <c r="N35" i="4"/>
  <c r="M35" i="4"/>
  <c r="R34" i="4"/>
  <c r="Q34" i="4"/>
  <c r="N34" i="4"/>
  <c r="M34" i="4"/>
  <c r="R33" i="4"/>
  <c r="Q33" i="4"/>
  <c r="N33" i="4"/>
  <c r="M33" i="4"/>
  <c r="R32" i="4"/>
  <c r="Q32" i="4"/>
  <c r="N32" i="4"/>
  <c r="M32" i="4"/>
  <c r="R31" i="4"/>
  <c r="Q31" i="4"/>
  <c r="N31" i="4"/>
  <c r="M31" i="4"/>
  <c r="R30" i="4"/>
  <c r="Q30" i="4"/>
  <c r="N30" i="4"/>
  <c r="M30" i="4"/>
  <c r="R29" i="4"/>
  <c r="Q29" i="4"/>
  <c r="N29" i="4"/>
  <c r="M29" i="4"/>
  <c r="R28" i="4"/>
  <c r="Q28" i="4"/>
  <c r="N28" i="4"/>
  <c r="M28" i="4"/>
  <c r="R27" i="4"/>
  <c r="Q27" i="4"/>
  <c r="N27" i="4"/>
  <c r="M27" i="4"/>
  <c r="R26" i="4"/>
  <c r="Q26" i="4"/>
  <c r="N26" i="4"/>
  <c r="M26" i="4"/>
  <c r="R25" i="4"/>
  <c r="Q25" i="4"/>
  <c r="N25" i="4"/>
  <c r="M25" i="4"/>
  <c r="R24" i="4"/>
  <c r="Q24" i="4"/>
  <c r="N24" i="4"/>
  <c r="M24" i="4"/>
  <c r="R23" i="4"/>
  <c r="Q23" i="4"/>
  <c r="N23" i="4"/>
  <c r="M23" i="4"/>
  <c r="R22" i="4"/>
  <c r="Q22" i="4"/>
  <c r="N22" i="4"/>
  <c r="M22" i="4"/>
  <c r="R21" i="4"/>
  <c r="Q21" i="4"/>
  <c r="N21" i="4"/>
  <c r="M21" i="4"/>
  <c r="R20" i="4"/>
  <c r="Q20" i="4"/>
  <c r="N20" i="4"/>
  <c r="M20" i="4"/>
  <c r="R19" i="4"/>
  <c r="Q19" i="4"/>
  <c r="N19" i="4"/>
  <c r="M19" i="4"/>
  <c r="R18" i="4"/>
  <c r="Q18" i="4"/>
  <c r="N18" i="4"/>
  <c r="M18" i="4"/>
  <c r="R17" i="4"/>
  <c r="Q17" i="4"/>
  <c r="N17" i="4"/>
  <c r="M17" i="4"/>
  <c r="R16" i="4"/>
  <c r="Q16" i="4"/>
  <c r="N16" i="4"/>
  <c r="M16" i="4"/>
  <c r="R15" i="4"/>
  <c r="Q15" i="4"/>
  <c r="N15" i="4"/>
  <c r="M15" i="4"/>
  <c r="R14" i="4"/>
  <c r="Q14" i="4"/>
  <c r="N14" i="4"/>
  <c r="M14" i="4"/>
  <c r="I93" i="3"/>
  <c r="G93" i="3"/>
  <c r="E93" i="3"/>
  <c r="C93" i="3"/>
  <c r="I92" i="3"/>
  <c r="G92" i="3"/>
  <c r="E92" i="3"/>
  <c r="C92" i="3"/>
  <c r="I91" i="3"/>
  <c r="G91" i="3"/>
  <c r="E91" i="3"/>
  <c r="C91" i="3"/>
  <c r="I90" i="3"/>
  <c r="G90" i="3"/>
  <c r="E90" i="3"/>
  <c r="C90" i="3"/>
  <c r="I89" i="3"/>
  <c r="G89" i="3"/>
  <c r="E89" i="3"/>
  <c r="C89" i="3"/>
  <c r="I88" i="3"/>
  <c r="G88" i="3"/>
  <c r="E88" i="3"/>
  <c r="C88" i="3"/>
  <c r="I87" i="3"/>
  <c r="G87" i="3"/>
  <c r="E87" i="3"/>
  <c r="C87" i="3"/>
  <c r="I86" i="3"/>
  <c r="G86" i="3"/>
  <c r="E86" i="3"/>
  <c r="C86" i="3"/>
  <c r="I85" i="3"/>
  <c r="G85" i="3"/>
  <c r="E85" i="3"/>
  <c r="C85" i="3"/>
  <c r="J43" i="3"/>
  <c r="I43" i="3"/>
  <c r="G43" i="3"/>
  <c r="H43" i="3" s="1"/>
  <c r="G42" i="3"/>
  <c r="K41" i="3"/>
  <c r="G41" i="3"/>
  <c r="I40" i="3"/>
  <c r="H40" i="3"/>
  <c r="G40" i="3"/>
  <c r="K40" i="3" s="1"/>
  <c r="J39" i="3"/>
  <c r="I39" i="3"/>
  <c r="G39" i="3"/>
  <c r="H39" i="3" s="1"/>
  <c r="G38" i="3"/>
  <c r="K37" i="3"/>
  <c r="G37" i="3"/>
  <c r="I36" i="3"/>
  <c r="H36" i="3"/>
  <c r="G36" i="3"/>
  <c r="K36" i="3" s="1"/>
  <c r="J35" i="3"/>
  <c r="I35" i="3"/>
  <c r="G35" i="3"/>
  <c r="H35" i="3" s="1"/>
  <c r="G34" i="3"/>
  <c r="K33" i="3"/>
  <c r="G33" i="3"/>
  <c r="I32" i="3"/>
  <c r="H32" i="3"/>
  <c r="G32" i="3"/>
  <c r="K32" i="3" s="1"/>
  <c r="J31" i="3"/>
  <c r="I31" i="3"/>
  <c r="G31" i="3"/>
  <c r="H31" i="3" s="1"/>
  <c r="G30" i="3"/>
  <c r="K29" i="3"/>
  <c r="G29" i="3"/>
  <c r="I28" i="3"/>
  <c r="H28" i="3"/>
  <c r="G28" i="3"/>
  <c r="K28" i="3" s="1"/>
  <c r="J27" i="3"/>
  <c r="I27" i="3"/>
  <c r="G27" i="3"/>
  <c r="H27" i="3" s="1"/>
  <c r="G26" i="3"/>
  <c r="K25" i="3"/>
  <c r="G25" i="3"/>
  <c r="I24" i="3"/>
  <c r="H24" i="3"/>
  <c r="G24" i="3"/>
  <c r="K24" i="3" s="1"/>
  <c r="J23" i="3"/>
  <c r="I23" i="3"/>
  <c r="G23" i="3"/>
  <c r="H23" i="3" s="1"/>
  <c r="G22" i="3"/>
  <c r="K21" i="3"/>
  <c r="G21" i="3"/>
  <c r="I20" i="3"/>
  <c r="H20" i="3"/>
  <c r="G20" i="3"/>
  <c r="K20" i="3" s="1"/>
  <c r="J19" i="3"/>
  <c r="I19" i="3"/>
  <c r="G19" i="3"/>
  <c r="H19" i="3" s="1"/>
  <c r="G18" i="3"/>
  <c r="K17" i="3"/>
  <c r="G17" i="3"/>
  <c r="I16" i="3"/>
  <c r="H16" i="3"/>
  <c r="G16" i="3"/>
  <c r="K16" i="3" s="1"/>
  <c r="J15" i="3"/>
  <c r="I15" i="3"/>
  <c r="H15" i="3"/>
  <c r="G15" i="3"/>
  <c r="K15" i="3" s="1"/>
  <c r="G14" i="3"/>
  <c r="K14" i="3" s="1"/>
  <c r="G13" i="3"/>
  <c r="I12" i="3"/>
  <c r="H12" i="3"/>
  <c r="G12" i="3"/>
  <c r="K12" i="3" s="1"/>
  <c r="A4" i="3"/>
  <c r="K78" i="2"/>
  <c r="G78" i="2"/>
  <c r="K77" i="2"/>
  <c r="H77" i="2"/>
  <c r="G77" i="2"/>
  <c r="J76" i="2"/>
  <c r="I76" i="2"/>
  <c r="H76" i="2"/>
  <c r="G76" i="2"/>
  <c r="K76" i="2" s="1"/>
  <c r="J75" i="2"/>
  <c r="I75" i="2"/>
  <c r="G75" i="2"/>
  <c r="H75" i="2" s="1"/>
  <c r="G74" i="2"/>
  <c r="K73" i="2"/>
  <c r="G73" i="2"/>
  <c r="J72" i="2"/>
  <c r="I72" i="2"/>
  <c r="H72" i="2"/>
  <c r="G72" i="2"/>
  <c r="K72" i="2" s="1"/>
  <c r="J71" i="2"/>
  <c r="I71" i="2"/>
  <c r="G71" i="2"/>
  <c r="H71" i="2" s="1"/>
  <c r="G70" i="2"/>
  <c r="K70" i="2" s="1"/>
  <c r="G69" i="2"/>
  <c r="J68" i="2"/>
  <c r="I68" i="2"/>
  <c r="H68" i="2"/>
  <c r="G68" i="2"/>
  <c r="K68" i="2" s="1"/>
  <c r="J67" i="2"/>
  <c r="I67" i="2"/>
  <c r="G67" i="2"/>
  <c r="H67" i="2" s="1"/>
  <c r="K66" i="2"/>
  <c r="J66" i="2"/>
  <c r="G66" i="2"/>
  <c r="G65" i="2"/>
  <c r="K65" i="2" s="1"/>
  <c r="J64" i="2"/>
  <c r="I64" i="2"/>
  <c r="H64" i="2"/>
  <c r="G64" i="2"/>
  <c r="K64" i="2" s="1"/>
  <c r="J63" i="2"/>
  <c r="I63" i="2"/>
  <c r="G63" i="2"/>
  <c r="H63" i="2" s="1"/>
  <c r="K62" i="2"/>
  <c r="G62" i="2"/>
  <c r="K61" i="2"/>
  <c r="H61" i="2"/>
  <c r="G61" i="2"/>
  <c r="J60" i="2"/>
  <c r="I60" i="2"/>
  <c r="H60" i="2"/>
  <c r="G60" i="2"/>
  <c r="K60" i="2" s="1"/>
  <c r="J59" i="2"/>
  <c r="I59" i="2"/>
  <c r="G59" i="2"/>
  <c r="H59" i="2" s="1"/>
  <c r="G58" i="2"/>
  <c r="K57" i="2"/>
  <c r="G57" i="2"/>
  <c r="J56" i="2"/>
  <c r="I56" i="2"/>
  <c r="H56" i="2"/>
  <c r="G56" i="2"/>
  <c r="K56" i="2" s="1"/>
  <c r="J55" i="2"/>
  <c r="I55" i="2"/>
  <c r="G55" i="2"/>
  <c r="H55" i="2" s="1"/>
  <c r="G54" i="2"/>
  <c r="K54" i="2" s="1"/>
  <c r="G53" i="2"/>
  <c r="J52" i="2"/>
  <c r="I52" i="2"/>
  <c r="H52" i="2"/>
  <c r="G52" i="2"/>
  <c r="K52" i="2" s="1"/>
  <c r="J51" i="2"/>
  <c r="I51" i="2"/>
  <c r="G51" i="2"/>
  <c r="H51" i="2" s="1"/>
  <c r="K50" i="2"/>
  <c r="J50" i="2"/>
  <c r="G50" i="2"/>
  <c r="G49" i="2"/>
  <c r="K49" i="2" s="1"/>
  <c r="J48" i="2"/>
  <c r="I48" i="2"/>
  <c r="H48" i="2"/>
  <c r="G48" i="2"/>
  <c r="K48" i="2" s="1"/>
  <c r="J47" i="2"/>
  <c r="I47" i="2"/>
  <c r="G47" i="2"/>
  <c r="H47" i="2" s="1"/>
  <c r="K43" i="2"/>
  <c r="G43" i="2"/>
  <c r="K42" i="2"/>
  <c r="H42" i="2"/>
  <c r="G42" i="2"/>
  <c r="J41" i="2"/>
  <c r="I41" i="2"/>
  <c r="H41" i="2"/>
  <c r="G41" i="2"/>
  <c r="K41" i="2" s="1"/>
  <c r="J40" i="2"/>
  <c r="I40" i="2"/>
  <c r="G40" i="2"/>
  <c r="H40" i="2" s="1"/>
  <c r="G39" i="2"/>
  <c r="K38" i="2"/>
  <c r="G38" i="2"/>
  <c r="J37" i="2"/>
  <c r="I37" i="2"/>
  <c r="H37" i="2"/>
  <c r="G37" i="2"/>
  <c r="K37" i="2" s="1"/>
  <c r="J36" i="2"/>
  <c r="I36" i="2"/>
  <c r="G36" i="2"/>
  <c r="H36" i="2" s="1"/>
  <c r="G35" i="2"/>
  <c r="K35" i="2" s="1"/>
  <c r="G34" i="2"/>
  <c r="J33" i="2"/>
  <c r="I33" i="2"/>
  <c r="H33" i="2"/>
  <c r="G33" i="2"/>
  <c r="K33" i="2" s="1"/>
  <c r="J32" i="2"/>
  <c r="I32" i="2"/>
  <c r="G32" i="2"/>
  <c r="H32" i="2" s="1"/>
  <c r="K31" i="2"/>
  <c r="J31" i="2"/>
  <c r="G31" i="2"/>
  <c r="G30" i="2"/>
  <c r="K30" i="2" s="1"/>
  <c r="J29" i="2"/>
  <c r="I29" i="2"/>
  <c r="H29" i="2"/>
  <c r="G29" i="2"/>
  <c r="K29" i="2" s="1"/>
  <c r="J28" i="2"/>
  <c r="I28" i="2"/>
  <c r="G28" i="2"/>
  <c r="H28" i="2" s="1"/>
  <c r="K27" i="2"/>
  <c r="G27" i="2"/>
  <c r="K26" i="2"/>
  <c r="H26" i="2"/>
  <c r="G26" i="2"/>
  <c r="J25" i="2"/>
  <c r="I25" i="2"/>
  <c r="H25" i="2"/>
  <c r="G25" i="2"/>
  <c r="K25" i="2" s="1"/>
  <c r="G24" i="2"/>
  <c r="J24" i="2" s="1"/>
  <c r="G23" i="2"/>
  <c r="I23" i="2" s="1"/>
  <c r="G22" i="2"/>
  <c r="J22" i="2" s="1"/>
  <c r="J21" i="2"/>
  <c r="I21" i="2"/>
  <c r="H21" i="2"/>
  <c r="G21" i="2"/>
  <c r="K21" i="2" s="1"/>
  <c r="J20" i="2"/>
  <c r="I20" i="2"/>
  <c r="G20" i="2"/>
  <c r="H20" i="2" s="1"/>
  <c r="J19" i="2"/>
  <c r="G19" i="2"/>
  <c r="I19" i="2" s="1"/>
  <c r="G18" i="2"/>
  <c r="K18" i="2" s="1"/>
  <c r="J17" i="2"/>
  <c r="I17" i="2"/>
  <c r="H17" i="2"/>
  <c r="G17" i="2"/>
  <c r="K17" i="2" s="1"/>
  <c r="J16" i="2"/>
  <c r="I16" i="2"/>
  <c r="G16" i="2"/>
  <c r="H16" i="2" s="1"/>
  <c r="J15" i="2"/>
  <c r="G15" i="2"/>
  <c r="I15" i="2" s="1"/>
  <c r="G14" i="2"/>
  <c r="K14" i="2" s="1"/>
  <c r="J13" i="2"/>
  <c r="I13" i="2"/>
  <c r="H13" i="2"/>
  <c r="G13" i="2"/>
  <c r="K13" i="2" s="1"/>
  <c r="J12" i="2"/>
  <c r="I12" i="2"/>
  <c r="G12" i="2"/>
  <c r="H12" i="2" s="1"/>
  <c r="H14" i="2" l="1"/>
  <c r="K15" i="2"/>
  <c r="H18" i="2"/>
  <c r="K19" i="2"/>
  <c r="H22" i="2"/>
  <c r="H23" i="2"/>
  <c r="I24" i="2"/>
  <c r="H30" i="2"/>
  <c r="J34" i="2"/>
  <c r="I34" i="2"/>
  <c r="J35" i="2"/>
  <c r="I39" i="2"/>
  <c r="H39" i="2"/>
  <c r="H49" i="2"/>
  <c r="J53" i="2"/>
  <c r="I53" i="2"/>
  <c r="J54" i="2"/>
  <c r="I58" i="2"/>
  <c r="H58" i="2"/>
  <c r="H65" i="2"/>
  <c r="J69" i="2"/>
  <c r="I69" i="2"/>
  <c r="J70" i="2"/>
  <c r="I74" i="2"/>
  <c r="H74" i="2"/>
  <c r="J13" i="3"/>
  <c r="I13" i="3"/>
  <c r="J14" i="3"/>
  <c r="I18" i="3"/>
  <c r="H18" i="3"/>
  <c r="I22" i="3"/>
  <c r="H22" i="3"/>
  <c r="I26" i="3"/>
  <c r="H26" i="3"/>
  <c r="I30" i="3"/>
  <c r="H30" i="3"/>
  <c r="I34" i="3"/>
  <c r="H34" i="3"/>
  <c r="I38" i="3"/>
  <c r="H38" i="3"/>
  <c r="I42" i="3"/>
  <c r="H42" i="3"/>
  <c r="K12" i="2"/>
  <c r="I14" i="2"/>
  <c r="H15" i="2"/>
  <c r="K16" i="2"/>
  <c r="I18" i="2"/>
  <c r="H19" i="2"/>
  <c r="K20" i="2"/>
  <c r="I22" i="2"/>
  <c r="J23" i="2"/>
  <c r="I27" i="2"/>
  <c r="H27" i="2"/>
  <c r="H34" i="2"/>
  <c r="J38" i="2"/>
  <c r="I38" i="2"/>
  <c r="J39" i="2"/>
  <c r="I43" i="2"/>
  <c r="H43" i="2"/>
  <c r="H53" i="2"/>
  <c r="J57" i="2"/>
  <c r="I57" i="2"/>
  <c r="J58" i="2"/>
  <c r="I62" i="2"/>
  <c r="H62" i="2"/>
  <c r="H69" i="2"/>
  <c r="J73" i="2"/>
  <c r="I73" i="2"/>
  <c r="J74" i="2"/>
  <c r="I78" i="2"/>
  <c r="H78" i="2"/>
  <c r="H13" i="3"/>
  <c r="J17" i="3"/>
  <c r="I17" i="3"/>
  <c r="J18" i="3"/>
  <c r="J21" i="3"/>
  <c r="I21" i="3"/>
  <c r="J22" i="3"/>
  <c r="J25" i="3"/>
  <c r="I25" i="3"/>
  <c r="J26" i="3"/>
  <c r="J29" i="3"/>
  <c r="I29" i="3"/>
  <c r="J30" i="3"/>
  <c r="J33" i="3"/>
  <c r="I33" i="3"/>
  <c r="J34" i="3"/>
  <c r="J37" i="3"/>
  <c r="I37" i="3"/>
  <c r="J38" i="3"/>
  <c r="J41" i="3"/>
  <c r="I41" i="3"/>
  <c r="J42" i="3"/>
  <c r="J14" i="2"/>
  <c r="J18" i="2"/>
  <c r="K22" i="2"/>
  <c r="K23" i="2"/>
  <c r="J26" i="2"/>
  <c r="I26" i="2"/>
  <c r="J27" i="2"/>
  <c r="I31" i="2"/>
  <c r="H31" i="2"/>
  <c r="K34" i="2"/>
  <c r="H38" i="2"/>
  <c r="K39" i="2"/>
  <c r="J42" i="2"/>
  <c r="I42" i="2"/>
  <c r="J43" i="2"/>
  <c r="I50" i="2"/>
  <c r="H50" i="2"/>
  <c r="K53" i="2"/>
  <c r="H57" i="2"/>
  <c r="K58" i="2"/>
  <c r="J61" i="2"/>
  <c r="I61" i="2"/>
  <c r="J62" i="2"/>
  <c r="I66" i="2"/>
  <c r="H66" i="2"/>
  <c r="K69" i="2"/>
  <c r="H73" i="2"/>
  <c r="K74" i="2"/>
  <c r="J77" i="2"/>
  <c r="I77" i="2"/>
  <c r="J78" i="2"/>
  <c r="K13" i="3"/>
  <c r="H17" i="3"/>
  <c r="K18" i="3"/>
  <c r="H21" i="3"/>
  <c r="K22" i="3"/>
  <c r="H25" i="3"/>
  <c r="K26" i="3"/>
  <c r="H29" i="3"/>
  <c r="K30" i="3"/>
  <c r="H33" i="3"/>
  <c r="K34" i="3"/>
  <c r="H37" i="3"/>
  <c r="K38" i="3"/>
  <c r="H41" i="3"/>
  <c r="K42" i="3"/>
  <c r="H24" i="2"/>
  <c r="K24" i="2"/>
  <c r="J30" i="2"/>
  <c r="I30" i="2"/>
  <c r="I35" i="2"/>
  <c r="H35" i="2"/>
  <c r="J49" i="2"/>
  <c r="I49" i="2"/>
  <c r="I54" i="2"/>
  <c r="H54" i="2"/>
  <c r="J65" i="2"/>
  <c r="I65" i="2"/>
  <c r="I70" i="2"/>
  <c r="H70" i="2"/>
  <c r="I14" i="3"/>
  <c r="H14" i="3"/>
  <c r="K28" i="2"/>
  <c r="K32" i="2"/>
  <c r="K36" i="2"/>
  <c r="K40" i="2"/>
  <c r="K47" i="2"/>
  <c r="K51" i="2"/>
  <c r="K55" i="2"/>
  <c r="K59" i="2"/>
  <c r="K63" i="2"/>
  <c r="K67" i="2"/>
  <c r="K71" i="2"/>
  <c r="K75" i="2"/>
  <c r="J12" i="3"/>
  <c r="J16" i="3"/>
  <c r="K19" i="3"/>
  <c r="J20" i="3"/>
  <c r="K23" i="3"/>
  <c r="J24" i="3"/>
  <c r="K27" i="3"/>
  <c r="J28" i="3"/>
  <c r="K31" i="3"/>
  <c r="J32" i="3"/>
  <c r="K35" i="3"/>
  <c r="J36" i="3"/>
  <c r="K39" i="3"/>
  <c r="J40" i="3"/>
  <c r="K43" i="3"/>
</calcChain>
</file>

<file path=xl/sharedStrings.xml><?xml version="1.0" encoding="utf-8"?>
<sst xmlns="http://schemas.openxmlformats.org/spreadsheetml/2006/main" count="252" uniqueCount="111">
  <si>
    <t>Table 42</t>
  </si>
  <si>
    <t>Killed/seriously injured casualties, estimated total volume of traffic, and slight casualty rate, by force</t>
  </si>
  <si>
    <t>Years: 2004-08 and 2008-2012 averages and 2003 to 2012</t>
  </si>
  <si>
    <t>All Killed</t>
  </si>
  <si>
    <t>All Serious</t>
  </si>
  <si>
    <t>Child Killed</t>
  </si>
  <si>
    <t>Child Serious</t>
  </si>
  <si>
    <t>Slight casualties</t>
  </si>
  <si>
    <t>Traffic estimates</t>
  </si>
  <si>
    <t>Slight casualty</t>
  </si>
  <si>
    <t>(million veh-km)</t>
  </si>
  <si>
    <t>rate (per 100 million</t>
  </si>
  <si>
    <t>veh-km)</t>
  </si>
  <si>
    <t>Northern</t>
  </si>
  <si>
    <t>2004-08 average</t>
  </si>
  <si>
    <t>-</t>
  </si>
  <si>
    <t>2008-12 average</t>
  </si>
  <si>
    <t>% ch 04-08 av: 2012</t>
  </si>
  <si>
    <t>% ch 04-08 av: 0812</t>
  </si>
  <si>
    <r>
      <t xml:space="preserve">Grampian </t>
    </r>
    <r>
      <rPr>
        <b/>
        <vertAlign val="superscript"/>
        <sz val="8"/>
        <color indexed="8"/>
        <rFont val="Arial"/>
        <family val="2"/>
      </rPr>
      <t>1</t>
    </r>
  </si>
  <si>
    <t>Tayside</t>
  </si>
  <si>
    <t>Fife</t>
  </si>
  <si>
    <t>Lothian &amp; Borders</t>
  </si>
  <si>
    <t>Central</t>
  </si>
  <si>
    <t>Strathclyde</t>
  </si>
  <si>
    <t>Dumfries &amp; Galloway</t>
  </si>
  <si>
    <t>Scotland</t>
  </si>
  <si>
    <t>1. Grampian police force data underwent a quality review from 2007 onwards. Data prior to that may not be comparable.</t>
  </si>
  <si>
    <t xml:space="preserve">Table 43  </t>
  </si>
  <si>
    <t>QUARTERLY TIME SERIES</t>
  </si>
  <si>
    <t xml:space="preserve"> </t>
  </si>
  <si>
    <t>Reported casualties by severity and quarter</t>
  </si>
  <si>
    <t>Years: 1981 to 2012</t>
  </si>
  <si>
    <t xml:space="preserve">Percentage difference from average </t>
  </si>
  <si>
    <t>per quarter for that year</t>
  </si>
  <si>
    <t xml:space="preserve">Jan </t>
  </si>
  <si>
    <t xml:space="preserve">Apr </t>
  </si>
  <si>
    <t>July</t>
  </si>
  <si>
    <t>Oct</t>
  </si>
  <si>
    <t>Total</t>
  </si>
  <si>
    <t>Average</t>
  </si>
  <si>
    <t>to March</t>
  </si>
  <si>
    <t>to June</t>
  </si>
  <si>
    <t>to Sept</t>
  </si>
  <si>
    <t>to Dec</t>
  </si>
  <si>
    <t>for year</t>
  </si>
  <si>
    <t>per quarter</t>
  </si>
  <si>
    <t>(a) Killed</t>
  </si>
  <si>
    <t>numbers</t>
  </si>
  <si>
    <t>percentage</t>
  </si>
  <si>
    <t>(b) Seriously injured</t>
  </si>
  <si>
    <t>Table 43 (Continued)</t>
  </si>
  <si>
    <t>(c) All severities</t>
  </si>
  <si>
    <t>2002-04 ave</t>
  </si>
  <si>
    <t>2003-05 ave</t>
  </si>
  <si>
    <t>2004-06 ave</t>
  </si>
  <si>
    <t>2005-07 ave</t>
  </si>
  <si>
    <t>2006-08 ave</t>
  </si>
  <si>
    <t>2007-09 ave</t>
  </si>
  <si>
    <t>2008-10 ave</t>
  </si>
  <si>
    <t>2009-11 ave</t>
  </si>
  <si>
    <t>2010-12 ave</t>
  </si>
  <si>
    <t>Table 44</t>
  </si>
  <si>
    <t>TIME SERIES</t>
  </si>
  <si>
    <r>
      <t xml:space="preserve">Reported casualties aged up to 16 who were described as pupils on a journey to or from school </t>
    </r>
    <r>
      <rPr>
        <b/>
        <vertAlign val="superscript"/>
        <sz val="14"/>
        <rFont val="Arial"/>
        <family val="2"/>
      </rPr>
      <t>1</t>
    </r>
    <r>
      <rPr>
        <b/>
        <sz val="14"/>
        <rFont val="Arial"/>
        <family val="2"/>
      </rPr>
      <t xml:space="preserve"> ,</t>
    </r>
  </si>
  <si>
    <r>
      <t xml:space="preserve">by severity and child casualties </t>
    </r>
    <r>
      <rPr>
        <b/>
        <vertAlign val="superscript"/>
        <sz val="14"/>
        <rFont val="Arial"/>
        <family val="2"/>
      </rPr>
      <t xml:space="preserve">2 </t>
    </r>
    <r>
      <rPr>
        <b/>
        <sz val="14"/>
        <rFont val="Arial"/>
        <family val="2"/>
      </rPr>
      <t>, by severity</t>
    </r>
  </si>
  <si>
    <t>Years: 2004-08 and 2008-2012 averages and 1981 to 2012</t>
  </si>
  <si>
    <t>Casualties who were described as pupils</t>
  </si>
  <si>
    <r>
      <t xml:space="preserve">           Child casualties </t>
    </r>
    <r>
      <rPr>
        <b/>
        <vertAlign val="superscript"/>
        <sz val="12"/>
        <rFont val="Arial"/>
        <family val="2"/>
      </rPr>
      <t>(2)</t>
    </r>
  </si>
  <si>
    <t xml:space="preserve">Casualties described </t>
  </si>
  <si>
    <r>
      <t xml:space="preserve">who were on a journey to or from school </t>
    </r>
    <r>
      <rPr>
        <b/>
        <vertAlign val="superscript"/>
        <sz val="12"/>
        <rFont val="Arial"/>
        <family val="2"/>
      </rPr>
      <t>(1)</t>
    </r>
  </si>
  <si>
    <t>as pupils … as a %</t>
  </si>
  <si>
    <t>Killed</t>
  </si>
  <si>
    <t>Seriously</t>
  </si>
  <si>
    <t>Killed &amp;</t>
  </si>
  <si>
    <t>Slight</t>
  </si>
  <si>
    <t>All</t>
  </si>
  <si>
    <t>of all child casualties</t>
  </si>
  <si>
    <t>check keying</t>
  </si>
  <si>
    <t>injured</t>
  </si>
  <si>
    <t>Serious</t>
  </si>
  <si>
    <t>injury</t>
  </si>
  <si>
    <t>Severities</t>
  </si>
  <si>
    <t>KSI</t>
  </si>
  <si>
    <t>"pupil" numbers</t>
  </si>
  <si>
    <t>number</t>
  </si>
  <si>
    <t>2004-08 ave.</t>
  </si>
  <si>
    <t>2008-12 ave.</t>
  </si>
  <si>
    <t>1.</t>
  </si>
  <si>
    <t>This is the definition of "school pupil" casualty used in the road accident statistics returns.</t>
  </si>
  <si>
    <t>2.</t>
  </si>
  <si>
    <t xml:space="preserve">Casualties aged 0 to 15, inclusive (the standard definition of "child" for the purpose of road accident statistics).  Therefore, </t>
  </si>
  <si>
    <t>these figures do not include any 16 year old casualties who were identified as being pupils on a journey to or from school.</t>
  </si>
  <si>
    <t>so there is a slight inconsistency between the numerator and the denominator used to calculate the percentages.</t>
  </si>
  <si>
    <t>Table 45</t>
  </si>
  <si>
    <r>
      <t xml:space="preserve">Reported casualties aged up to 16 who were described as pupils on a journey to or from school </t>
    </r>
    <r>
      <rPr>
        <b/>
        <vertAlign val="superscript"/>
        <sz val="12"/>
        <rFont val="Arial"/>
        <family val="2"/>
      </rPr>
      <t>1</t>
    </r>
    <r>
      <rPr>
        <b/>
        <sz val="12"/>
        <rFont val="Arial"/>
        <family val="2"/>
      </rPr>
      <t xml:space="preserve"> </t>
    </r>
  </si>
  <si>
    <t>by mode of transport</t>
  </si>
  <si>
    <t>Years: 2004-88 and 2008-2012 averages and 1996 to 2012</t>
  </si>
  <si>
    <t>Bus /</t>
  </si>
  <si>
    <t>Pedal</t>
  </si>
  <si>
    <t>check</t>
  </si>
  <si>
    <t>agrees</t>
  </si>
  <si>
    <t>Pedestrian</t>
  </si>
  <si>
    <t>Car</t>
  </si>
  <si>
    <t>coach</t>
  </si>
  <si>
    <t>cycle</t>
  </si>
  <si>
    <t>Other</t>
  </si>
  <si>
    <t>modes</t>
  </si>
  <si>
    <t>keying</t>
  </si>
  <si>
    <t>above?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</si>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</sst>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General_)"/>
  </numFmts>
  <fonts count="32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b/>
      <vertAlign val="superscript"/>
      <sz val="8"/>
      <color indexed="8"/>
      <name val="Arial"/>
      <family val="2"/>
    </font>
    <font>
      <sz val="10"/>
      <name val="Arial Unicode MS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color indexed="55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10"/>
      <color indexed="55"/>
      <name val="Arial"/>
      <family val="2"/>
    </font>
    <font>
      <sz val="10"/>
      <color rgb="FF0000FF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55"/>
      <name val="Arial"/>
      <family val="2"/>
    </font>
    <font>
      <sz val="12"/>
      <name val="Arial"/>
      <family val="2"/>
    </font>
    <font>
      <b/>
      <vertAlign val="superscript"/>
      <sz val="14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i/>
      <sz val="12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2"/>
      <name val="Arial MT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Dashed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Dashed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11">
    <xf numFmtId="0" fontId="0" fillId="0" borderId="0">
      <alignment vertical="top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" fillId="0" borderId="0"/>
    <xf numFmtId="0" fontId="10" fillId="0" borderId="0">
      <alignment vertical="top"/>
    </xf>
    <xf numFmtId="0" fontId="1" fillId="2" borderId="1" applyNumberFormat="0" applyFont="0" applyAlignment="0" applyProtection="0"/>
  </cellStyleXfs>
  <cellXfs count="130">
    <xf numFmtId="0" fontId="0" fillId="0" borderId="0" xfId="0">
      <alignment vertical="top"/>
    </xf>
    <xf numFmtId="0" fontId="3" fillId="3" borderId="0" xfId="3" applyFont="1" applyFill="1" applyAlignment="1">
      <alignment horizontal="left" vertical="top" indent="1"/>
    </xf>
    <xf numFmtId="0" fontId="4" fillId="3" borderId="0" xfId="3" applyFont="1" applyFill="1" applyAlignment="1">
      <alignment horizontal="left" indent="1"/>
    </xf>
    <xf numFmtId="0" fontId="0" fillId="0" borderId="0" xfId="0" applyAlignment="1"/>
    <xf numFmtId="0" fontId="3" fillId="3" borderId="2" xfId="3" applyFont="1" applyFill="1" applyBorder="1" applyAlignment="1">
      <alignment horizontal="center" vertical="top" wrapText="1" indent="1"/>
    </xf>
    <xf numFmtId="0" fontId="3" fillId="3" borderId="3" xfId="3" applyFont="1" applyFill="1" applyBorder="1" applyAlignment="1">
      <alignment horizontal="center" vertical="top" wrapText="1" indent="1"/>
    </xf>
    <xf numFmtId="0" fontId="3" fillId="3" borderId="4" xfId="3" applyFont="1" applyFill="1" applyBorder="1" applyAlignment="1">
      <alignment horizontal="center" vertical="top" wrapText="1"/>
    </xf>
    <xf numFmtId="0" fontId="3" fillId="3" borderId="5" xfId="3" applyFont="1" applyFill="1" applyBorder="1" applyAlignment="1">
      <alignment horizontal="center" vertical="top" wrapText="1"/>
    </xf>
    <xf numFmtId="0" fontId="3" fillId="3" borderId="6" xfId="3" applyFont="1" applyFill="1" applyBorder="1" applyAlignment="1">
      <alignment horizontal="center" vertical="top" wrapText="1" indent="1"/>
    </xf>
    <xf numFmtId="0" fontId="3" fillId="3" borderId="7" xfId="3" applyFont="1" applyFill="1" applyBorder="1" applyAlignment="1">
      <alignment horizontal="center" vertical="top" wrapText="1" indent="1"/>
    </xf>
    <xf numFmtId="0" fontId="3" fillId="3" borderId="8" xfId="3" applyFont="1" applyFill="1" applyBorder="1" applyAlignment="1">
      <alignment horizontal="center" vertical="top" wrapText="1"/>
    </xf>
    <xf numFmtId="0" fontId="3" fillId="3" borderId="9" xfId="3" applyFont="1" applyFill="1" applyBorder="1" applyAlignment="1">
      <alignment horizontal="center" vertical="top" wrapText="1"/>
    </xf>
    <xf numFmtId="0" fontId="3" fillId="3" borderId="10" xfId="3" applyFont="1" applyFill="1" applyBorder="1" applyAlignment="1">
      <alignment horizontal="center" vertical="top" wrapText="1" indent="1"/>
    </xf>
    <xf numFmtId="0" fontId="3" fillId="3" borderId="11" xfId="3" applyFont="1" applyFill="1" applyBorder="1" applyAlignment="1">
      <alignment horizontal="center" vertical="top" wrapText="1" indent="1"/>
    </xf>
    <xf numFmtId="0" fontId="3" fillId="3" borderId="12" xfId="3" applyFont="1" applyFill="1" applyBorder="1" applyAlignment="1">
      <alignment horizontal="center" vertical="top" wrapText="1"/>
    </xf>
    <xf numFmtId="0" fontId="3" fillId="3" borderId="13" xfId="3" applyFont="1" applyFill="1" applyBorder="1" applyAlignment="1">
      <alignment horizontal="center" vertical="top" wrapText="1"/>
    </xf>
    <xf numFmtId="0" fontId="3" fillId="3" borderId="14" xfId="3" applyFont="1" applyFill="1" applyBorder="1" applyAlignment="1">
      <alignment horizontal="left" vertical="top"/>
    </xf>
    <xf numFmtId="0" fontId="3" fillId="3" borderId="15" xfId="3" applyFont="1" applyFill="1" applyBorder="1" applyAlignment="1">
      <alignment horizontal="left" vertical="top"/>
    </xf>
    <xf numFmtId="0" fontId="3" fillId="3" borderId="15" xfId="3" applyFont="1" applyFill="1" applyBorder="1" applyAlignment="1">
      <alignment horizontal="right" vertical="top"/>
    </xf>
    <xf numFmtId="3" fontId="3" fillId="3" borderId="15" xfId="3" applyNumberFormat="1" applyFont="1" applyFill="1" applyBorder="1" applyAlignment="1">
      <alignment horizontal="right" vertical="top"/>
    </xf>
    <xf numFmtId="0" fontId="3" fillId="3" borderId="16" xfId="3" applyFont="1" applyFill="1" applyBorder="1" applyAlignment="1">
      <alignment horizontal="right" vertical="top"/>
    </xf>
    <xf numFmtId="0" fontId="3" fillId="3" borderId="17" xfId="3" applyFont="1" applyFill="1" applyBorder="1" applyAlignment="1">
      <alignment horizontal="left" vertical="top"/>
    </xf>
    <xf numFmtId="0" fontId="4" fillId="3" borderId="15" xfId="3" applyFont="1" applyFill="1" applyBorder="1" applyAlignment="1">
      <alignment horizontal="left" vertical="top"/>
    </xf>
    <xf numFmtId="0" fontId="4" fillId="3" borderId="15" xfId="3" applyFont="1" applyFill="1" applyBorder="1" applyAlignment="1">
      <alignment horizontal="right" vertical="top"/>
    </xf>
    <xf numFmtId="3" fontId="4" fillId="3" borderId="15" xfId="3" applyNumberFormat="1" applyFont="1" applyFill="1" applyBorder="1" applyAlignment="1">
      <alignment horizontal="right" vertical="top"/>
    </xf>
    <xf numFmtId="0" fontId="4" fillId="3" borderId="16" xfId="3" applyFont="1" applyFill="1" applyBorder="1" applyAlignment="1">
      <alignment horizontal="right" vertical="top"/>
    </xf>
    <xf numFmtId="0" fontId="5" fillId="3" borderId="15" xfId="3" applyFont="1" applyFill="1" applyBorder="1" applyAlignment="1">
      <alignment horizontal="left" vertical="top"/>
    </xf>
    <xf numFmtId="0" fontId="5" fillId="3" borderId="15" xfId="3" applyFont="1" applyFill="1" applyBorder="1" applyAlignment="1">
      <alignment horizontal="right" vertical="top"/>
    </xf>
    <xf numFmtId="0" fontId="5" fillId="3" borderId="16" xfId="3" applyFont="1" applyFill="1" applyBorder="1" applyAlignment="1">
      <alignment horizontal="right" vertical="top"/>
    </xf>
    <xf numFmtId="0" fontId="3" fillId="3" borderId="18" xfId="3" applyFont="1" applyFill="1" applyBorder="1" applyAlignment="1">
      <alignment horizontal="left" vertical="top"/>
    </xf>
    <xf numFmtId="0" fontId="4" fillId="3" borderId="19" xfId="3" applyFont="1" applyFill="1" applyBorder="1" applyAlignment="1">
      <alignment horizontal="left" vertical="top"/>
    </xf>
    <xf numFmtId="0" fontId="4" fillId="3" borderId="19" xfId="3" applyFont="1" applyFill="1" applyBorder="1" applyAlignment="1">
      <alignment horizontal="right" vertical="top"/>
    </xf>
    <xf numFmtId="3" fontId="4" fillId="3" borderId="19" xfId="3" applyNumberFormat="1" applyFont="1" applyFill="1" applyBorder="1" applyAlignment="1">
      <alignment horizontal="right" vertical="top"/>
    </xf>
    <xf numFmtId="0" fontId="4" fillId="3" borderId="20" xfId="3" applyFont="1" applyFill="1" applyBorder="1" applyAlignment="1">
      <alignment horizontal="right" vertical="top"/>
    </xf>
    <xf numFmtId="0" fontId="4" fillId="3" borderId="12" xfId="3" applyFont="1" applyFill="1" applyBorder="1" applyAlignment="1">
      <alignment horizontal="left" vertical="top"/>
    </xf>
    <xf numFmtId="0" fontId="4" fillId="3" borderId="12" xfId="3" applyFont="1" applyFill="1" applyBorder="1" applyAlignment="1">
      <alignment horizontal="right" vertical="top"/>
    </xf>
    <xf numFmtId="3" fontId="4" fillId="3" borderId="12" xfId="3" applyNumberFormat="1" applyFont="1" applyFill="1" applyBorder="1" applyAlignment="1">
      <alignment horizontal="right" vertical="top"/>
    </xf>
    <xf numFmtId="0" fontId="4" fillId="3" borderId="13" xfId="3" applyFont="1" applyFill="1" applyBorder="1" applyAlignment="1">
      <alignment horizontal="right" vertical="top"/>
    </xf>
    <xf numFmtId="0" fontId="3" fillId="3" borderId="21" xfId="3" applyFont="1" applyFill="1" applyBorder="1" applyAlignment="1">
      <alignment horizontal="left" vertical="top"/>
    </xf>
    <xf numFmtId="0" fontId="5" fillId="3" borderId="22" xfId="3" applyFont="1" applyFill="1" applyBorder="1" applyAlignment="1">
      <alignment horizontal="left" vertical="top"/>
    </xf>
    <xf numFmtId="0" fontId="5" fillId="3" borderId="22" xfId="3" applyFont="1" applyFill="1" applyBorder="1" applyAlignment="1">
      <alignment horizontal="right" vertical="top"/>
    </xf>
    <xf numFmtId="0" fontId="5" fillId="3" borderId="23" xfId="3" applyFont="1" applyFill="1" applyBorder="1" applyAlignment="1">
      <alignment horizontal="right" vertical="top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11" fillId="0" borderId="0" xfId="0" applyFont="1" applyAlignment="1">
      <alignment horizontal="right"/>
    </xf>
    <xf numFmtId="0" fontId="12" fillId="0" borderId="0" xfId="0" applyFont="1" applyAlignment="1"/>
    <xf numFmtId="0" fontId="12" fillId="0" borderId="24" xfId="0" applyFont="1" applyBorder="1" applyAlignment="1"/>
    <xf numFmtId="0" fontId="12" fillId="0" borderId="25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12" fillId="0" borderId="26" xfId="0" applyFont="1" applyBorder="1" applyAlignment="1"/>
    <xf numFmtId="0" fontId="12" fillId="0" borderId="26" xfId="0" applyFont="1" applyBorder="1" applyAlignment="1">
      <alignment horizontal="center"/>
    </xf>
    <xf numFmtId="0" fontId="13" fillId="0" borderId="0" xfId="0" applyFont="1" applyAlignment="1"/>
    <xf numFmtId="164" fontId="14" fillId="0" borderId="0" xfId="1" applyNumberFormat="1" applyFont="1"/>
    <xf numFmtId="1" fontId="14" fillId="0" borderId="0" xfId="0" applyNumberFormat="1" applyFont="1" applyAlignment="1"/>
    <xf numFmtId="3" fontId="10" fillId="0" borderId="0" xfId="1" applyNumberFormat="1" applyFont="1"/>
    <xf numFmtId="3" fontId="14" fillId="0" borderId="0" xfId="1" applyNumberFormat="1" applyFont="1"/>
    <xf numFmtId="3" fontId="14" fillId="0" borderId="0" xfId="0" applyNumberFormat="1" applyFont="1" applyAlignment="1"/>
    <xf numFmtId="0" fontId="10" fillId="0" borderId="0" xfId="0" applyFont="1" applyBorder="1" applyAlignment="1"/>
    <xf numFmtId="3" fontId="10" fillId="0" borderId="0" xfId="1" applyNumberFormat="1" applyFont="1" applyBorder="1"/>
    <xf numFmtId="3" fontId="14" fillId="0" borderId="0" xfId="1" applyNumberFormat="1" applyFont="1" applyBorder="1"/>
    <xf numFmtId="3" fontId="14" fillId="0" borderId="0" xfId="0" applyNumberFormat="1" applyFont="1" applyBorder="1" applyAlignment="1"/>
    <xf numFmtId="0" fontId="10" fillId="0" borderId="0" xfId="0" applyFont="1" applyFill="1" applyBorder="1" applyAlignment="1"/>
    <xf numFmtId="0" fontId="10" fillId="0" borderId="24" xfId="0" applyFont="1" applyFill="1" applyBorder="1" applyAlignment="1"/>
    <xf numFmtId="0" fontId="10" fillId="0" borderId="24" xfId="0" applyFont="1" applyBorder="1" applyAlignment="1"/>
    <xf numFmtId="3" fontId="10" fillId="0" borderId="24" xfId="1" applyNumberFormat="1" applyFont="1" applyBorder="1"/>
    <xf numFmtId="3" fontId="14" fillId="0" borderId="24" xfId="1" applyNumberFormat="1" applyFont="1" applyBorder="1"/>
    <xf numFmtId="3" fontId="14" fillId="0" borderId="24" xfId="0" applyNumberFormat="1" applyFont="1" applyBorder="1" applyAlignment="1"/>
    <xf numFmtId="0" fontId="15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2" fillId="0" borderId="24" xfId="0" applyFont="1" applyBorder="1" applyAlignment="1">
      <alignment horizontal="center"/>
    </xf>
    <xf numFmtId="164" fontId="10" fillId="0" borderId="0" xfId="1" applyNumberFormat="1" applyFont="1"/>
    <xf numFmtId="164" fontId="10" fillId="0" borderId="0" xfId="1" applyNumberFormat="1" applyFont="1" applyBorder="1"/>
    <xf numFmtId="164" fontId="14" fillId="0" borderId="0" xfId="1" applyNumberFormat="1" applyFont="1" applyBorder="1"/>
    <xf numFmtId="1" fontId="14" fillId="0" borderId="0" xfId="0" applyNumberFormat="1" applyFont="1" applyBorder="1" applyAlignment="1"/>
    <xf numFmtId="1" fontId="16" fillId="0" borderId="0" xfId="0" applyNumberFormat="1" applyFont="1">
      <alignment vertical="top"/>
    </xf>
    <xf numFmtId="1" fontId="0" fillId="0" borderId="0" xfId="0" applyNumberFormat="1">
      <alignment vertical="top"/>
    </xf>
    <xf numFmtId="0" fontId="10" fillId="0" borderId="0" xfId="0" applyFont="1">
      <alignment vertical="top"/>
    </xf>
    <xf numFmtId="0" fontId="17" fillId="0" borderId="0" xfId="0" applyFont="1" applyAlignment="1"/>
    <xf numFmtId="0" fontId="18" fillId="0" borderId="0" xfId="0" applyFont="1" applyAlignment="1"/>
    <xf numFmtId="0" fontId="19" fillId="0" borderId="0" xfId="0" applyFont="1" applyAlignment="1">
      <alignment horizontal="right"/>
    </xf>
    <xf numFmtId="0" fontId="20" fillId="0" borderId="0" xfId="0" applyFont="1" applyAlignment="1"/>
    <xf numFmtId="0" fontId="20" fillId="0" borderId="25" xfId="0" applyFont="1" applyBorder="1" applyAlignment="1"/>
    <xf numFmtId="0" fontId="22" fillId="0" borderId="25" xfId="0" applyFont="1" applyBorder="1" applyAlignment="1"/>
    <xf numFmtId="0" fontId="20" fillId="0" borderId="0" xfId="0" applyFont="1" applyBorder="1" applyAlignment="1"/>
    <xf numFmtId="0" fontId="22" fillId="0" borderId="27" xfId="0" applyFont="1" applyBorder="1" applyAlignment="1"/>
    <xf numFmtId="0" fontId="20" fillId="0" borderId="27" xfId="0" applyFont="1" applyBorder="1" applyAlignment="1"/>
    <xf numFmtId="0" fontId="22" fillId="0" borderId="0" xfId="0" applyFont="1" applyBorder="1" applyAlignment="1"/>
    <xf numFmtId="0" fontId="22" fillId="0" borderId="0" xfId="0" applyFont="1" applyBorder="1" applyAlignment="1">
      <alignment horizontal="center"/>
    </xf>
    <xf numFmtId="0" fontId="22" fillId="0" borderId="0" xfId="0" applyFont="1" applyBorder="1" applyAlignment="1">
      <alignment horizontal="right"/>
    </xf>
    <xf numFmtId="0" fontId="22" fillId="0" borderId="26" xfId="0" applyFont="1" applyBorder="1" applyAlignment="1"/>
    <xf numFmtId="0" fontId="22" fillId="0" borderId="26" xfId="0" applyFont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0" fillId="0" borderId="26" xfId="0" applyFont="1" applyBorder="1" applyAlignment="1"/>
    <xf numFmtId="0" fontId="22" fillId="0" borderId="26" xfId="0" applyFont="1" applyBorder="1" applyAlignment="1">
      <alignment horizontal="right"/>
    </xf>
    <xf numFmtId="0" fontId="22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Alignment="1"/>
    <xf numFmtId="0" fontId="22" fillId="0" borderId="0" xfId="0" applyFont="1" applyAlignment="1">
      <alignment horizontal="right"/>
    </xf>
    <xf numFmtId="3" fontId="22" fillId="0" borderId="0" xfId="0" applyNumberFormat="1" applyFont="1" applyAlignment="1"/>
    <xf numFmtId="0" fontId="22" fillId="0" borderId="0" xfId="0" applyFont="1" applyAlignment="1"/>
    <xf numFmtId="165" fontId="25" fillId="0" borderId="0" xfId="2" applyNumberFormat="1" applyFont="1"/>
    <xf numFmtId="3" fontId="10" fillId="0" borderId="0" xfId="0" applyNumberFormat="1" applyFont="1" applyAlignment="1"/>
    <xf numFmtId="0" fontId="20" fillId="0" borderId="0" xfId="0" applyFont="1" applyAlignment="1">
      <alignment horizontal="right"/>
    </xf>
    <xf numFmtId="3" fontId="20" fillId="0" borderId="0" xfId="1" applyNumberFormat="1" applyFont="1"/>
    <xf numFmtId="165" fontId="26" fillId="0" borderId="0" xfId="2" applyNumberFormat="1" applyFont="1"/>
    <xf numFmtId="3" fontId="20" fillId="0" borderId="0" xfId="1" applyNumberFormat="1" applyFont="1" applyFill="1"/>
    <xf numFmtId="0" fontId="20" fillId="0" borderId="0" xfId="0" applyFont="1" applyFill="1" applyAlignment="1"/>
    <xf numFmtId="165" fontId="26" fillId="0" borderId="0" xfId="2" applyNumberFormat="1" applyFont="1" applyFill="1"/>
    <xf numFmtId="0" fontId="20" fillId="0" borderId="24" xfId="0" applyFont="1" applyBorder="1" applyAlignment="1"/>
    <xf numFmtId="0" fontId="22" fillId="0" borderId="24" xfId="0" applyFont="1" applyBorder="1" applyAlignment="1">
      <alignment horizontal="right"/>
    </xf>
    <xf numFmtId="3" fontId="22" fillId="0" borderId="24" xfId="0" applyNumberFormat="1" applyFont="1" applyFill="1" applyBorder="1" applyAlignment="1">
      <alignment horizontal="right"/>
    </xf>
    <xf numFmtId="0" fontId="22" fillId="0" borderId="24" xfId="0" applyFont="1" applyFill="1" applyBorder="1" applyAlignment="1"/>
    <xf numFmtId="165" fontId="25" fillId="0" borderId="24" xfId="2" applyNumberFormat="1" applyFont="1" applyFill="1" applyBorder="1"/>
    <xf numFmtId="0" fontId="20" fillId="0" borderId="0" xfId="0" quotePrefix="1" applyFont="1" applyAlignment="1"/>
    <xf numFmtId="0" fontId="22" fillId="0" borderId="25" xfId="0" applyFont="1" applyBorder="1" applyAlignment="1">
      <alignment horizontal="center"/>
    </xf>
    <xf numFmtId="1" fontId="22" fillId="0" borderId="0" xfId="0" applyNumberFormat="1" applyFont="1" applyAlignment="1"/>
    <xf numFmtId="1" fontId="10" fillId="0" borderId="0" xfId="0" applyNumberFormat="1" applyFont="1" applyAlignment="1"/>
    <xf numFmtId="0" fontId="20" fillId="0" borderId="0" xfId="0" applyFont="1" applyFill="1" applyAlignment="1">
      <alignment horizontal="right"/>
    </xf>
    <xf numFmtId="1" fontId="22" fillId="0" borderId="24" xfId="0" applyNumberFormat="1" applyFont="1" applyFill="1" applyBorder="1" applyAlignment="1">
      <alignment horizontal="right"/>
    </xf>
    <xf numFmtId="0" fontId="12" fillId="0" borderId="0" xfId="0" applyFont="1" applyBorder="1" applyAlignment="1">
      <alignment horizontal="right"/>
    </xf>
    <xf numFmtId="1" fontId="12" fillId="0" borderId="0" xfId="0" applyNumberFormat="1" applyFont="1" applyBorder="1" applyAlignment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0" fillId="0" borderId="28" xfId="0" applyFont="1" applyBorder="1" applyAlignment="1">
      <alignment horizontal="left"/>
    </xf>
  </cellXfs>
  <cellStyles count="11">
    <cellStyle name="Comma" xfId="1" builtinId="3"/>
    <cellStyle name="Followed Hyperlink 2" xfId="4"/>
    <cellStyle name="Followed Hyperlink 3" xfId="5"/>
    <cellStyle name="Hyperlink 2" xfId="6"/>
    <cellStyle name="Hyperlink 3" xfId="7"/>
    <cellStyle name="Normal" xfId="0" builtinId="0"/>
    <cellStyle name="Normal 2" xfId="8"/>
    <cellStyle name="Normal 3" xfId="9"/>
    <cellStyle name="Normal_Table42" xfId="3"/>
    <cellStyle name="Note 2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028779590150596E-2"/>
          <c:y val="0.12755612358301846"/>
          <c:w val="0.68096240752099935"/>
          <c:h val="0.76468769016065496"/>
        </c:manualLayout>
      </c:layout>
      <c:lineChart>
        <c:grouping val="standard"/>
        <c:varyColors val="0"/>
        <c:ser>
          <c:idx val="0"/>
          <c:order val="0"/>
          <c:tx>
            <c:strRef>
              <c:f>[1]Sheet2!$B$15:$B$16</c:f>
              <c:strCache>
                <c:ptCount val="1"/>
                <c:pt idx="0">
                  <c:v>Jan  to March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cat>
            <c:strRef>
              <c:f>[1]Sheet2!$A$17:$A$25</c:f>
              <c:strCache>
                <c:ptCount val="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</c:strCache>
            </c:strRef>
          </c:cat>
          <c:val>
            <c:numRef>
              <c:f>[1]Sheet2!$B$17:$B$25</c:f>
              <c:numCache>
                <c:formatCode>General</c:formatCode>
                <c:ptCount val="9"/>
                <c:pt idx="0">
                  <c:v>4314</c:v>
                </c:pt>
                <c:pt idx="1">
                  <c:v>4161.666666666667</c:v>
                </c:pt>
                <c:pt idx="2">
                  <c:v>4046</c:v>
                </c:pt>
                <c:pt idx="3">
                  <c:v>3963.6666666666665</c:v>
                </c:pt>
                <c:pt idx="4">
                  <c:v>3945</c:v>
                </c:pt>
                <c:pt idx="5">
                  <c:v>3804.6666666666665</c:v>
                </c:pt>
                <c:pt idx="6">
                  <c:v>3512.6666666666665</c:v>
                </c:pt>
                <c:pt idx="7">
                  <c:v>3155</c:v>
                </c:pt>
                <c:pt idx="8">
                  <c:v>2998.3333333333335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[1]Sheet2!$C$15:$C$16</c:f>
              <c:strCache>
                <c:ptCount val="1"/>
                <c:pt idx="0">
                  <c:v>Apr  to June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none"/>
          </c:marker>
          <c:cat>
            <c:strRef>
              <c:f>[1]Sheet2!$A$17:$A$25</c:f>
              <c:strCache>
                <c:ptCount val="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</c:strCache>
            </c:strRef>
          </c:cat>
          <c:val>
            <c:numRef>
              <c:f>[1]Sheet2!$C$17:$C$25</c:f>
              <c:numCache>
                <c:formatCode>General</c:formatCode>
                <c:ptCount val="9"/>
                <c:pt idx="0">
                  <c:v>4594.666666666667</c:v>
                </c:pt>
                <c:pt idx="1">
                  <c:v>4494.666666666667</c:v>
                </c:pt>
                <c:pt idx="2">
                  <c:v>4330.666666666667</c:v>
                </c:pt>
                <c:pt idx="3">
                  <c:v>4137</c:v>
                </c:pt>
                <c:pt idx="4">
                  <c:v>3912.3333333333335</c:v>
                </c:pt>
                <c:pt idx="5">
                  <c:v>3793.6666666666665</c:v>
                </c:pt>
                <c:pt idx="6">
                  <c:v>3519</c:v>
                </c:pt>
                <c:pt idx="7">
                  <c:v>3331</c:v>
                </c:pt>
                <c:pt idx="8">
                  <c:v>3177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[1]Sheet2!$D$15:$D$16</c:f>
              <c:strCache>
                <c:ptCount val="1"/>
                <c:pt idx="0">
                  <c:v>July to Sept</c:v>
                </c:pt>
              </c:strCache>
            </c:strRef>
          </c:tx>
          <c:spPr>
            <a:ln w="381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[1]Sheet2!$A$17:$A$25</c:f>
              <c:strCache>
                <c:ptCount val="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</c:strCache>
            </c:strRef>
          </c:cat>
          <c:val>
            <c:numRef>
              <c:f>[1]Sheet2!$D$17:$D$25</c:f>
              <c:numCache>
                <c:formatCode>General</c:formatCode>
                <c:ptCount val="9"/>
                <c:pt idx="0">
                  <c:v>4963</c:v>
                </c:pt>
                <c:pt idx="1">
                  <c:v>4766</c:v>
                </c:pt>
                <c:pt idx="2">
                  <c:v>4648.666666666667</c:v>
                </c:pt>
                <c:pt idx="3">
                  <c:v>4433</c:v>
                </c:pt>
                <c:pt idx="4">
                  <c:v>4231.666666666667</c:v>
                </c:pt>
                <c:pt idx="5">
                  <c:v>4056.3333333333335</c:v>
                </c:pt>
                <c:pt idx="6">
                  <c:v>3917.6666666666665</c:v>
                </c:pt>
                <c:pt idx="7">
                  <c:v>3764.3333333333335</c:v>
                </c:pt>
                <c:pt idx="8">
                  <c:v>3488.6666666666665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[1]Sheet2!$E$15:$E$16</c:f>
              <c:strCache>
                <c:ptCount val="1"/>
                <c:pt idx="0">
                  <c:v>Oct to Dec</c:v>
                </c:pt>
              </c:strCache>
            </c:strRef>
          </c:tx>
          <c:spPr>
            <a:ln w="19050">
              <a:solidFill>
                <a:schemeClr val="tx1">
                  <a:lumMod val="50000"/>
                  <a:lumOff val="50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[1]Sheet2!$A$17:$A$25</c:f>
              <c:strCache>
                <c:ptCount val="9"/>
                <c:pt idx="0">
                  <c:v>2002-04 ave</c:v>
                </c:pt>
                <c:pt idx="1">
                  <c:v>2003-05 ave</c:v>
                </c:pt>
                <c:pt idx="2">
                  <c:v>2004-06 ave</c:v>
                </c:pt>
                <c:pt idx="3">
                  <c:v>2005-07 ave</c:v>
                </c:pt>
                <c:pt idx="4">
                  <c:v>2006-08 ave</c:v>
                </c:pt>
                <c:pt idx="5">
                  <c:v>2007-09 ave</c:v>
                </c:pt>
                <c:pt idx="6">
                  <c:v>2008-10 ave</c:v>
                </c:pt>
                <c:pt idx="7">
                  <c:v>2009-11 ave</c:v>
                </c:pt>
                <c:pt idx="8">
                  <c:v>2010-12 ave</c:v>
                </c:pt>
              </c:strCache>
            </c:strRef>
          </c:cat>
          <c:val>
            <c:numRef>
              <c:f>[1]Sheet2!$E$17:$E$25</c:f>
              <c:numCache>
                <c:formatCode>General</c:formatCode>
                <c:ptCount val="9"/>
                <c:pt idx="0">
                  <c:v>4972.666666666667</c:v>
                </c:pt>
                <c:pt idx="1">
                  <c:v>4958.666666666667</c:v>
                </c:pt>
                <c:pt idx="2">
                  <c:v>4860</c:v>
                </c:pt>
                <c:pt idx="3">
                  <c:v>4597.333333333333</c:v>
                </c:pt>
                <c:pt idx="4">
                  <c:v>4277.666666666667</c:v>
                </c:pt>
                <c:pt idx="5">
                  <c:v>3970.3333333333335</c:v>
                </c:pt>
                <c:pt idx="6">
                  <c:v>3708.6666666666665</c:v>
                </c:pt>
                <c:pt idx="7">
                  <c:v>3469.3333333333335</c:v>
                </c:pt>
                <c:pt idx="8">
                  <c:v>3266.3333333333335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616960"/>
        <c:axId val="196713088"/>
      </c:lineChart>
      <c:catAx>
        <c:axId val="17861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96713088"/>
        <c:crosses val="autoZero"/>
        <c:auto val="1"/>
        <c:lblAlgn val="ctr"/>
        <c:lblOffset val="100"/>
        <c:noMultiLvlLbl val="0"/>
      </c:catAx>
      <c:valAx>
        <c:axId val="1967130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61696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45</xdr:row>
      <xdr:rowOff>85725</xdr:rowOff>
    </xdr:from>
    <xdr:to>
      <xdr:col>10</xdr:col>
      <xdr:colOff>419100</xdr:colOff>
      <xdr:row>74</xdr:row>
      <xdr:rowOff>28575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0.27345</cdr:x>
      <cdr:y>0.03037</cdr:y>
    </cdr:from>
    <cdr:to>
      <cdr:x>0.42607</cdr:x>
      <cdr:y>0.23861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38300" y="13334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100" b="1"/>
            <a:t>Road accident casualties: moving  quarterly average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2%20-%20tabl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43b"/>
      <sheetName val="Sheet2"/>
    </sheetNames>
    <sheetDataSet>
      <sheetData sheetId="0" refreshError="1"/>
      <sheetData sheetId="1">
        <row r="15">
          <cell r="B15" t="str">
            <v xml:space="preserve">Jan </v>
          </cell>
          <cell r="C15" t="str">
            <v xml:space="preserve">Apr </v>
          </cell>
          <cell r="D15" t="str">
            <v>July</v>
          </cell>
          <cell r="E15" t="str">
            <v>Oct</v>
          </cell>
        </row>
        <row r="16">
          <cell r="B16" t="str">
            <v>to March</v>
          </cell>
          <cell r="C16" t="str">
            <v>to June</v>
          </cell>
          <cell r="D16" t="str">
            <v>to Sept</v>
          </cell>
          <cell r="E16" t="str">
            <v>to Dec</v>
          </cell>
        </row>
        <row r="17">
          <cell r="A17" t="str">
            <v>2002-04 ave</v>
          </cell>
          <cell r="B17">
            <v>4314</v>
          </cell>
          <cell r="C17">
            <v>4594.666666666667</v>
          </cell>
          <cell r="D17">
            <v>4963</v>
          </cell>
          <cell r="E17">
            <v>4972.666666666667</v>
          </cell>
        </row>
        <row r="18">
          <cell r="A18" t="str">
            <v>2003-05 ave</v>
          </cell>
          <cell r="B18">
            <v>4161.666666666667</v>
          </cell>
          <cell r="C18">
            <v>4494.666666666667</v>
          </cell>
          <cell r="D18">
            <v>4766</v>
          </cell>
          <cell r="E18">
            <v>4958.666666666667</v>
          </cell>
        </row>
        <row r="19">
          <cell r="A19" t="str">
            <v>2004-06 ave</v>
          </cell>
          <cell r="B19">
            <v>4046</v>
          </cell>
          <cell r="C19">
            <v>4330.666666666667</v>
          </cell>
          <cell r="D19">
            <v>4648.666666666667</v>
          </cell>
          <cell r="E19">
            <v>4860</v>
          </cell>
        </row>
        <row r="20">
          <cell r="A20" t="str">
            <v>2005-07 ave</v>
          </cell>
          <cell r="B20">
            <v>3963.6666666666665</v>
          </cell>
          <cell r="C20">
            <v>4137</v>
          </cell>
          <cell r="D20">
            <v>4433</v>
          </cell>
          <cell r="E20">
            <v>4597.333333333333</v>
          </cell>
        </row>
        <row r="21">
          <cell r="A21" t="str">
            <v>2006-08 ave</v>
          </cell>
          <cell r="B21">
            <v>3945</v>
          </cell>
          <cell r="C21">
            <v>3912.3333333333335</v>
          </cell>
          <cell r="D21">
            <v>4231.666666666667</v>
          </cell>
          <cell r="E21">
            <v>4277.666666666667</v>
          </cell>
        </row>
        <row r="22">
          <cell r="A22" t="str">
            <v>2007-09 ave</v>
          </cell>
          <cell r="B22">
            <v>3804.6666666666665</v>
          </cell>
          <cell r="C22">
            <v>3793.6666666666665</v>
          </cell>
          <cell r="D22">
            <v>4056.3333333333335</v>
          </cell>
          <cell r="E22">
            <v>3970.3333333333335</v>
          </cell>
        </row>
        <row r="23">
          <cell r="A23" t="str">
            <v>2008-10 ave</v>
          </cell>
          <cell r="B23">
            <v>3512.6666666666665</v>
          </cell>
          <cell r="C23">
            <v>3519</v>
          </cell>
          <cell r="D23">
            <v>3917.6666666666665</v>
          </cell>
          <cell r="E23">
            <v>3708.6666666666665</v>
          </cell>
        </row>
        <row r="24">
          <cell r="A24" t="str">
            <v>2009-11 ave</v>
          </cell>
          <cell r="B24">
            <v>3155</v>
          </cell>
          <cell r="C24">
            <v>3331</v>
          </cell>
          <cell r="D24">
            <v>3764.3333333333335</v>
          </cell>
          <cell r="E24">
            <v>3469.3333333333335</v>
          </cell>
        </row>
        <row r="25">
          <cell r="A25" t="str">
            <v>2010-12 ave</v>
          </cell>
          <cell r="B25">
            <v>2998.3333333333335</v>
          </cell>
          <cell r="C25">
            <v>3177</v>
          </cell>
          <cell r="D25">
            <v>3488.6666666666665</v>
          </cell>
          <cell r="E25">
            <v>3266.3333333333335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1Data"/>
      <sheetName val="Figure1"/>
      <sheetName val="figs2&amp;3data"/>
      <sheetName val="Figures 2&amp;3"/>
      <sheetName val="Fig4data"/>
      <sheetName val="Fig5data"/>
      <sheetName val="Figures 4&amp;5"/>
      <sheetName val="Fig6data"/>
      <sheetName val="Figure6"/>
      <sheetName val="Fig7data"/>
      <sheetName val="Figure7"/>
      <sheetName val="Figure8"/>
      <sheetName val="Figure 9"/>
      <sheetName val="Figure10"/>
      <sheetName val="Tables for Article 2"/>
      <sheetName val="Table A"/>
      <sheetName val="Table B"/>
      <sheetName val="Table B(2)"/>
      <sheetName val="Table Ib"/>
      <sheetName val="Table J"/>
      <sheetName val="Table K"/>
      <sheetName val="Table L"/>
      <sheetName val="Table M - Accs"/>
      <sheetName val="Figure 11"/>
      <sheetName val="Table N - Accidents"/>
      <sheetName val="Table O - vehicles"/>
      <sheetName val="Table P - ped"/>
      <sheetName val="Table Q - pairs - veh"/>
      <sheetName val="Table R - cas"/>
      <sheetName val="Table S - cas"/>
      <sheetName val="Table T - Freq of factors"/>
      <sheetName val="Table1"/>
      <sheetName val="Table2"/>
      <sheetName val="Table2Chart"/>
      <sheetName val="Table2Chart ORIG"/>
      <sheetName val="Table3"/>
      <sheetName val="Table3a"/>
      <sheetName val="Table4"/>
      <sheetName val="Table5a"/>
      <sheetName val="Table5b"/>
      <sheetName val="Table5c0408"/>
      <sheetName val="Table5c0812"/>
      <sheetName val="Table6"/>
      <sheetName val="Table7"/>
      <sheetName val="Table8"/>
      <sheetName val="Table9-11"/>
      <sheetName val="Table12"/>
      <sheetName val="13a-c"/>
      <sheetName val="13d-e"/>
      <sheetName val="Table14a"/>
      <sheetName val="Table14b"/>
      <sheetName val="Table15"/>
      <sheetName val="Table16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  <sheetName val="Table23a"/>
      <sheetName val="table23b"/>
      <sheetName val="table23c"/>
      <sheetName val="Table23b &amp; c"/>
      <sheetName val="Table23Chart"/>
      <sheetName val="Table23a (new)"/>
      <sheetName val="table23b (new)"/>
      <sheetName val="table23c (new)"/>
      <sheetName val="Table24a"/>
      <sheetName val="Table24b"/>
      <sheetName val="Table25"/>
      <sheetName val="Table26"/>
      <sheetName val="Table27"/>
      <sheetName val="Table27Chart"/>
      <sheetName val="Table28"/>
      <sheetName val="Table28Chart"/>
      <sheetName val="Table29"/>
      <sheetName val="Table30"/>
      <sheetName val="Table31"/>
      <sheetName val="Table31Chart"/>
      <sheetName val="Table32"/>
      <sheetName val="Table32a"/>
      <sheetName val="Table32(b)"/>
      <sheetName val="Table32Chart"/>
      <sheetName val="Table32Chart (2)"/>
      <sheetName val="Table33"/>
      <sheetName val="Table34"/>
      <sheetName val="Table34a"/>
      <sheetName val="Table35a"/>
      <sheetName val="Table35b"/>
      <sheetName val="Table36"/>
      <sheetName val="Table37"/>
      <sheetName val="Table37 cont"/>
      <sheetName val="Table37a"/>
      <sheetName val="Table37a cont"/>
      <sheetName val="Table38a"/>
      <sheetName val="Table38b"/>
      <sheetName val="Table39a"/>
      <sheetName val="Table39b"/>
      <sheetName val="Table40"/>
      <sheetName val="Table41"/>
      <sheetName val="Table42"/>
      <sheetName val="Table43a"/>
      <sheetName val="Table43b"/>
      <sheetName val="Tables44_45"/>
      <sheetName val="AppendixF_Accident"/>
      <sheetName val="AppendixF_Vehicle1"/>
      <sheetName val="AppendixF_Vehicle2"/>
      <sheetName val="AppendixF_Casualty1"/>
      <sheetName val="AppendixF_Casualty2"/>
      <sheetName val="Appendix H"/>
      <sheetName val="Sheet1"/>
      <sheetName val="AppendixH_Child KSI chart "/>
      <sheetName val="AppendixH_All Killed chart"/>
      <sheetName val="AppendixH_All SI chart"/>
      <sheetName val="AppendixH_Slight casualty chart"/>
      <sheetName val="TableHwork1"/>
      <sheetName val="TableHwork2"/>
      <sheetName val="TableHwork3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9"/>
      <sheetData sheetId="120"/>
      <sheetData sheetId="121"/>
      <sheetData sheetId="122"/>
      <sheetData sheetId="1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22"/>
      <sheetName val="population"/>
      <sheetName val="Figures"/>
      <sheetName val="chart"/>
      <sheetName val="other data"/>
    </sheetNames>
    <sheetDataSet>
      <sheetData sheetId="0" refreshError="1"/>
      <sheetData sheetId="1">
        <row r="1">
          <cell r="A1" t="str">
            <v>Mid year population estimates</v>
          </cell>
        </row>
      </sheetData>
      <sheetData sheetId="2">
        <row r="1">
          <cell r="A1" t="str">
            <v>Car drivers involved in accidents by age and sex, built-up and non built-up roads, 1981-85 average, 1994 to 1998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136"/>
  <sheetViews>
    <sheetView tabSelected="1" zoomScaleNormal="100" workbookViewId="0"/>
  </sheetViews>
  <sheetFormatPr defaultRowHeight="12.75"/>
  <cols>
    <col min="1" max="1" width="18.7109375" style="43" customWidth="1"/>
    <col min="2" max="2" width="18.85546875" style="43" customWidth="1"/>
    <col min="3" max="3" width="9.140625" style="3"/>
    <col min="4" max="4" width="14.85546875" style="3" customWidth="1"/>
    <col min="5" max="5" width="12.42578125" style="3" customWidth="1"/>
    <col min="6" max="6" width="10.85546875" style="3" customWidth="1"/>
    <col min="7" max="7" width="9.85546875" style="3" customWidth="1"/>
    <col min="8" max="8" width="12.28515625" style="3" customWidth="1"/>
    <col min="9" max="16384" width="9.140625" style="3"/>
  </cols>
  <sheetData>
    <row r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1:9">
      <c r="A2" s="1"/>
      <c r="B2" s="2"/>
      <c r="C2" s="2"/>
      <c r="D2" s="2"/>
      <c r="E2" s="2"/>
      <c r="F2" s="2"/>
      <c r="G2" s="2"/>
      <c r="H2" s="2"/>
      <c r="I2" s="2"/>
    </row>
    <row r="3" spans="1:9">
      <c r="A3" s="1" t="s">
        <v>1</v>
      </c>
      <c r="B3" s="2"/>
      <c r="C3" s="2"/>
      <c r="D3" s="2"/>
      <c r="E3" s="2"/>
      <c r="F3" s="2"/>
      <c r="G3" s="2"/>
      <c r="H3" s="2"/>
      <c r="I3" s="2"/>
    </row>
    <row r="4" spans="1:9">
      <c r="A4" s="1" t="s">
        <v>2</v>
      </c>
      <c r="B4" s="2"/>
      <c r="C4" s="2"/>
      <c r="D4" s="2"/>
      <c r="E4" s="2"/>
      <c r="F4" s="2"/>
      <c r="G4" s="2"/>
      <c r="H4" s="2"/>
      <c r="I4" s="2"/>
    </row>
    <row r="5" spans="1:9" ht="13.5" thickBot="1">
      <c r="A5" s="2"/>
      <c r="B5" s="2"/>
      <c r="C5" s="2"/>
      <c r="D5" s="2"/>
      <c r="E5" s="2"/>
      <c r="F5" s="2"/>
      <c r="G5" s="2"/>
      <c r="H5" s="2"/>
      <c r="I5" s="2"/>
    </row>
    <row r="6" spans="1:9" ht="12.75" customHeight="1">
      <c r="A6" s="4"/>
      <c r="B6" s="5"/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7" t="s">
        <v>9</v>
      </c>
    </row>
    <row r="7" spans="1:9" ht="33.75">
      <c r="A7" s="8"/>
      <c r="B7" s="9"/>
      <c r="C7" s="10"/>
      <c r="D7" s="10"/>
      <c r="E7" s="10"/>
      <c r="F7" s="10"/>
      <c r="G7" s="10"/>
      <c r="H7" s="10" t="s">
        <v>10</v>
      </c>
      <c r="I7" s="11" t="s">
        <v>11</v>
      </c>
    </row>
    <row r="8" spans="1:9" ht="15.75" customHeight="1">
      <c r="A8" s="12"/>
      <c r="B8" s="13"/>
      <c r="C8" s="14"/>
      <c r="D8" s="14"/>
      <c r="E8" s="14"/>
      <c r="F8" s="14"/>
      <c r="G8" s="14"/>
      <c r="H8" s="14"/>
      <c r="I8" s="15" t="s">
        <v>12</v>
      </c>
    </row>
    <row r="9" spans="1:9">
      <c r="A9" s="16" t="s">
        <v>13</v>
      </c>
      <c r="B9" s="17" t="s">
        <v>14</v>
      </c>
      <c r="C9" s="18">
        <v>33</v>
      </c>
      <c r="D9" s="18">
        <v>189</v>
      </c>
      <c r="E9" s="18">
        <v>2</v>
      </c>
      <c r="F9" s="18">
        <v>12</v>
      </c>
      <c r="G9" s="18">
        <v>889</v>
      </c>
      <c r="H9" s="19">
        <v>3075</v>
      </c>
      <c r="I9" s="20">
        <v>29</v>
      </c>
    </row>
    <row r="10" spans="1:9">
      <c r="A10" s="21"/>
      <c r="B10" s="22">
        <v>2003</v>
      </c>
      <c r="C10" s="23">
        <v>36</v>
      </c>
      <c r="D10" s="23">
        <v>235</v>
      </c>
      <c r="E10" s="23">
        <v>2</v>
      </c>
      <c r="F10" s="23">
        <v>17</v>
      </c>
      <c r="G10" s="23">
        <v>941</v>
      </c>
      <c r="H10" s="24">
        <v>2984</v>
      </c>
      <c r="I10" s="25">
        <v>32</v>
      </c>
    </row>
    <row r="11" spans="1:9">
      <c r="A11" s="21"/>
      <c r="B11" s="22">
        <v>2004</v>
      </c>
      <c r="C11" s="23">
        <v>32</v>
      </c>
      <c r="D11" s="23">
        <v>237</v>
      </c>
      <c r="E11" s="23">
        <v>1</v>
      </c>
      <c r="F11" s="23">
        <v>16</v>
      </c>
      <c r="G11" s="23">
        <v>953</v>
      </c>
      <c r="H11" s="24">
        <v>2985</v>
      </c>
      <c r="I11" s="25">
        <v>32</v>
      </c>
    </row>
    <row r="12" spans="1:9">
      <c r="A12" s="21"/>
      <c r="B12" s="22">
        <v>2005</v>
      </c>
      <c r="C12" s="23">
        <v>27</v>
      </c>
      <c r="D12" s="23">
        <v>215</v>
      </c>
      <c r="E12" s="23" t="s">
        <v>15</v>
      </c>
      <c r="F12" s="23">
        <v>15</v>
      </c>
      <c r="G12" s="23">
        <v>948</v>
      </c>
      <c r="H12" s="24">
        <v>2992</v>
      </c>
      <c r="I12" s="25">
        <v>32</v>
      </c>
    </row>
    <row r="13" spans="1:9">
      <c r="A13" s="21"/>
      <c r="B13" s="22">
        <v>2006</v>
      </c>
      <c r="C13" s="23">
        <v>30</v>
      </c>
      <c r="D13" s="23">
        <v>178</v>
      </c>
      <c r="E13" s="23">
        <v>3</v>
      </c>
      <c r="F13" s="23">
        <v>10</v>
      </c>
      <c r="G13" s="23">
        <v>849</v>
      </c>
      <c r="H13" s="24">
        <v>3106</v>
      </c>
      <c r="I13" s="25">
        <v>27</v>
      </c>
    </row>
    <row r="14" spans="1:9">
      <c r="A14" s="21"/>
      <c r="B14" s="22">
        <v>2007</v>
      </c>
      <c r="C14" s="23">
        <v>39</v>
      </c>
      <c r="D14" s="23">
        <v>172</v>
      </c>
      <c r="E14" s="23">
        <v>2</v>
      </c>
      <c r="F14" s="23">
        <v>13</v>
      </c>
      <c r="G14" s="23">
        <v>865</v>
      </c>
      <c r="H14" s="24">
        <v>3147</v>
      </c>
      <c r="I14" s="25">
        <v>27</v>
      </c>
    </row>
    <row r="15" spans="1:9">
      <c r="A15" s="21"/>
      <c r="B15" s="22">
        <v>2008</v>
      </c>
      <c r="C15" s="23">
        <v>37</v>
      </c>
      <c r="D15" s="23">
        <v>142</v>
      </c>
      <c r="E15" s="23">
        <v>3</v>
      </c>
      <c r="F15" s="23">
        <v>6</v>
      </c>
      <c r="G15" s="23">
        <v>831</v>
      </c>
      <c r="H15" s="24">
        <v>3145</v>
      </c>
      <c r="I15" s="25">
        <v>26</v>
      </c>
    </row>
    <row r="16" spans="1:9">
      <c r="A16" s="21"/>
      <c r="B16" s="22">
        <v>2009</v>
      </c>
      <c r="C16" s="23">
        <v>28</v>
      </c>
      <c r="D16" s="23">
        <v>146</v>
      </c>
      <c r="E16" s="23">
        <v>2</v>
      </c>
      <c r="F16" s="23">
        <v>7</v>
      </c>
      <c r="G16" s="23">
        <v>925</v>
      </c>
      <c r="H16" s="24">
        <v>3169</v>
      </c>
      <c r="I16" s="25">
        <v>29</v>
      </c>
    </row>
    <row r="17" spans="1:9">
      <c r="A17" s="21"/>
      <c r="B17" s="22">
        <v>2010</v>
      </c>
      <c r="C17" s="23">
        <v>29</v>
      </c>
      <c r="D17" s="23">
        <v>120</v>
      </c>
      <c r="E17" s="23" t="s">
        <v>15</v>
      </c>
      <c r="F17" s="23">
        <v>14</v>
      </c>
      <c r="G17" s="23">
        <v>724</v>
      </c>
      <c r="H17" s="24">
        <v>3125</v>
      </c>
      <c r="I17" s="25">
        <v>23</v>
      </c>
    </row>
    <row r="18" spans="1:9">
      <c r="A18" s="21"/>
      <c r="B18" s="22">
        <v>2011</v>
      </c>
      <c r="C18" s="23">
        <v>22</v>
      </c>
      <c r="D18" s="23">
        <v>109</v>
      </c>
      <c r="E18" s="23" t="s">
        <v>15</v>
      </c>
      <c r="F18" s="23">
        <v>3</v>
      </c>
      <c r="G18" s="23">
        <v>664</v>
      </c>
      <c r="H18" s="24">
        <v>3117</v>
      </c>
      <c r="I18" s="25">
        <v>21</v>
      </c>
    </row>
    <row r="19" spans="1:9">
      <c r="A19" s="21"/>
      <c r="B19" s="22">
        <v>2012</v>
      </c>
      <c r="C19" s="23">
        <v>23</v>
      </c>
      <c r="D19" s="23">
        <v>124</v>
      </c>
      <c r="E19" s="23" t="s">
        <v>15</v>
      </c>
      <c r="F19" s="23">
        <v>5</v>
      </c>
      <c r="G19" s="23">
        <v>746</v>
      </c>
      <c r="H19" s="24">
        <v>3086</v>
      </c>
      <c r="I19" s="25">
        <v>24</v>
      </c>
    </row>
    <row r="20" spans="1:9">
      <c r="A20" s="21"/>
      <c r="B20" s="17" t="s">
        <v>16</v>
      </c>
      <c r="C20" s="18">
        <v>28</v>
      </c>
      <c r="D20" s="18">
        <v>128</v>
      </c>
      <c r="E20" s="18">
        <v>1</v>
      </c>
      <c r="F20" s="18">
        <v>7</v>
      </c>
      <c r="G20" s="18">
        <v>778</v>
      </c>
      <c r="H20" s="19">
        <v>3128</v>
      </c>
      <c r="I20" s="20">
        <v>25</v>
      </c>
    </row>
    <row r="21" spans="1:9">
      <c r="A21" s="21"/>
      <c r="B21" s="26" t="s">
        <v>17</v>
      </c>
      <c r="C21" s="27">
        <v>-30</v>
      </c>
      <c r="D21" s="27">
        <v>-34</v>
      </c>
      <c r="E21" s="27" t="s">
        <v>15</v>
      </c>
      <c r="F21" s="27">
        <v>-58</v>
      </c>
      <c r="G21" s="27">
        <v>-16</v>
      </c>
      <c r="H21" s="27">
        <v>0</v>
      </c>
      <c r="I21" s="28">
        <v>-16</v>
      </c>
    </row>
    <row r="22" spans="1:9">
      <c r="A22" s="29"/>
      <c r="B22" s="26" t="s">
        <v>18</v>
      </c>
      <c r="C22" s="27">
        <v>-16</v>
      </c>
      <c r="D22" s="27">
        <v>-32</v>
      </c>
      <c r="E22" s="27">
        <v>-44</v>
      </c>
      <c r="F22" s="27">
        <v>-42</v>
      </c>
      <c r="G22" s="27">
        <v>-13</v>
      </c>
      <c r="H22" s="27">
        <v>2</v>
      </c>
      <c r="I22" s="28">
        <v>-14</v>
      </c>
    </row>
    <row r="23" spans="1:9" ht="12.75" customHeight="1">
      <c r="A23" s="16" t="s">
        <v>19</v>
      </c>
      <c r="B23" s="17" t="s">
        <v>14</v>
      </c>
      <c r="C23" s="18">
        <v>46</v>
      </c>
      <c r="D23" s="18">
        <v>288</v>
      </c>
      <c r="E23" s="18">
        <v>3</v>
      </c>
      <c r="F23" s="18">
        <v>27</v>
      </c>
      <c r="G23" s="19">
        <v>1215</v>
      </c>
      <c r="H23" s="19">
        <v>4885</v>
      </c>
      <c r="I23" s="20">
        <v>25</v>
      </c>
    </row>
    <row r="24" spans="1:9">
      <c r="A24" s="21"/>
      <c r="B24" s="22">
        <v>2003</v>
      </c>
      <c r="C24" s="23">
        <v>51</v>
      </c>
      <c r="D24" s="23">
        <v>279</v>
      </c>
      <c r="E24" s="23">
        <v>2</v>
      </c>
      <c r="F24" s="23">
        <v>33</v>
      </c>
      <c r="G24" s="24">
        <v>1151</v>
      </c>
      <c r="H24" s="24">
        <v>4746</v>
      </c>
      <c r="I24" s="25">
        <v>24</v>
      </c>
    </row>
    <row r="25" spans="1:9">
      <c r="A25" s="21"/>
      <c r="B25" s="22">
        <v>2004</v>
      </c>
      <c r="C25" s="23">
        <v>44</v>
      </c>
      <c r="D25" s="23">
        <v>280</v>
      </c>
      <c r="E25" s="23">
        <v>1</v>
      </c>
      <c r="F25" s="23">
        <v>30</v>
      </c>
      <c r="G25" s="24">
        <v>1122</v>
      </c>
      <c r="H25" s="24">
        <v>4765</v>
      </c>
      <c r="I25" s="25">
        <v>24</v>
      </c>
    </row>
    <row r="26" spans="1:9">
      <c r="A26" s="21"/>
      <c r="B26" s="22">
        <v>2005</v>
      </c>
      <c r="C26" s="23">
        <v>53</v>
      </c>
      <c r="D26" s="23">
        <v>264</v>
      </c>
      <c r="E26" s="23">
        <v>2</v>
      </c>
      <c r="F26" s="23">
        <v>25</v>
      </c>
      <c r="G26" s="24">
        <v>1293</v>
      </c>
      <c r="H26" s="24">
        <v>4775</v>
      </c>
      <c r="I26" s="25">
        <v>27</v>
      </c>
    </row>
    <row r="27" spans="1:9" ht="13.5" thickBot="1">
      <c r="A27" s="21"/>
      <c r="B27" s="30">
        <v>2006</v>
      </c>
      <c r="C27" s="31">
        <v>62</v>
      </c>
      <c r="D27" s="31">
        <v>220</v>
      </c>
      <c r="E27" s="31">
        <v>3</v>
      </c>
      <c r="F27" s="31">
        <v>27</v>
      </c>
      <c r="G27" s="32">
        <v>1187</v>
      </c>
      <c r="H27" s="32">
        <v>4984</v>
      </c>
      <c r="I27" s="33">
        <v>24</v>
      </c>
    </row>
    <row r="28" spans="1:9">
      <c r="A28" s="21"/>
      <c r="B28" s="34">
        <v>2007</v>
      </c>
      <c r="C28" s="35">
        <v>37</v>
      </c>
      <c r="D28" s="35">
        <v>265</v>
      </c>
      <c r="E28" s="35" t="s">
        <v>15</v>
      </c>
      <c r="F28" s="35">
        <v>20</v>
      </c>
      <c r="G28" s="36">
        <v>1202</v>
      </c>
      <c r="H28" s="36">
        <v>4968</v>
      </c>
      <c r="I28" s="37">
        <v>24</v>
      </c>
    </row>
    <row r="29" spans="1:9">
      <c r="A29" s="21"/>
      <c r="B29" s="22">
        <v>2008</v>
      </c>
      <c r="C29" s="23">
        <v>35</v>
      </c>
      <c r="D29" s="23">
        <v>413</v>
      </c>
      <c r="E29" s="23">
        <v>7</v>
      </c>
      <c r="F29" s="23">
        <v>33</v>
      </c>
      <c r="G29" s="24">
        <v>1274</v>
      </c>
      <c r="H29" s="24">
        <v>4932</v>
      </c>
      <c r="I29" s="25">
        <v>26</v>
      </c>
    </row>
    <row r="30" spans="1:9">
      <c r="A30" s="21"/>
      <c r="B30" s="22">
        <v>2009</v>
      </c>
      <c r="C30" s="23">
        <v>31</v>
      </c>
      <c r="D30" s="23">
        <v>347</v>
      </c>
      <c r="E30" s="23">
        <v>1</v>
      </c>
      <c r="F30" s="23">
        <v>26</v>
      </c>
      <c r="G30" s="24">
        <v>1296</v>
      </c>
      <c r="H30" s="24">
        <v>4820</v>
      </c>
      <c r="I30" s="25">
        <v>27</v>
      </c>
    </row>
    <row r="31" spans="1:9">
      <c r="A31" s="21"/>
      <c r="B31" s="22">
        <v>2010</v>
      </c>
      <c r="C31" s="23">
        <v>37</v>
      </c>
      <c r="D31" s="23">
        <v>312</v>
      </c>
      <c r="E31" s="23" t="s">
        <v>15</v>
      </c>
      <c r="F31" s="23">
        <v>26</v>
      </c>
      <c r="G31" s="24">
        <v>1023</v>
      </c>
      <c r="H31" s="24">
        <v>4738</v>
      </c>
      <c r="I31" s="25">
        <v>22</v>
      </c>
    </row>
    <row r="32" spans="1:9">
      <c r="A32" s="21"/>
      <c r="B32" s="22">
        <v>2011</v>
      </c>
      <c r="C32" s="23">
        <v>22</v>
      </c>
      <c r="D32" s="23">
        <v>314</v>
      </c>
      <c r="E32" s="23">
        <v>2</v>
      </c>
      <c r="F32" s="23">
        <v>26</v>
      </c>
      <c r="G32" s="24">
        <v>904</v>
      </c>
      <c r="H32" s="24">
        <v>4688</v>
      </c>
      <c r="I32" s="25">
        <v>19</v>
      </c>
    </row>
    <row r="33" spans="1:9">
      <c r="A33" s="21"/>
      <c r="B33" s="22">
        <v>2012</v>
      </c>
      <c r="C33" s="23">
        <v>24</v>
      </c>
      <c r="D33" s="23">
        <v>356</v>
      </c>
      <c r="E33" s="23">
        <v>1</v>
      </c>
      <c r="F33" s="23">
        <v>37</v>
      </c>
      <c r="G33" s="23">
        <v>914</v>
      </c>
      <c r="H33" s="24">
        <v>4700</v>
      </c>
      <c r="I33" s="25">
        <v>19</v>
      </c>
    </row>
    <row r="34" spans="1:9">
      <c r="A34" s="21"/>
      <c r="B34" s="17" t="s">
        <v>16</v>
      </c>
      <c r="C34" s="18">
        <v>30</v>
      </c>
      <c r="D34" s="18">
        <v>348</v>
      </c>
      <c r="E34" s="18">
        <v>2</v>
      </c>
      <c r="F34" s="18">
        <v>30</v>
      </c>
      <c r="G34" s="19">
        <v>1082</v>
      </c>
      <c r="H34" s="19">
        <v>4776</v>
      </c>
      <c r="I34" s="20">
        <v>23</v>
      </c>
    </row>
    <row r="35" spans="1:9">
      <c r="A35" s="21"/>
      <c r="B35" s="26" t="s">
        <v>17</v>
      </c>
      <c r="C35" s="27">
        <v>-48</v>
      </c>
      <c r="D35" s="27">
        <v>23</v>
      </c>
      <c r="E35" s="27">
        <v>-62</v>
      </c>
      <c r="F35" s="27">
        <v>37</v>
      </c>
      <c r="G35" s="27">
        <v>-25</v>
      </c>
      <c r="H35" s="27">
        <v>-4</v>
      </c>
      <c r="I35" s="28">
        <v>-22</v>
      </c>
    </row>
    <row r="36" spans="1:9">
      <c r="A36" s="29"/>
      <c r="B36" s="26" t="s">
        <v>18</v>
      </c>
      <c r="C36" s="27">
        <v>-35</v>
      </c>
      <c r="D36" s="27">
        <v>21</v>
      </c>
      <c r="E36" s="27">
        <v>-15</v>
      </c>
      <c r="F36" s="27">
        <v>10</v>
      </c>
      <c r="G36" s="27">
        <v>-11</v>
      </c>
      <c r="H36" s="27">
        <v>-2</v>
      </c>
      <c r="I36" s="28">
        <v>-9</v>
      </c>
    </row>
    <row r="37" spans="1:9">
      <c r="A37" s="16" t="s">
        <v>20</v>
      </c>
      <c r="B37" s="17" t="s">
        <v>14</v>
      </c>
      <c r="C37" s="18">
        <v>30</v>
      </c>
      <c r="D37" s="18">
        <v>278</v>
      </c>
      <c r="E37" s="18">
        <v>1</v>
      </c>
      <c r="F37" s="18">
        <v>33</v>
      </c>
      <c r="G37" s="18">
        <v>983</v>
      </c>
      <c r="H37" s="19">
        <v>4238</v>
      </c>
      <c r="I37" s="20">
        <v>23</v>
      </c>
    </row>
    <row r="38" spans="1:9">
      <c r="A38" s="21"/>
      <c r="B38" s="22">
        <v>2003</v>
      </c>
      <c r="C38" s="23">
        <v>37</v>
      </c>
      <c r="D38" s="23">
        <v>283</v>
      </c>
      <c r="E38" s="23">
        <v>2</v>
      </c>
      <c r="F38" s="23">
        <v>34</v>
      </c>
      <c r="G38" s="24">
        <v>1078</v>
      </c>
      <c r="H38" s="24">
        <v>4057</v>
      </c>
      <c r="I38" s="25">
        <v>27</v>
      </c>
    </row>
    <row r="39" spans="1:9">
      <c r="A39" s="21"/>
      <c r="B39" s="22">
        <v>2004</v>
      </c>
      <c r="C39" s="23">
        <v>35</v>
      </c>
      <c r="D39" s="23">
        <v>339</v>
      </c>
      <c r="E39" s="23" t="s">
        <v>15</v>
      </c>
      <c r="F39" s="23">
        <v>44</v>
      </c>
      <c r="G39" s="24">
        <v>1087</v>
      </c>
      <c r="H39" s="24">
        <v>4128</v>
      </c>
      <c r="I39" s="25">
        <v>26</v>
      </c>
    </row>
    <row r="40" spans="1:9">
      <c r="A40" s="21"/>
      <c r="B40" s="22">
        <v>2005</v>
      </c>
      <c r="C40" s="23">
        <v>29</v>
      </c>
      <c r="D40" s="23">
        <v>277</v>
      </c>
      <c r="E40" s="23">
        <v>1</v>
      </c>
      <c r="F40" s="23">
        <v>39</v>
      </c>
      <c r="G40" s="24">
        <v>1006</v>
      </c>
      <c r="H40" s="24">
        <v>4137</v>
      </c>
      <c r="I40" s="25">
        <v>24</v>
      </c>
    </row>
    <row r="41" spans="1:9">
      <c r="A41" s="21"/>
      <c r="B41" s="22">
        <v>2006</v>
      </c>
      <c r="C41" s="23">
        <v>21</v>
      </c>
      <c r="D41" s="23">
        <v>301</v>
      </c>
      <c r="E41" s="23">
        <v>1</v>
      </c>
      <c r="F41" s="23">
        <v>37</v>
      </c>
      <c r="G41" s="24">
        <v>984</v>
      </c>
      <c r="H41" s="24">
        <v>4302</v>
      </c>
      <c r="I41" s="25">
        <v>23</v>
      </c>
    </row>
    <row r="42" spans="1:9">
      <c r="A42" s="21"/>
      <c r="B42" s="22">
        <v>2007</v>
      </c>
      <c r="C42" s="23">
        <v>35</v>
      </c>
      <c r="D42" s="23">
        <v>234</v>
      </c>
      <c r="E42" s="23">
        <v>2</v>
      </c>
      <c r="F42" s="23">
        <v>21</v>
      </c>
      <c r="G42" s="23">
        <v>937</v>
      </c>
      <c r="H42" s="24">
        <v>4323</v>
      </c>
      <c r="I42" s="25">
        <v>22</v>
      </c>
    </row>
    <row r="43" spans="1:9">
      <c r="A43" s="21"/>
      <c r="B43" s="22">
        <v>2008</v>
      </c>
      <c r="C43" s="23">
        <v>31</v>
      </c>
      <c r="D43" s="23">
        <v>239</v>
      </c>
      <c r="E43" s="23">
        <v>2</v>
      </c>
      <c r="F43" s="23">
        <v>24</v>
      </c>
      <c r="G43" s="23">
        <v>900</v>
      </c>
      <c r="H43" s="24">
        <v>4301</v>
      </c>
      <c r="I43" s="25">
        <v>21</v>
      </c>
    </row>
    <row r="44" spans="1:9">
      <c r="A44" s="21"/>
      <c r="B44" s="22">
        <v>2009</v>
      </c>
      <c r="C44" s="23">
        <v>21</v>
      </c>
      <c r="D44" s="23">
        <v>234</v>
      </c>
      <c r="E44" s="23" t="s">
        <v>15</v>
      </c>
      <c r="F44" s="23">
        <v>25</v>
      </c>
      <c r="G44" s="23">
        <v>917</v>
      </c>
      <c r="H44" s="24">
        <v>4263</v>
      </c>
      <c r="I44" s="25">
        <v>22</v>
      </c>
    </row>
    <row r="45" spans="1:9">
      <c r="A45" s="21"/>
      <c r="B45" s="22">
        <v>2010</v>
      </c>
      <c r="C45" s="23">
        <v>30</v>
      </c>
      <c r="D45" s="23">
        <v>175</v>
      </c>
      <c r="E45" s="23" t="s">
        <v>15</v>
      </c>
      <c r="F45" s="23">
        <v>20</v>
      </c>
      <c r="G45" s="23">
        <v>746</v>
      </c>
      <c r="H45" s="24">
        <v>4197</v>
      </c>
      <c r="I45" s="25">
        <v>18</v>
      </c>
    </row>
    <row r="46" spans="1:9">
      <c r="A46" s="21"/>
      <c r="B46" s="22">
        <v>2011</v>
      </c>
      <c r="C46" s="23">
        <v>25</v>
      </c>
      <c r="D46" s="23">
        <v>199</v>
      </c>
      <c r="E46" s="23">
        <v>1</v>
      </c>
      <c r="F46" s="23">
        <v>22</v>
      </c>
      <c r="G46" s="23">
        <v>763</v>
      </c>
      <c r="H46" s="24">
        <v>4198</v>
      </c>
      <c r="I46" s="25">
        <v>18</v>
      </c>
    </row>
    <row r="47" spans="1:9">
      <c r="A47" s="21"/>
      <c r="B47" s="22">
        <v>2012</v>
      </c>
      <c r="C47" s="23">
        <v>19</v>
      </c>
      <c r="D47" s="23">
        <v>180</v>
      </c>
      <c r="E47" s="23" t="s">
        <v>15</v>
      </c>
      <c r="F47" s="23">
        <v>15</v>
      </c>
      <c r="G47" s="23">
        <v>719</v>
      </c>
      <c r="H47" s="24">
        <v>4161</v>
      </c>
      <c r="I47" s="25">
        <v>17</v>
      </c>
    </row>
    <row r="48" spans="1:9">
      <c r="A48" s="21"/>
      <c r="B48" s="17" t="s">
        <v>16</v>
      </c>
      <c r="C48" s="18">
        <v>25</v>
      </c>
      <c r="D48" s="18">
        <v>205</v>
      </c>
      <c r="E48" s="18">
        <v>1</v>
      </c>
      <c r="F48" s="18">
        <v>21</v>
      </c>
      <c r="G48" s="18">
        <v>809</v>
      </c>
      <c r="H48" s="19">
        <v>4224</v>
      </c>
      <c r="I48" s="20">
        <v>19</v>
      </c>
    </row>
    <row r="49" spans="1:9">
      <c r="A49" s="21"/>
      <c r="B49" s="26" t="s">
        <v>17</v>
      </c>
      <c r="C49" s="27">
        <v>-37</v>
      </c>
      <c r="D49" s="27">
        <v>-35</v>
      </c>
      <c r="E49" s="27" t="s">
        <v>15</v>
      </c>
      <c r="F49" s="27">
        <v>-55</v>
      </c>
      <c r="G49" s="27">
        <v>-27</v>
      </c>
      <c r="H49" s="27">
        <v>-2</v>
      </c>
      <c r="I49" s="28">
        <v>-25</v>
      </c>
    </row>
    <row r="50" spans="1:9">
      <c r="A50" s="29"/>
      <c r="B50" s="26" t="s">
        <v>18</v>
      </c>
      <c r="C50" s="27">
        <v>-17</v>
      </c>
      <c r="D50" s="27">
        <v>-26</v>
      </c>
      <c r="E50" s="27">
        <v>-50</v>
      </c>
      <c r="F50" s="27">
        <v>-36</v>
      </c>
      <c r="G50" s="27">
        <v>-18</v>
      </c>
      <c r="H50" s="27">
        <v>0</v>
      </c>
      <c r="I50" s="28">
        <v>-17</v>
      </c>
    </row>
    <row r="51" spans="1:9">
      <c r="A51" s="16" t="s">
        <v>21</v>
      </c>
      <c r="B51" s="17" t="s">
        <v>14</v>
      </c>
      <c r="C51" s="18">
        <v>18</v>
      </c>
      <c r="D51" s="18">
        <v>159</v>
      </c>
      <c r="E51" s="18">
        <v>2</v>
      </c>
      <c r="F51" s="18">
        <v>19</v>
      </c>
      <c r="G51" s="18">
        <v>695</v>
      </c>
      <c r="H51" s="19">
        <v>2847</v>
      </c>
      <c r="I51" s="20">
        <v>24</v>
      </c>
    </row>
    <row r="52" spans="1:9">
      <c r="A52" s="21"/>
      <c r="B52" s="22">
        <v>2003</v>
      </c>
      <c r="C52" s="23">
        <v>18</v>
      </c>
      <c r="D52" s="23">
        <v>182</v>
      </c>
      <c r="E52" s="23">
        <v>2</v>
      </c>
      <c r="F52" s="23">
        <v>20</v>
      </c>
      <c r="G52" s="23">
        <v>800</v>
      </c>
      <c r="H52" s="24">
        <v>2743</v>
      </c>
      <c r="I52" s="25">
        <v>29</v>
      </c>
    </row>
    <row r="53" spans="1:9">
      <c r="A53" s="21"/>
      <c r="B53" s="22">
        <v>2004</v>
      </c>
      <c r="C53" s="23">
        <v>30</v>
      </c>
      <c r="D53" s="23">
        <v>184</v>
      </c>
      <c r="E53" s="23">
        <v>5</v>
      </c>
      <c r="F53" s="23">
        <v>23</v>
      </c>
      <c r="G53" s="23">
        <v>798</v>
      </c>
      <c r="H53" s="24">
        <v>2805</v>
      </c>
      <c r="I53" s="25">
        <v>28</v>
      </c>
    </row>
    <row r="54" spans="1:9">
      <c r="A54" s="21"/>
      <c r="B54" s="22">
        <v>2005</v>
      </c>
      <c r="C54" s="23">
        <v>15</v>
      </c>
      <c r="D54" s="23">
        <v>172</v>
      </c>
      <c r="E54" s="23">
        <v>1</v>
      </c>
      <c r="F54" s="23">
        <v>21</v>
      </c>
      <c r="G54" s="23">
        <v>742</v>
      </c>
      <c r="H54" s="24">
        <v>2770</v>
      </c>
      <c r="I54" s="25">
        <v>27</v>
      </c>
    </row>
    <row r="55" spans="1:9">
      <c r="A55" s="21"/>
      <c r="B55" s="22">
        <v>2006</v>
      </c>
      <c r="C55" s="23">
        <v>19</v>
      </c>
      <c r="D55" s="23">
        <v>189</v>
      </c>
      <c r="E55" s="23">
        <v>2</v>
      </c>
      <c r="F55" s="23">
        <v>26</v>
      </c>
      <c r="G55" s="23">
        <v>701</v>
      </c>
      <c r="H55" s="24">
        <v>2856</v>
      </c>
      <c r="I55" s="25">
        <v>25</v>
      </c>
    </row>
    <row r="56" spans="1:9">
      <c r="A56" s="21"/>
      <c r="B56" s="22">
        <v>2007</v>
      </c>
      <c r="C56" s="23">
        <v>14</v>
      </c>
      <c r="D56" s="23">
        <v>137</v>
      </c>
      <c r="E56" s="23" t="s">
        <v>15</v>
      </c>
      <c r="F56" s="23">
        <v>14</v>
      </c>
      <c r="G56" s="23">
        <v>629</v>
      </c>
      <c r="H56" s="24">
        <v>2911</v>
      </c>
      <c r="I56" s="25">
        <v>22</v>
      </c>
    </row>
    <row r="57" spans="1:9">
      <c r="A57" s="21"/>
      <c r="B57" s="22">
        <v>2008</v>
      </c>
      <c r="C57" s="23">
        <v>14</v>
      </c>
      <c r="D57" s="23">
        <v>114</v>
      </c>
      <c r="E57" s="23">
        <v>1</v>
      </c>
      <c r="F57" s="23">
        <v>12</v>
      </c>
      <c r="G57" s="23">
        <v>604</v>
      </c>
      <c r="H57" s="24">
        <v>2891</v>
      </c>
      <c r="I57" s="25">
        <v>21</v>
      </c>
    </row>
    <row r="58" spans="1:9">
      <c r="A58" s="21"/>
      <c r="B58" s="22">
        <v>2009</v>
      </c>
      <c r="C58" s="23">
        <v>6</v>
      </c>
      <c r="D58" s="23">
        <v>114</v>
      </c>
      <c r="E58" s="23" t="s">
        <v>15</v>
      </c>
      <c r="F58" s="23">
        <v>20</v>
      </c>
      <c r="G58" s="23">
        <v>646</v>
      </c>
      <c r="H58" s="24">
        <v>2894</v>
      </c>
      <c r="I58" s="25">
        <v>22</v>
      </c>
    </row>
    <row r="59" spans="1:9">
      <c r="A59" s="21"/>
      <c r="B59" s="22">
        <v>2010</v>
      </c>
      <c r="C59" s="23">
        <v>13</v>
      </c>
      <c r="D59" s="23">
        <v>119</v>
      </c>
      <c r="E59" s="23" t="s">
        <v>15</v>
      </c>
      <c r="F59" s="23">
        <v>11</v>
      </c>
      <c r="G59" s="23">
        <v>593</v>
      </c>
      <c r="H59" s="24">
        <v>2848</v>
      </c>
      <c r="I59" s="25">
        <v>21</v>
      </c>
    </row>
    <row r="60" spans="1:9">
      <c r="A60" s="21"/>
      <c r="B60" s="22">
        <v>2011</v>
      </c>
      <c r="C60" s="23">
        <v>11</v>
      </c>
      <c r="D60" s="23">
        <v>92</v>
      </c>
      <c r="E60" s="23" t="s">
        <v>15</v>
      </c>
      <c r="F60" s="23">
        <v>18</v>
      </c>
      <c r="G60" s="23">
        <v>494</v>
      </c>
      <c r="H60" s="24">
        <v>2839</v>
      </c>
      <c r="I60" s="25">
        <v>17</v>
      </c>
    </row>
    <row r="61" spans="1:9">
      <c r="A61" s="21"/>
      <c r="B61" s="22">
        <v>2012</v>
      </c>
      <c r="C61" s="23">
        <v>7</v>
      </c>
      <c r="D61" s="23">
        <v>100</v>
      </c>
      <c r="E61" s="23" t="s">
        <v>15</v>
      </c>
      <c r="F61" s="23">
        <v>11</v>
      </c>
      <c r="G61" s="23">
        <v>442</v>
      </c>
      <c r="H61" s="24">
        <v>2800</v>
      </c>
      <c r="I61" s="25">
        <v>16</v>
      </c>
    </row>
    <row r="62" spans="1:9">
      <c r="A62" s="21"/>
      <c r="B62" s="17" t="s">
        <v>16</v>
      </c>
      <c r="C62" s="18">
        <v>10</v>
      </c>
      <c r="D62" s="18">
        <v>108</v>
      </c>
      <c r="E62" s="18">
        <v>0</v>
      </c>
      <c r="F62" s="18">
        <v>14</v>
      </c>
      <c r="G62" s="18">
        <v>556</v>
      </c>
      <c r="H62" s="19">
        <v>2854</v>
      </c>
      <c r="I62" s="20">
        <v>19</v>
      </c>
    </row>
    <row r="63" spans="1:9">
      <c r="A63" s="21"/>
      <c r="B63" s="26" t="s">
        <v>17</v>
      </c>
      <c r="C63" s="27">
        <v>-62</v>
      </c>
      <c r="D63" s="27">
        <v>-37</v>
      </c>
      <c r="E63" s="27" t="s">
        <v>15</v>
      </c>
      <c r="F63" s="27">
        <v>-43</v>
      </c>
      <c r="G63" s="27">
        <v>-36</v>
      </c>
      <c r="H63" s="27">
        <v>-2</v>
      </c>
      <c r="I63" s="28">
        <v>-35</v>
      </c>
    </row>
    <row r="64" spans="1:9">
      <c r="A64" s="29"/>
      <c r="B64" s="26" t="s">
        <v>18</v>
      </c>
      <c r="C64" s="27">
        <v>-45</v>
      </c>
      <c r="D64" s="27">
        <v>-32</v>
      </c>
      <c r="E64" s="27">
        <v>-89</v>
      </c>
      <c r="F64" s="27">
        <v>-25</v>
      </c>
      <c r="G64" s="27">
        <v>-20</v>
      </c>
      <c r="H64" s="27">
        <v>0</v>
      </c>
      <c r="I64" s="28">
        <v>-20</v>
      </c>
    </row>
    <row r="65" spans="1:9">
      <c r="A65" s="16" t="s">
        <v>22</v>
      </c>
      <c r="B65" s="17" t="s">
        <v>14</v>
      </c>
      <c r="C65" s="18">
        <v>38</v>
      </c>
      <c r="D65" s="18">
        <v>437</v>
      </c>
      <c r="E65" s="18">
        <v>2</v>
      </c>
      <c r="F65" s="18">
        <v>54</v>
      </c>
      <c r="G65" s="19">
        <v>2978</v>
      </c>
      <c r="H65" s="19">
        <v>7409</v>
      </c>
      <c r="I65" s="20">
        <v>40</v>
      </c>
    </row>
    <row r="66" spans="1:9">
      <c r="A66" s="21"/>
      <c r="B66" s="22">
        <v>2003</v>
      </c>
      <c r="C66" s="23">
        <v>45</v>
      </c>
      <c r="D66" s="23">
        <v>384</v>
      </c>
      <c r="E66" s="23" t="s">
        <v>15</v>
      </c>
      <c r="F66" s="23">
        <v>58</v>
      </c>
      <c r="G66" s="24">
        <v>3217</v>
      </c>
      <c r="H66" s="24">
        <v>7156</v>
      </c>
      <c r="I66" s="25">
        <v>45</v>
      </c>
    </row>
    <row r="67" spans="1:9">
      <c r="A67" s="21"/>
      <c r="B67" s="22">
        <v>2004</v>
      </c>
      <c r="C67" s="23">
        <v>35</v>
      </c>
      <c r="D67" s="23">
        <v>386</v>
      </c>
      <c r="E67" s="23" t="s">
        <v>15</v>
      </c>
      <c r="F67" s="23">
        <v>47</v>
      </c>
      <c r="G67" s="24">
        <v>3262</v>
      </c>
      <c r="H67" s="24">
        <v>7283</v>
      </c>
      <c r="I67" s="25">
        <v>45</v>
      </c>
    </row>
    <row r="68" spans="1:9">
      <c r="A68" s="21"/>
      <c r="B68" s="22">
        <v>2005</v>
      </c>
      <c r="C68" s="23">
        <v>36</v>
      </c>
      <c r="D68" s="23">
        <v>521</v>
      </c>
      <c r="E68" s="23">
        <v>1</v>
      </c>
      <c r="F68" s="23">
        <v>69</v>
      </c>
      <c r="G68" s="24">
        <v>3045</v>
      </c>
      <c r="H68" s="24">
        <v>7326</v>
      </c>
      <c r="I68" s="25">
        <v>42</v>
      </c>
    </row>
    <row r="69" spans="1:9">
      <c r="A69" s="21"/>
      <c r="B69" s="22">
        <v>2006</v>
      </c>
      <c r="C69" s="23">
        <v>42</v>
      </c>
      <c r="D69" s="23">
        <v>451</v>
      </c>
      <c r="E69" s="23">
        <v>3</v>
      </c>
      <c r="F69" s="23">
        <v>62</v>
      </c>
      <c r="G69" s="24">
        <v>3054</v>
      </c>
      <c r="H69" s="24">
        <v>7432</v>
      </c>
      <c r="I69" s="25">
        <v>41</v>
      </c>
    </row>
    <row r="70" spans="1:9">
      <c r="A70" s="21"/>
      <c r="B70" s="22">
        <v>2007</v>
      </c>
      <c r="C70" s="23">
        <v>41</v>
      </c>
      <c r="D70" s="23">
        <v>428</v>
      </c>
      <c r="E70" s="23">
        <v>4</v>
      </c>
      <c r="F70" s="23">
        <v>47</v>
      </c>
      <c r="G70" s="24">
        <v>2706</v>
      </c>
      <c r="H70" s="24">
        <v>7561</v>
      </c>
      <c r="I70" s="25">
        <v>36</v>
      </c>
    </row>
    <row r="71" spans="1:9">
      <c r="A71" s="21"/>
      <c r="B71" s="22">
        <v>2008</v>
      </c>
      <c r="C71" s="23">
        <v>37</v>
      </c>
      <c r="D71" s="23">
        <v>400</v>
      </c>
      <c r="E71" s="23" t="s">
        <v>15</v>
      </c>
      <c r="F71" s="23">
        <v>46</v>
      </c>
      <c r="G71" s="24">
        <v>2821</v>
      </c>
      <c r="H71" s="24">
        <v>7444</v>
      </c>
      <c r="I71" s="25">
        <v>38</v>
      </c>
    </row>
    <row r="72" spans="1:9">
      <c r="A72" s="21"/>
      <c r="B72" s="22">
        <v>2009</v>
      </c>
      <c r="C72" s="23">
        <v>37</v>
      </c>
      <c r="D72" s="23">
        <v>373</v>
      </c>
      <c r="E72" s="23" t="s">
        <v>15</v>
      </c>
      <c r="F72" s="23">
        <v>40</v>
      </c>
      <c r="G72" s="24">
        <v>2602</v>
      </c>
      <c r="H72" s="24">
        <v>7445</v>
      </c>
      <c r="I72" s="25">
        <v>35</v>
      </c>
    </row>
    <row r="73" spans="1:9">
      <c r="A73" s="21"/>
      <c r="B73" s="22">
        <v>2010</v>
      </c>
      <c r="C73" s="23">
        <v>18</v>
      </c>
      <c r="D73" s="23">
        <v>341</v>
      </c>
      <c r="E73" s="23">
        <v>2</v>
      </c>
      <c r="F73" s="23">
        <v>40</v>
      </c>
      <c r="G73" s="24">
        <v>2448</v>
      </c>
      <c r="H73" s="24">
        <v>7289</v>
      </c>
      <c r="I73" s="25">
        <v>34</v>
      </c>
    </row>
    <row r="74" spans="1:9">
      <c r="A74" s="21"/>
      <c r="B74" s="22">
        <v>2011</v>
      </c>
      <c r="C74" s="23">
        <v>22</v>
      </c>
      <c r="D74" s="23">
        <v>349</v>
      </c>
      <c r="E74" s="23">
        <v>1</v>
      </c>
      <c r="F74" s="23">
        <v>34</v>
      </c>
      <c r="G74" s="24">
        <v>2296</v>
      </c>
      <c r="H74" s="24">
        <v>7304</v>
      </c>
      <c r="I74" s="25">
        <v>31</v>
      </c>
    </row>
    <row r="75" spans="1:9">
      <c r="A75" s="21"/>
      <c r="B75" s="22">
        <v>2012</v>
      </c>
      <c r="C75" s="23">
        <v>32</v>
      </c>
      <c r="D75" s="23">
        <v>361</v>
      </c>
      <c r="E75" s="23" t="s">
        <v>15</v>
      </c>
      <c r="F75" s="23">
        <v>32</v>
      </c>
      <c r="G75" s="24">
        <v>2393</v>
      </c>
      <c r="H75" s="24">
        <v>7229</v>
      </c>
      <c r="I75" s="25">
        <v>33</v>
      </c>
    </row>
    <row r="76" spans="1:9">
      <c r="A76" s="21"/>
      <c r="B76" s="17" t="s">
        <v>16</v>
      </c>
      <c r="C76" s="18">
        <v>29</v>
      </c>
      <c r="D76" s="18">
        <v>365</v>
      </c>
      <c r="E76" s="18">
        <v>1</v>
      </c>
      <c r="F76" s="18">
        <v>38</v>
      </c>
      <c r="G76" s="19">
        <v>2512</v>
      </c>
      <c r="H76" s="19">
        <v>7342</v>
      </c>
      <c r="I76" s="20">
        <v>34</v>
      </c>
    </row>
    <row r="77" spans="1:9">
      <c r="A77" s="21"/>
      <c r="B77" s="26" t="s">
        <v>17</v>
      </c>
      <c r="C77" s="27">
        <v>-16</v>
      </c>
      <c r="D77" s="27">
        <v>-17</v>
      </c>
      <c r="E77" s="27" t="s">
        <v>15</v>
      </c>
      <c r="F77" s="27">
        <v>-41</v>
      </c>
      <c r="G77" s="27">
        <v>-20</v>
      </c>
      <c r="H77" s="27">
        <v>-2</v>
      </c>
      <c r="I77" s="28">
        <v>-18</v>
      </c>
    </row>
    <row r="78" spans="1:9">
      <c r="A78" s="29"/>
      <c r="B78" s="26" t="s">
        <v>18</v>
      </c>
      <c r="C78" s="27">
        <v>-24</v>
      </c>
      <c r="D78" s="27">
        <v>-17</v>
      </c>
      <c r="E78" s="27">
        <v>-63</v>
      </c>
      <c r="F78" s="27">
        <v>-29</v>
      </c>
      <c r="G78" s="27">
        <v>-16</v>
      </c>
      <c r="H78" s="27">
        <v>-1</v>
      </c>
      <c r="I78" s="28">
        <v>-15</v>
      </c>
    </row>
    <row r="79" spans="1:9">
      <c r="A79" s="16" t="s">
        <v>23</v>
      </c>
      <c r="B79" s="17" t="s">
        <v>14</v>
      </c>
      <c r="C79" s="18">
        <v>15</v>
      </c>
      <c r="D79" s="18">
        <v>168</v>
      </c>
      <c r="E79" s="18">
        <v>1</v>
      </c>
      <c r="F79" s="18">
        <v>20</v>
      </c>
      <c r="G79" s="18">
        <v>727</v>
      </c>
      <c r="H79" s="19">
        <v>3003</v>
      </c>
      <c r="I79" s="20">
        <v>24</v>
      </c>
    </row>
    <row r="80" spans="1:9">
      <c r="A80" s="21"/>
      <c r="B80" s="22">
        <v>2003</v>
      </c>
      <c r="C80" s="23">
        <v>24</v>
      </c>
      <c r="D80" s="23">
        <v>228</v>
      </c>
      <c r="E80" s="23">
        <v>1</v>
      </c>
      <c r="F80" s="23">
        <v>26</v>
      </c>
      <c r="G80" s="23">
        <v>808</v>
      </c>
      <c r="H80" s="24">
        <v>2830</v>
      </c>
      <c r="I80" s="25">
        <v>29</v>
      </c>
    </row>
    <row r="81" spans="1:9">
      <c r="A81" s="21"/>
      <c r="B81" s="22">
        <v>2004</v>
      </c>
      <c r="C81" s="23">
        <v>17</v>
      </c>
      <c r="D81" s="23">
        <v>195</v>
      </c>
      <c r="E81" s="23" t="s">
        <v>15</v>
      </c>
      <c r="F81" s="23">
        <v>19</v>
      </c>
      <c r="G81" s="23">
        <v>731</v>
      </c>
      <c r="H81" s="24">
        <v>2891</v>
      </c>
      <c r="I81" s="25">
        <v>25</v>
      </c>
    </row>
    <row r="82" spans="1:9">
      <c r="A82" s="21"/>
      <c r="B82" s="22">
        <v>2005</v>
      </c>
      <c r="C82" s="23">
        <v>18</v>
      </c>
      <c r="D82" s="23">
        <v>187</v>
      </c>
      <c r="E82" s="23" t="s">
        <v>15</v>
      </c>
      <c r="F82" s="23">
        <v>28</v>
      </c>
      <c r="G82" s="23">
        <v>689</v>
      </c>
      <c r="H82" s="24">
        <v>2908</v>
      </c>
      <c r="I82" s="25">
        <v>24</v>
      </c>
    </row>
    <row r="83" spans="1:9">
      <c r="A83" s="21"/>
      <c r="B83" s="22">
        <v>2006</v>
      </c>
      <c r="C83" s="23">
        <v>19</v>
      </c>
      <c r="D83" s="23">
        <v>148</v>
      </c>
      <c r="E83" s="23">
        <v>3</v>
      </c>
      <c r="F83" s="23">
        <v>25</v>
      </c>
      <c r="G83" s="23">
        <v>761</v>
      </c>
      <c r="H83" s="24">
        <v>3036</v>
      </c>
      <c r="I83" s="25">
        <v>25</v>
      </c>
    </row>
    <row r="84" spans="1:9">
      <c r="A84" s="21"/>
      <c r="B84" s="22">
        <v>2007</v>
      </c>
      <c r="C84" s="23">
        <v>8</v>
      </c>
      <c r="D84" s="23">
        <v>144</v>
      </c>
      <c r="E84" s="23" t="s">
        <v>15</v>
      </c>
      <c r="F84" s="23">
        <v>11</v>
      </c>
      <c r="G84" s="23">
        <v>742</v>
      </c>
      <c r="H84" s="24">
        <v>3099</v>
      </c>
      <c r="I84" s="25">
        <v>24</v>
      </c>
    </row>
    <row r="85" spans="1:9">
      <c r="A85" s="21"/>
      <c r="B85" s="22">
        <v>2008</v>
      </c>
      <c r="C85" s="23">
        <v>12</v>
      </c>
      <c r="D85" s="23">
        <v>168</v>
      </c>
      <c r="E85" s="23">
        <v>2</v>
      </c>
      <c r="F85" s="23">
        <v>16</v>
      </c>
      <c r="G85" s="23">
        <v>714</v>
      </c>
      <c r="H85" s="24">
        <v>3082</v>
      </c>
      <c r="I85" s="25">
        <v>23</v>
      </c>
    </row>
    <row r="86" spans="1:9">
      <c r="A86" s="21"/>
      <c r="B86" s="22">
        <v>2009</v>
      </c>
      <c r="C86" s="23">
        <v>11</v>
      </c>
      <c r="D86" s="23">
        <v>123</v>
      </c>
      <c r="E86" s="23" t="s">
        <v>15</v>
      </c>
      <c r="F86" s="23">
        <v>13</v>
      </c>
      <c r="G86" s="23">
        <v>690</v>
      </c>
      <c r="H86" s="24">
        <v>3070</v>
      </c>
      <c r="I86" s="25">
        <v>22</v>
      </c>
    </row>
    <row r="87" spans="1:9">
      <c r="A87" s="21"/>
      <c r="B87" s="22">
        <v>2010</v>
      </c>
      <c r="C87" s="23">
        <v>7</v>
      </c>
      <c r="D87" s="23">
        <v>119</v>
      </c>
      <c r="E87" s="23" t="s">
        <v>15</v>
      </c>
      <c r="F87" s="23">
        <v>10</v>
      </c>
      <c r="G87" s="23">
        <v>574</v>
      </c>
      <c r="H87" s="24">
        <v>3020</v>
      </c>
      <c r="I87" s="25">
        <v>19</v>
      </c>
    </row>
    <row r="88" spans="1:9">
      <c r="A88" s="21"/>
      <c r="B88" s="22">
        <v>2011</v>
      </c>
      <c r="C88" s="23">
        <v>9</v>
      </c>
      <c r="D88" s="23">
        <v>110</v>
      </c>
      <c r="E88" s="23" t="s">
        <v>15</v>
      </c>
      <c r="F88" s="23">
        <v>9</v>
      </c>
      <c r="G88" s="23">
        <v>598</v>
      </c>
      <c r="H88" s="24">
        <v>3014</v>
      </c>
      <c r="I88" s="25">
        <v>20</v>
      </c>
    </row>
    <row r="89" spans="1:9">
      <c r="A89" s="21"/>
      <c r="B89" s="22">
        <v>2012</v>
      </c>
      <c r="C89" s="23">
        <v>14</v>
      </c>
      <c r="D89" s="23">
        <v>138</v>
      </c>
      <c r="E89" s="23" t="s">
        <v>15</v>
      </c>
      <c r="F89" s="23">
        <v>8</v>
      </c>
      <c r="G89" s="23">
        <v>579</v>
      </c>
      <c r="H89" s="24">
        <v>3019</v>
      </c>
      <c r="I89" s="25">
        <v>19</v>
      </c>
    </row>
    <row r="90" spans="1:9">
      <c r="A90" s="21"/>
      <c r="B90" s="17" t="s">
        <v>16</v>
      </c>
      <c r="C90" s="18">
        <v>11</v>
      </c>
      <c r="D90" s="18">
        <v>132</v>
      </c>
      <c r="E90" s="18">
        <v>0</v>
      </c>
      <c r="F90" s="18">
        <v>11</v>
      </c>
      <c r="G90" s="18">
        <v>631</v>
      </c>
      <c r="H90" s="19">
        <v>3041</v>
      </c>
      <c r="I90" s="20">
        <v>21</v>
      </c>
    </row>
    <row r="91" spans="1:9">
      <c r="A91" s="21"/>
      <c r="B91" s="26" t="s">
        <v>17</v>
      </c>
      <c r="C91" s="27">
        <v>-5</v>
      </c>
      <c r="D91" s="27">
        <v>-18</v>
      </c>
      <c r="E91" s="27" t="s">
        <v>15</v>
      </c>
      <c r="F91" s="27">
        <v>-60</v>
      </c>
      <c r="G91" s="27">
        <v>-20</v>
      </c>
      <c r="H91" s="27">
        <v>1</v>
      </c>
      <c r="I91" s="28">
        <v>-21</v>
      </c>
    </row>
    <row r="92" spans="1:9">
      <c r="A92" s="29"/>
      <c r="B92" s="26" t="s">
        <v>18</v>
      </c>
      <c r="C92" s="27">
        <v>-28</v>
      </c>
      <c r="D92" s="27">
        <v>-22</v>
      </c>
      <c r="E92" s="27">
        <v>-60</v>
      </c>
      <c r="F92" s="27">
        <v>-43</v>
      </c>
      <c r="G92" s="27">
        <v>-13</v>
      </c>
      <c r="H92" s="27">
        <v>1</v>
      </c>
      <c r="I92" s="28">
        <v>-14</v>
      </c>
    </row>
    <row r="93" spans="1:9">
      <c r="A93" s="16" t="s">
        <v>24</v>
      </c>
      <c r="B93" s="17" t="s">
        <v>14</v>
      </c>
      <c r="C93" s="18">
        <v>97</v>
      </c>
      <c r="D93" s="18">
        <v>958</v>
      </c>
      <c r="E93" s="18">
        <v>5</v>
      </c>
      <c r="F93" s="18">
        <v>148</v>
      </c>
      <c r="G93" s="19">
        <v>6233</v>
      </c>
      <c r="H93" s="19">
        <v>16307</v>
      </c>
      <c r="I93" s="20">
        <v>38</v>
      </c>
    </row>
    <row r="94" spans="1:9">
      <c r="A94" s="21"/>
      <c r="B94" s="22">
        <v>2003</v>
      </c>
      <c r="C94" s="23">
        <v>115</v>
      </c>
      <c r="D94" s="24">
        <v>1259</v>
      </c>
      <c r="E94" s="23">
        <v>8</v>
      </c>
      <c r="F94" s="23">
        <v>211</v>
      </c>
      <c r="G94" s="24">
        <v>7001</v>
      </c>
      <c r="H94" s="24">
        <v>15620</v>
      </c>
      <c r="I94" s="25">
        <v>45</v>
      </c>
    </row>
    <row r="95" spans="1:9">
      <c r="A95" s="21"/>
      <c r="B95" s="22">
        <v>2004</v>
      </c>
      <c r="C95" s="23">
        <v>107</v>
      </c>
      <c r="D95" s="24">
        <v>1046</v>
      </c>
      <c r="E95" s="23">
        <v>5</v>
      </c>
      <c r="F95" s="23">
        <v>179</v>
      </c>
      <c r="G95" s="24">
        <v>7010</v>
      </c>
      <c r="H95" s="24">
        <v>15927</v>
      </c>
      <c r="I95" s="25">
        <v>44</v>
      </c>
    </row>
    <row r="96" spans="1:9">
      <c r="A96" s="21"/>
      <c r="B96" s="22">
        <v>2005</v>
      </c>
      <c r="C96" s="23">
        <v>91</v>
      </c>
      <c r="D96" s="24">
        <v>903</v>
      </c>
      <c r="E96" s="23">
        <v>5</v>
      </c>
      <c r="F96" s="23">
        <v>149</v>
      </c>
      <c r="G96" s="24">
        <v>6661</v>
      </c>
      <c r="H96" s="24">
        <v>15866</v>
      </c>
      <c r="I96" s="25">
        <v>42</v>
      </c>
    </row>
    <row r="97" spans="1:9">
      <c r="A97" s="21"/>
      <c r="B97" s="22">
        <v>2006</v>
      </c>
      <c r="C97" s="23">
        <v>96</v>
      </c>
      <c r="D97" s="23">
        <v>1002</v>
      </c>
      <c r="E97" s="23">
        <v>10</v>
      </c>
      <c r="F97" s="23">
        <v>150</v>
      </c>
      <c r="G97" s="24">
        <v>6311</v>
      </c>
      <c r="H97" s="24">
        <v>16452</v>
      </c>
      <c r="I97" s="25">
        <v>38</v>
      </c>
    </row>
    <row r="98" spans="1:9">
      <c r="A98" s="21"/>
      <c r="B98" s="22">
        <v>2007</v>
      </c>
      <c r="C98" s="23">
        <v>95</v>
      </c>
      <c r="D98" s="24">
        <v>847</v>
      </c>
      <c r="E98" s="23">
        <v>1</v>
      </c>
      <c r="F98" s="23">
        <v>130</v>
      </c>
      <c r="G98" s="24">
        <v>6018</v>
      </c>
      <c r="H98" s="24">
        <v>16636</v>
      </c>
      <c r="I98" s="25">
        <v>36</v>
      </c>
    </row>
    <row r="99" spans="1:9">
      <c r="A99" s="21"/>
      <c r="B99" s="22">
        <v>2008</v>
      </c>
      <c r="C99" s="23">
        <v>94</v>
      </c>
      <c r="D99" s="23">
        <v>994</v>
      </c>
      <c r="E99" s="23">
        <v>5</v>
      </c>
      <c r="F99" s="23">
        <v>134</v>
      </c>
      <c r="G99" s="24">
        <v>5166</v>
      </c>
      <c r="H99" s="24">
        <v>16653</v>
      </c>
      <c r="I99" s="25">
        <v>31</v>
      </c>
    </row>
    <row r="100" spans="1:9">
      <c r="A100" s="21"/>
      <c r="B100" s="22">
        <v>2009</v>
      </c>
      <c r="C100" s="23">
        <v>72</v>
      </c>
      <c r="D100" s="23">
        <v>831</v>
      </c>
      <c r="E100" s="23">
        <v>2</v>
      </c>
      <c r="F100" s="23">
        <v>112</v>
      </c>
      <c r="G100" s="24">
        <v>5061</v>
      </c>
      <c r="H100" s="24">
        <v>16560</v>
      </c>
      <c r="I100" s="25">
        <v>31</v>
      </c>
    </row>
    <row r="101" spans="1:9">
      <c r="A101" s="21"/>
      <c r="B101" s="22">
        <v>2010</v>
      </c>
      <c r="C101" s="23">
        <v>69</v>
      </c>
      <c r="D101" s="23">
        <v>716</v>
      </c>
      <c r="E101" s="23">
        <v>2</v>
      </c>
      <c r="F101" s="23">
        <v>98</v>
      </c>
      <c r="G101" s="24">
        <v>4666</v>
      </c>
      <c r="H101" s="24">
        <v>16297</v>
      </c>
      <c r="I101" s="25">
        <v>29</v>
      </c>
    </row>
    <row r="102" spans="1:9">
      <c r="A102" s="21"/>
      <c r="B102" s="22">
        <v>2011</v>
      </c>
      <c r="C102" s="23">
        <v>65</v>
      </c>
      <c r="D102" s="23">
        <v>620</v>
      </c>
      <c r="E102" s="23">
        <v>3</v>
      </c>
      <c r="F102" s="23">
        <v>85</v>
      </c>
      <c r="G102" s="24">
        <v>4665</v>
      </c>
      <c r="H102" s="24">
        <v>16268</v>
      </c>
      <c r="I102" s="25">
        <v>29</v>
      </c>
    </row>
    <row r="103" spans="1:9">
      <c r="A103" s="21"/>
      <c r="B103" s="22">
        <v>2012</v>
      </c>
      <c r="C103" s="23">
        <v>49</v>
      </c>
      <c r="D103" s="23">
        <v>632</v>
      </c>
      <c r="E103" s="23">
        <v>1</v>
      </c>
      <c r="F103" s="23">
        <v>80</v>
      </c>
      <c r="G103" s="24">
        <v>4398</v>
      </c>
      <c r="H103" s="24">
        <v>16627</v>
      </c>
      <c r="I103" s="25">
        <v>26</v>
      </c>
    </row>
    <row r="104" spans="1:9">
      <c r="A104" s="21"/>
      <c r="B104" s="17" t="s">
        <v>16</v>
      </c>
      <c r="C104" s="18">
        <v>70</v>
      </c>
      <c r="D104" s="18">
        <v>759</v>
      </c>
      <c r="E104" s="18">
        <v>3</v>
      </c>
      <c r="F104" s="18">
        <v>102</v>
      </c>
      <c r="G104" s="19">
        <v>4791</v>
      </c>
      <c r="H104" s="19">
        <v>16481</v>
      </c>
      <c r="I104" s="20">
        <v>29</v>
      </c>
    </row>
    <row r="105" spans="1:9">
      <c r="A105" s="21"/>
      <c r="B105" s="26" t="s">
        <v>17</v>
      </c>
      <c r="C105" s="27">
        <v>-49</v>
      </c>
      <c r="D105" s="27">
        <v>-34</v>
      </c>
      <c r="E105" s="27">
        <v>-81</v>
      </c>
      <c r="F105" s="27">
        <v>-46</v>
      </c>
      <c r="G105" s="27">
        <v>-29</v>
      </c>
      <c r="H105" s="27">
        <v>2</v>
      </c>
      <c r="I105" s="28">
        <v>-31</v>
      </c>
    </row>
    <row r="106" spans="1:9">
      <c r="A106" s="29"/>
      <c r="B106" s="26" t="s">
        <v>18</v>
      </c>
      <c r="C106" s="27">
        <v>-28</v>
      </c>
      <c r="D106" s="27">
        <v>-21</v>
      </c>
      <c r="E106" s="27">
        <v>-50</v>
      </c>
      <c r="F106" s="27">
        <v>-31</v>
      </c>
      <c r="G106" s="27">
        <v>-23</v>
      </c>
      <c r="H106" s="27">
        <v>1</v>
      </c>
      <c r="I106" s="28">
        <v>-24</v>
      </c>
    </row>
    <row r="107" spans="1:9">
      <c r="A107" s="16" t="s">
        <v>25</v>
      </c>
      <c r="B107" s="17" t="s">
        <v>14</v>
      </c>
      <c r="C107" s="18">
        <v>14</v>
      </c>
      <c r="D107" s="18">
        <v>127</v>
      </c>
      <c r="E107" s="18">
        <v>0</v>
      </c>
      <c r="F107" s="18">
        <v>12</v>
      </c>
      <c r="G107" s="18">
        <v>480</v>
      </c>
      <c r="H107" s="19">
        <v>1972</v>
      </c>
      <c r="I107" s="20">
        <v>24</v>
      </c>
    </row>
    <row r="108" spans="1:9">
      <c r="A108" s="21"/>
      <c r="B108" s="22">
        <v>2003</v>
      </c>
      <c r="C108" s="23">
        <v>10</v>
      </c>
      <c r="D108" s="23">
        <v>107</v>
      </c>
      <c r="E108" s="23" t="s">
        <v>15</v>
      </c>
      <c r="F108" s="23">
        <v>16</v>
      </c>
      <c r="G108" s="23">
        <v>467</v>
      </c>
      <c r="H108" s="24">
        <v>1902</v>
      </c>
      <c r="I108" s="25">
        <v>25</v>
      </c>
    </row>
    <row r="109" spans="1:9">
      <c r="A109" s="21"/>
      <c r="B109" s="22">
        <v>2004</v>
      </c>
      <c r="C109" s="23">
        <v>8</v>
      </c>
      <c r="D109" s="23">
        <v>99</v>
      </c>
      <c r="E109" s="23" t="s">
        <v>15</v>
      </c>
      <c r="F109" s="23">
        <v>14</v>
      </c>
      <c r="G109" s="23">
        <v>465</v>
      </c>
      <c r="H109" s="24">
        <v>1920</v>
      </c>
      <c r="I109" s="25">
        <v>24</v>
      </c>
    </row>
    <row r="110" spans="1:9">
      <c r="A110" s="21"/>
      <c r="B110" s="22">
        <v>2005</v>
      </c>
      <c r="C110" s="23">
        <v>17</v>
      </c>
      <c r="D110" s="23">
        <v>127</v>
      </c>
      <c r="E110" s="23">
        <v>1</v>
      </c>
      <c r="F110" s="23">
        <v>11</v>
      </c>
      <c r="G110" s="23">
        <v>549</v>
      </c>
      <c r="H110" s="24">
        <v>1944</v>
      </c>
      <c r="I110" s="25">
        <v>28</v>
      </c>
    </row>
    <row r="111" spans="1:9">
      <c r="A111" s="21"/>
      <c r="B111" s="22">
        <v>2006</v>
      </c>
      <c r="C111" s="23">
        <v>25</v>
      </c>
      <c r="D111" s="23">
        <v>146</v>
      </c>
      <c r="E111" s="23" t="s">
        <v>15</v>
      </c>
      <c r="F111" s="23">
        <v>13</v>
      </c>
      <c r="G111" s="23">
        <v>473</v>
      </c>
      <c r="H111" s="24">
        <v>1952</v>
      </c>
      <c r="I111" s="25">
        <v>24</v>
      </c>
    </row>
    <row r="112" spans="1:9">
      <c r="A112" s="21"/>
      <c r="B112" s="22">
        <v>2007</v>
      </c>
      <c r="C112" s="23">
        <v>12</v>
      </c>
      <c r="D112" s="23">
        <v>158</v>
      </c>
      <c r="E112" s="23" t="s">
        <v>15</v>
      </c>
      <c r="F112" s="23">
        <v>13</v>
      </c>
      <c r="G112" s="23">
        <v>474</v>
      </c>
      <c r="H112" s="24">
        <v>2021</v>
      </c>
      <c r="I112" s="25">
        <v>23</v>
      </c>
    </row>
    <row r="113" spans="1:9">
      <c r="A113" s="21"/>
      <c r="B113" s="22">
        <v>2008</v>
      </c>
      <c r="C113" s="23">
        <v>10</v>
      </c>
      <c r="D113" s="23">
        <v>105</v>
      </c>
      <c r="E113" s="23" t="s">
        <v>15</v>
      </c>
      <c r="F113" s="23">
        <v>8</v>
      </c>
      <c r="G113" s="23">
        <v>437</v>
      </c>
      <c r="H113" s="24">
        <v>2021</v>
      </c>
      <c r="I113" s="25">
        <v>22</v>
      </c>
    </row>
    <row r="114" spans="1:9">
      <c r="A114" s="21"/>
      <c r="B114" s="22">
        <v>2009</v>
      </c>
      <c r="C114" s="23">
        <v>10</v>
      </c>
      <c r="D114" s="23">
        <v>120</v>
      </c>
      <c r="E114" s="23" t="s">
        <v>15</v>
      </c>
      <c r="F114" s="23">
        <v>10</v>
      </c>
      <c r="G114" s="23">
        <v>403</v>
      </c>
      <c r="H114" s="24">
        <v>1998</v>
      </c>
      <c r="I114" s="25">
        <v>20</v>
      </c>
    </row>
    <row r="115" spans="1:9">
      <c r="A115" s="21"/>
      <c r="B115" s="22">
        <v>2010</v>
      </c>
      <c r="C115" s="23">
        <v>5</v>
      </c>
      <c r="D115" s="23">
        <v>67</v>
      </c>
      <c r="E115" s="23" t="s">
        <v>15</v>
      </c>
      <c r="F115" s="23">
        <v>4</v>
      </c>
      <c r="G115" s="23">
        <v>387</v>
      </c>
      <c r="H115" s="24">
        <v>1974</v>
      </c>
      <c r="I115" s="25">
        <v>20</v>
      </c>
    </row>
    <row r="116" spans="1:9">
      <c r="A116" s="21"/>
      <c r="B116" s="22">
        <v>2011</v>
      </c>
      <c r="C116" s="23">
        <v>9</v>
      </c>
      <c r="D116" s="23">
        <v>84</v>
      </c>
      <c r="E116" s="23" t="s">
        <v>15</v>
      </c>
      <c r="F116" s="23">
        <v>6</v>
      </c>
      <c r="G116" s="23">
        <v>331</v>
      </c>
      <c r="H116" s="24">
        <v>1963</v>
      </c>
      <c r="I116" s="25">
        <v>17</v>
      </c>
    </row>
    <row r="117" spans="1:9">
      <c r="A117" s="21"/>
      <c r="B117" s="22">
        <v>2012</v>
      </c>
      <c r="C117" s="23">
        <v>6</v>
      </c>
      <c r="D117" s="23">
        <v>83</v>
      </c>
      <c r="E117" s="23" t="s">
        <v>15</v>
      </c>
      <c r="F117" s="23">
        <v>6</v>
      </c>
      <c r="G117" s="23">
        <v>337</v>
      </c>
      <c r="H117" s="24">
        <v>1927</v>
      </c>
      <c r="I117" s="25">
        <v>17</v>
      </c>
    </row>
    <row r="118" spans="1:9">
      <c r="A118" s="21"/>
      <c r="B118" s="17" t="s">
        <v>16</v>
      </c>
      <c r="C118" s="18">
        <v>8</v>
      </c>
      <c r="D118" s="18">
        <v>92</v>
      </c>
      <c r="E118" s="18" t="s">
        <v>15</v>
      </c>
      <c r="F118" s="18">
        <v>7</v>
      </c>
      <c r="G118" s="18">
        <v>379</v>
      </c>
      <c r="H118" s="19">
        <v>1977</v>
      </c>
      <c r="I118" s="20">
        <v>19</v>
      </c>
    </row>
    <row r="119" spans="1:9">
      <c r="A119" s="21"/>
      <c r="B119" s="26" t="s">
        <v>17</v>
      </c>
      <c r="C119" s="27">
        <v>-58</v>
      </c>
      <c r="D119" s="27">
        <v>-35</v>
      </c>
      <c r="E119" s="27" t="s">
        <v>15</v>
      </c>
      <c r="F119" s="27">
        <v>-49</v>
      </c>
      <c r="G119" s="27">
        <v>-30</v>
      </c>
      <c r="H119" s="27">
        <v>-2</v>
      </c>
      <c r="I119" s="28">
        <v>-28</v>
      </c>
    </row>
    <row r="120" spans="1:9">
      <c r="A120" s="29"/>
      <c r="B120" s="26" t="s">
        <v>18</v>
      </c>
      <c r="C120" s="27">
        <v>-44</v>
      </c>
      <c r="D120" s="27">
        <v>-28</v>
      </c>
      <c r="E120" s="27" t="s">
        <v>15</v>
      </c>
      <c r="F120" s="27">
        <v>-42</v>
      </c>
      <c r="G120" s="27">
        <v>-21</v>
      </c>
      <c r="H120" s="27">
        <v>0</v>
      </c>
      <c r="I120" s="28">
        <v>-21</v>
      </c>
    </row>
    <row r="121" spans="1:9">
      <c r="A121" s="16" t="s">
        <v>26</v>
      </c>
      <c r="B121" s="17" t="s">
        <v>14</v>
      </c>
      <c r="C121" s="18">
        <v>292</v>
      </c>
      <c r="D121" s="19">
        <v>2605</v>
      </c>
      <c r="E121" s="18">
        <v>15</v>
      </c>
      <c r="F121" s="18">
        <v>325</v>
      </c>
      <c r="G121" s="19">
        <v>14200</v>
      </c>
      <c r="H121" s="19">
        <v>43736</v>
      </c>
      <c r="I121" s="20">
        <v>32</v>
      </c>
    </row>
    <row r="122" spans="1:9">
      <c r="A122" s="21"/>
      <c r="B122" s="22">
        <v>2003</v>
      </c>
      <c r="C122" s="23">
        <v>336</v>
      </c>
      <c r="D122" s="24">
        <v>2957</v>
      </c>
      <c r="E122" s="23">
        <v>17</v>
      </c>
      <c r="F122" s="23">
        <v>415</v>
      </c>
      <c r="G122" s="24">
        <v>15463</v>
      </c>
      <c r="H122" s="24">
        <v>42038</v>
      </c>
      <c r="I122" s="25">
        <v>37</v>
      </c>
    </row>
    <row r="123" spans="1:9">
      <c r="A123" s="21"/>
      <c r="B123" s="22">
        <v>2004</v>
      </c>
      <c r="C123" s="23">
        <v>308</v>
      </c>
      <c r="D123" s="24">
        <v>2766</v>
      </c>
      <c r="E123" s="23">
        <v>12</v>
      </c>
      <c r="F123" s="23">
        <v>372</v>
      </c>
      <c r="G123" s="24">
        <v>15428</v>
      </c>
      <c r="H123" s="24">
        <v>42705</v>
      </c>
      <c r="I123" s="25">
        <v>36</v>
      </c>
    </row>
    <row r="124" spans="1:9">
      <c r="A124" s="21"/>
      <c r="B124" s="22">
        <v>2005</v>
      </c>
      <c r="C124" s="23">
        <v>286</v>
      </c>
      <c r="D124" s="24">
        <v>2666</v>
      </c>
      <c r="E124" s="23">
        <v>11</v>
      </c>
      <c r="F124" s="23">
        <v>357</v>
      </c>
      <c r="G124" s="24">
        <v>14933</v>
      </c>
      <c r="H124" s="24">
        <v>42718</v>
      </c>
      <c r="I124" s="25">
        <v>35</v>
      </c>
    </row>
    <row r="125" spans="1:9">
      <c r="A125" s="21"/>
      <c r="B125" s="22">
        <v>2006</v>
      </c>
      <c r="C125" s="23">
        <v>314</v>
      </c>
      <c r="D125" s="24">
        <v>2635</v>
      </c>
      <c r="E125" s="23">
        <v>25</v>
      </c>
      <c r="F125" s="23">
        <v>350</v>
      </c>
      <c r="G125" s="24">
        <v>14320</v>
      </c>
      <c r="H125" s="24">
        <v>44119</v>
      </c>
      <c r="I125" s="25">
        <v>32</v>
      </c>
    </row>
    <row r="126" spans="1:9">
      <c r="A126" s="21"/>
      <c r="B126" s="22">
        <v>2007</v>
      </c>
      <c r="C126" s="23">
        <v>281</v>
      </c>
      <c r="D126" s="24">
        <v>2385</v>
      </c>
      <c r="E126" s="23">
        <v>9</v>
      </c>
      <c r="F126" s="23">
        <v>269</v>
      </c>
      <c r="G126" s="24">
        <v>13573</v>
      </c>
      <c r="H126" s="24">
        <v>44666</v>
      </c>
      <c r="I126" s="25">
        <v>30</v>
      </c>
    </row>
    <row r="127" spans="1:9">
      <c r="A127" s="21"/>
      <c r="B127" s="22">
        <v>2008</v>
      </c>
      <c r="C127" s="23">
        <v>270</v>
      </c>
      <c r="D127" s="24">
        <v>2575</v>
      </c>
      <c r="E127" s="23">
        <v>20</v>
      </c>
      <c r="F127" s="23">
        <v>279</v>
      </c>
      <c r="G127" s="24">
        <v>12747</v>
      </c>
      <c r="H127" s="24">
        <v>44470</v>
      </c>
      <c r="I127" s="25">
        <v>29</v>
      </c>
    </row>
    <row r="128" spans="1:9">
      <c r="A128" s="21"/>
      <c r="B128" s="22">
        <v>2009</v>
      </c>
      <c r="C128" s="23">
        <v>216</v>
      </c>
      <c r="D128" s="24">
        <v>2288</v>
      </c>
      <c r="E128" s="23">
        <v>5</v>
      </c>
      <c r="F128" s="23">
        <v>253</v>
      </c>
      <c r="G128" s="24">
        <v>12540</v>
      </c>
      <c r="H128" s="24">
        <v>44219</v>
      </c>
      <c r="I128" s="25">
        <v>28</v>
      </c>
    </row>
    <row r="129" spans="1:9">
      <c r="A129" s="21"/>
      <c r="B129" s="22">
        <v>2010</v>
      </c>
      <c r="C129" s="23">
        <v>208</v>
      </c>
      <c r="D129" s="24">
        <v>1969</v>
      </c>
      <c r="E129" s="23">
        <v>4</v>
      </c>
      <c r="F129" s="23">
        <v>223</v>
      </c>
      <c r="G129" s="24">
        <v>11161</v>
      </c>
      <c r="H129" s="24">
        <v>43488</v>
      </c>
      <c r="I129" s="25">
        <v>26</v>
      </c>
    </row>
    <row r="130" spans="1:9">
      <c r="A130" s="21"/>
      <c r="B130" s="22">
        <v>2011</v>
      </c>
      <c r="C130" s="23">
        <v>185</v>
      </c>
      <c r="D130" s="24">
        <v>1877</v>
      </c>
      <c r="E130" s="23">
        <v>7</v>
      </c>
      <c r="F130" s="23">
        <v>203</v>
      </c>
      <c r="G130" s="24">
        <v>10715</v>
      </c>
      <c r="H130" s="24">
        <v>43390</v>
      </c>
      <c r="I130" s="25">
        <v>25</v>
      </c>
    </row>
    <row r="131" spans="1:9">
      <c r="A131" s="21"/>
      <c r="B131" s="22">
        <v>2012</v>
      </c>
      <c r="C131" s="23">
        <v>174</v>
      </c>
      <c r="D131" s="24">
        <v>1974</v>
      </c>
      <c r="E131" s="23">
        <v>2</v>
      </c>
      <c r="F131" s="23">
        <v>194</v>
      </c>
      <c r="G131" s="24">
        <v>10528</v>
      </c>
      <c r="H131" s="24">
        <v>43549</v>
      </c>
      <c r="I131" s="25">
        <v>24</v>
      </c>
    </row>
    <row r="132" spans="1:9">
      <c r="A132" s="21"/>
      <c r="B132" s="17" t="s">
        <v>16</v>
      </c>
      <c r="C132" s="18">
        <v>211</v>
      </c>
      <c r="D132" s="19">
        <v>2137</v>
      </c>
      <c r="E132" s="18">
        <v>8</v>
      </c>
      <c r="F132" s="18">
        <v>230</v>
      </c>
      <c r="G132" s="19">
        <v>11538</v>
      </c>
      <c r="H132" s="19">
        <v>43823</v>
      </c>
      <c r="I132" s="20">
        <v>26</v>
      </c>
    </row>
    <row r="133" spans="1:9">
      <c r="A133" s="21"/>
      <c r="B133" s="26" t="s">
        <v>17</v>
      </c>
      <c r="C133" s="27">
        <v>-40</v>
      </c>
      <c r="D133" s="27">
        <v>-24</v>
      </c>
      <c r="E133" s="27">
        <v>-87</v>
      </c>
      <c r="F133" s="27">
        <v>-40</v>
      </c>
      <c r="G133" s="27">
        <v>-26</v>
      </c>
      <c r="H133" s="27">
        <v>0</v>
      </c>
      <c r="I133" s="28">
        <v>-26</v>
      </c>
    </row>
    <row r="134" spans="1:9" ht="13.5" thickBot="1">
      <c r="A134" s="38"/>
      <c r="B134" s="39" t="s">
        <v>18</v>
      </c>
      <c r="C134" s="40">
        <v>-28</v>
      </c>
      <c r="D134" s="40">
        <v>-18</v>
      </c>
      <c r="E134" s="40">
        <v>-51</v>
      </c>
      <c r="F134" s="40">
        <v>-29</v>
      </c>
      <c r="G134" s="40">
        <v>-19</v>
      </c>
      <c r="H134" s="40">
        <v>0</v>
      </c>
      <c r="I134" s="41">
        <v>-19</v>
      </c>
    </row>
    <row r="136" spans="1:9" ht="15">
      <c r="A136" s="42" t="s">
        <v>27</v>
      </c>
    </row>
  </sheetData>
  <mergeCells count="1">
    <mergeCell ref="A6:B8"/>
  </mergeCells>
  <pageMargins left="0.75" right="0.75" top="1" bottom="1" header="0.5" footer="0.5"/>
  <pageSetup paperSize="9" scale="75" orientation="portrait" r:id="rId1"/>
  <headerFooter alignWithMargins="0"/>
  <rowBreaks count="2" manualBreakCount="2">
    <brk id="50" max="16383" man="1"/>
    <brk id="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78"/>
  <sheetViews>
    <sheetView topLeftCell="A43" workbookViewId="0"/>
  </sheetViews>
  <sheetFormatPr defaultRowHeight="12.75"/>
  <cols>
    <col min="1" max="1" width="9.140625" style="46"/>
    <col min="2" max="5" width="9.42578125" style="46" bestFit="1" customWidth="1"/>
    <col min="6" max="6" width="10.28515625" style="46" bestFit="1" customWidth="1"/>
    <col min="7" max="7" width="11.28515625" style="46" customWidth="1"/>
    <col min="8" max="8" width="9.5703125" style="46" bestFit="1" customWidth="1"/>
    <col min="9" max="16384" width="9.140625" style="46"/>
  </cols>
  <sheetData>
    <row r="1" spans="1:11" ht="15">
      <c r="A1" s="44" t="s">
        <v>28</v>
      </c>
      <c r="B1" s="45"/>
      <c r="C1" s="45"/>
      <c r="D1" s="45"/>
      <c r="E1" s="45"/>
      <c r="F1" s="45"/>
      <c r="G1" s="45"/>
      <c r="H1" s="45"/>
      <c r="J1" s="44"/>
      <c r="K1" s="47" t="s">
        <v>29</v>
      </c>
    </row>
    <row r="2" spans="1:11" ht="10.5" customHeight="1">
      <c r="A2" s="44" t="s">
        <v>30</v>
      </c>
      <c r="B2" s="45"/>
      <c r="C2" s="45"/>
      <c r="D2" s="45"/>
      <c r="E2" s="45"/>
      <c r="F2" s="45"/>
      <c r="G2" s="45"/>
      <c r="H2" s="45"/>
      <c r="I2" s="45"/>
      <c r="J2" s="44"/>
      <c r="K2" s="48"/>
    </row>
    <row r="3" spans="1:11" s="48" customFormat="1" ht="15">
      <c r="A3" s="44" t="s">
        <v>31</v>
      </c>
      <c r="B3" s="44"/>
      <c r="C3" s="44"/>
      <c r="D3" s="44"/>
      <c r="E3" s="44"/>
      <c r="F3" s="44"/>
      <c r="G3" s="44"/>
      <c r="H3" s="44"/>
      <c r="I3" s="44"/>
      <c r="J3" s="44"/>
    </row>
    <row r="4" spans="1:11" s="48" customFormat="1" ht="15">
      <c r="A4" s="44" t="s">
        <v>32</v>
      </c>
      <c r="B4" s="44"/>
      <c r="C4" s="44"/>
      <c r="D4" s="44"/>
      <c r="E4" s="44"/>
      <c r="F4" s="44"/>
      <c r="G4" s="44"/>
      <c r="H4" s="44"/>
      <c r="I4" s="44"/>
      <c r="J4" s="44"/>
    </row>
    <row r="5" spans="1:11" s="48" customFormat="1" ht="13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 s="48" customFormat="1">
      <c r="A6" s="50"/>
      <c r="B6" s="50"/>
      <c r="C6" s="50"/>
      <c r="D6" s="50"/>
      <c r="E6" s="50"/>
      <c r="F6" s="50"/>
      <c r="G6" s="50"/>
      <c r="H6" s="50" t="s">
        <v>33</v>
      </c>
      <c r="I6" s="50"/>
      <c r="J6" s="50"/>
      <c r="K6" s="50"/>
    </row>
    <row r="7" spans="1:11" s="48" customFormat="1" ht="13.5" thickBot="1">
      <c r="A7" s="51"/>
      <c r="B7" s="51"/>
      <c r="C7" s="51"/>
      <c r="D7" s="51"/>
      <c r="E7" s="51"/>
      <c r="F7" s="51"/>
      <c r="G7" s="51"/>
      <c r="H7" s="49" t="s">
        <v>34</v>
      </c>
      <c r="I7" s="49"/>
      <c r="J7" s="49"/>
      <c r="K7" s="49"/>
    </row>
    <row r="8" spans="1:11" s="48" customFormat="1">
      <c r="A8" s="51"/>
      <c r="B8" s="52" t="s">
        <v>35</v>
      </c>
      <c r="C8" s="52" t="s">
        <v>36</v>
      </c>
      <c r="D8" s="52" t="s">
        <v>37</v>
      </c>
      <c r="E8" s="52" t="s">
        <v>38</v>
      </c>
      <c r="F8" s="52" t="s">
        <v>39</v>
      </c>
      <c r="G8" s="52" t="s">
        <v>40</v>
      </c>
      <c r="H8" s="52" t="s">
        <v>35</v>
      </c>
      <c r="I8" s="52" t="s">
        <v>36</v>
      </c>
      <c r="J8" s="52" t="s">
        <v>37</v>
      </c>
      <c r="K8" s="52" t="s">
        <v>38</v>
      </c>
    </row>
    <row r="9" spans="1:11" s="48" customFormat="1" ht="13.5" thickBot="1">
      <c r="A9" s="53"/>
      <c r="B9" s="54" t="s">
        <v>41</v>
      </c>
      <c r="C9" s="54" t="s">
        <v>42</v>
      </c>
      <c r="D9" s="54" t="s">
        <v>43</v>
      </c>
      <c r="E9" s="54" t="s">
        <v>44</v>
      </c>
      <c r="F9" s="54" t="s">
        <v>45</v>
      </c>
      <c r="G9" s="54" t="s">
        <v>46</v>
      </c>
      <c r="H9" s="54" t="s">
        <v>41</v>
      </c>
      <c r="I9" s="54" t="s">
        <v>42</v>
      </c>
      <c r="J9" s="54" t="s">
        <v>43</v>
      </c>
      <c r="K9" s="54" t="s">
        <v>44</v>
      </c>
    </row>
    <row r="10" spans="1:11" s="48" customFormat="1" ht="13.5" thickTop="1">
      <c r="A10" s="48" t="s">
        <v>47</v>
      </c>
    </row>
    <row r="11" spans="1:11">
      <c r="G11" s="55" t="s">
        <v>48</v>
      </c>
      <c r="K11" s="55" t="s">
        <v>49</v>
      </c>
    </row>
    <row r="12" spans="1:11">
      <c r="A12" s="46">
        <v>1981</v>
      </c>
      <c r="B12" s="46">
        <v>151</v>
      </c>
      <c r="C12" s="46">
        <v>156</v>
      </c>
      <c r="D12" s="46">
        <v>166</v>
      </c>
      <c r="E12" s="46">
        <v>204</v>
      </c>
      <c r="F12" s="46">
        <v>677</v>
      </c>
      <c r="G12" s="56">
        <f t="shared" ref="G12:G40" si="0">SUM(B12:E12)/4</f>
        <v>169.25</v>
      </c>
      <c r="H12" s="57">
        <f>SUM(B12-G12)*100/G12</f>
        <v>-10.782865583456426</v>
      </c>
      <c r="I12" s="57">
        <f>SUM(C12-G12)*100/G12</f>
        <v>-7.8286558345642536</v>
      </c>
      <c r="J12" s="57">
        <f>SUM(D12-G12)*100/G12</f>
        <v>-1.9202363367799113</v>
      </c>
      <c r="K12" s="57">
        <f>SUM(E12-G12)*100/G12</f>
        <v>20.531757754800591</v>
      </c>
    </row>
    <row r="13" spans="1:11">
      <c r="A13" s="46">
        <v>1982</v>
      </c>
      <c r="B13" s="46">
        <v>155</v>
      </c>
      <c r="C13" s="46">
        <v>172</v>
      </c>
      <c r="D13" s="46">
        <v>181</v>
      </c>
      <c r="E13" s="46">
        <v>193</v>
      </c>
      <c r="F13" s="46">
        <v>701</v>
      </c>
      <c r="G13" s="56">
        <f t="shared" si="0"/>
        <v>175.25</v>
      </c>
      <c r="H13" s="57">
        <f t="shared" ref="H13:H39" si="1">SUM(B13-G13)*100/G13</f>
        <v>-11.554921540656206</v>
      </c>
      <c r="I13" s="57">
        <f t="shared" ref="I13:I39" si="2">SUM(C13-G13)*100/G13</f>
        <v>-1.854493580599144</v>
      </c>
      <c r="J13" s="57">
        <f t="shared" ref="J13:J39" si="3">SUM(D13-G13)*100/G13</f>
        <v>3.2810271041369474</v>
      </c>
      <c r="K13" s="57">
        <f t="shared" ref="K13:K39" si="4">SUM(E13-G13)*100/G13</f>
        <v>10.128388017118402</v>
      </c>
    </row>
    <row r="14" spans="1:11">
      <c r="A14" s="46">
        <v>1983</v>
      </c>
      <c r="B14" s="46">
        <v>174</v>
      </c>
      <c r="C14" s="46">
        <v>133</v>
      </c>
      <c r="D14" s="46">
        <v>152</v>
      </c>
      <c r="E14" s="46">
        <v>165</v>
      </c>
      <c r="F14" s="46">
        <v>624</v>
      </c>
      <c r="G14" s="56">
        <f t="shared" si="0"/>
        <v>156</v>
      </c>
      <c r="H14" s="57">
        <f t="shared" si="1"/>
        <v>11.538461538461538</v>
      </c>
      <c r="I14" s="57">
        <f t="shared" si="2"/>
        <v>-14.743589743589743</v>
      </c>
      <c r="J14" s="57">
        <f t="shared" si="3"/>
        <v>-2.5641025641025643</v>
      </c>
      <c r="K14" s="57">
        <f t="shared" si="4"/>
        <v>5.7692307692307692</v>
      </c>
    </row>
    <row r="15" spans="1:11">
      <c r="A15" s="46">
        <v>1984</v>
      </c>
      <c r="B15" s="46">
        <v>122</v>
      </c>
      <c r="C15" s="46">
        <v>122</v>
      </c>
      <c r="D15" s="46">
        <v>178</v>
      </c>
      <c r="E15" s="46">
        <v>177</v>
      </c>
      <c r="F15" s="46">
        <v>599</v>
      </c>
      <c r="G15" s="56">
        <f t="shared" si="0"/>
        <v>149.75</v>
      </c>
      <c r="H15" s="57">
        <f t="shared" si="1"/>
        <v>-18.530884808013354</v>
      </c>
      <c r="I15" s="57">
        <f t="shared" si="2"/>
        <v>-18.530884808013354</v>
      </c>
      <c r="J15" s="57">
        <f t="shared" si="3"/>
        <v>18.864774624373958</v>
      </c>
      <c r="K15" s="57">
        <f t="shared" si="4"/>
        <v>18.196994991652755</v>
      </c>
    </row>
    <row r="16" spans="1:11">
      <c r="A16" s="46">
        <v>1985</v>
      </c>
      <c r="B16" s="46">
        <v>128</v>
      </c>
      <c r="C16" s="46">
        <v>155</v>
      </c>
      <c r="D16" s="46">
        <v>157</v>
      </c>
      <c r="E16" s="46">
        <v>162</v>
      </c>
      <c r="F16" s="46">
        <v>602</v>
      </c>
      <c r="G16" s="56">
        <f t="shared" si="0"/>
        <v>150.5</v>
      </c>
      <c r="H16" s="57">
        <f t="shared" si="1"/>
        <v>-14.950166112956811</v>
      </c>
      <c r="I16" s="57">
        <f t="shared" si="2"/>
        <v>2.9900332225913622</v>
      </c>
      <c r="J16" s="57">
        <f t="shared" si="3"/>
        <v>4.3189368770764123</v>
      </c>
      <c r="K16" s="57">
        <f t="shared" si="4"/>
        <v>7.6411960132890364</v>
      </c>
    </row>
    <row r="17" spans="1:11">
      <c r="A17" s="46">
        <v>1986</v>
      </c>
      <c r="B17" s="46">
        <v>124</v>
      </c>
      <c r="C17" s="46">
        <v>130</v>
      </c>
      <c r="D17" s="46">
        <v>154</v>
      </c>
      <c r="E17" s="46">
        <v>193</v>
      </c>
      <c r="F17" s="46">
        <v>601</v>
      </c>
      <c r="G17" s="56">
        <f t="shared" si="0"/>
        <v>150.25</v>
      </c>
      <c r="H17" s="57">
        <f t="shared" si="1"/>
        <v>-17.470881863560731</v>
      </c>
      <c r="I17" s="57">
        <f t="shared" si="2"/>
        <v>-13.477537437603994</v>
      </c>
      <c r="J17" s="57">
        <f t="shared" si="3"/>
        <v>2.4958402662229617</v>
      </c>
      <c r="K17" s="57">
        <f t="shared" si="4"/>
        <v>28.452579034941763</v>
      </c>
    </row>
    <row r="18" spans="1:11">
      <c r="A18" s="46">
        <v>1987</v>
      </c>
      <c r="B18" s="46">
        <v>116</v>
      </c>
      <c r="C18" s="46">
        <v>126</v>
      </c>
      <c r="D18" s="46">
        <v>145</v>
      </c>
      <c r="E18" s="46">
        <v>169</v>
      </c>
      <c r="F18" s="46">
        <v>556</v>
      </c>
      <c r="G18" s="56">
        <f t="shared" si="0"/>
        <v>139</v>
      </c>
      <c r="H18" s="57">
        <f t="shared" si="1"/>
        <v>-16.546762589928058</v>
      </c>
      <c r="I18" s="57">
        <f t="shared" si="2"/>
        <v>-9.3525179856115113</v>
      </c>
      <c r="J18" s="57">
        <f t="shared" si="3"/>
        <v>4.3165467625899279</v>
      </c>
      <c r="K18" s="57">
        <f t="shared" si="4"/>
        <v>21.582733812949641</v>
      </c>
    </row>
    <row r="19" spans="1:11">
      <c r="A19" s="46">
        <v>1988</v>
      </c>
      <c r="B19" s="46">
        <v>123</v>
      </c>
      <c r="C19" s="46">
        <v>117</v>
      </c>
      <c r="D19" s="46">
        <v>143</v>
      </c>
      <c r="E19" s="46">
        <v>171</v>
      </c>
      <c r="F19" s="46">
        <v>554</v>
      </c>
      <c r="G19" s="56">
        <f t="shared" si="0"/>
        <v>138.5</v>
      </c>
      <c r="H19" s="57">
        <f t="shared" si="1"/>
        <v>-11.191335740072201</v>
      </c>
      <c r="I19" s="57">
        <f t="shared" si="2"/>
        <v>-15.523465703971119</v>
      </c>
      <c r="J19" s="57">
        <f t="shared" si="3"/>
        <v>3.2490974729241877</v>
      </c>
      <c r="K19" s="57">
        <f t="shared" si="4"/>
        <v>23.465703971119133</v>
      </c>
    </row>
    <row r="20" spans="1:11">
      <c r="A20" s="46">
        <v>1989</v>
      </c>
      <c r="B20" s="46">
        <v>145</v>
      </c>
      <c r="C20" s="46">
        <v>112</v>
      </c>
      <c r="D20" s="46">
        <v>148</v>
      </c>
      <c r="E20" s="46">
        <v>148</v>
      </c>
      <c r="F20" s="46">
        <v>553</v>
      </c>
      <c r="G20" s="56">
        <f t="shared" si="0"/>
        <v>138.25</v>
      </c>
      <c r="H20" s="57">
        <f t="shared" si="1"/>
        <v>4.8824593128390594</v>
      </c>
      <c r="I20" s="57">
        <f t="shared" si="2"/>
        <v>-18.9873417721519</v>
      </c>
      <c r="J20" s="57">
        <f t="shared" si="3"/>
        <v>7.0524412296564192</v>
      </c>
      <c r="K20" s="57">
        <f t="shared" si="4"/>
        <v>7.0524412296564192</v>
      </c>
    </row>
    <row r="21" spans="1:11">
      <c r="A21" s="46">
        <v>1990</v>
      </c>
      <c r="B21" s="46">
        <v>134</v>
      </c>
      <c r="C21" s="46">
        <v>119</v>
      </c>
      <c r="D21" s="46">
        <v>137</v>
      </c>
      <c r="E21" s="46">
        <v>156</v>
      </c>
      <c r="F21" s="46">
        <v>546</v>
      </c>
      <c r="G21" s="56">
        <f t="shared" si="0"/>
        <v>136.5</v>
      </c>
      <c r="H21" s="57">
        <f t="shared" si="1"/>
        <v>-1.8315018315018314</v>
      </c>
      <c r="I21" s="57">
        <f t="shared" si="2"/>
        <v>-12.820512820512821</v>
      </c>
      <c r="J21" s="57">
        <f t="shared" si="3"/>
        <v>0.36630036630036628</v>
      </c>
      <c r="K21" s="57">
        <f t="shared" si="4"/>
        <v>14.285714285714286</v>
      </c>
    </row>
    <row r="22" spans="1:11">
      <c r="A22" s="46">
        <v>1991</v>
      </c>
      <c r="B22" s="46">
        <v>104</v>
      </c>
      <c r="C22" s="46">
        <v>92</v>
      </c>
      <c r="D22" s="46">
        <v>146</v>
      </c>
      <c r="E22" s="46">
        <v>149</v>
      </c>
      <c r="F22" s="46">
        <v>491</v>
      </c>
      <c r="G22" s="56">
        <f t="shared" si="0"/>
        <v>122.75</v>
      </c>
      <c r="H22" s="57">
        <f t="shared" si="1"/>
        <v>-15.274949083503055</v>
      </c>
      <c r="I22" s="57">
        <f t="shared" si="2"/>
        <v>-25.05091649694501</v>
      </c>
      <c r="J22" s="57">
        <f t="shared" si="3"/>
        <v>18.940936863543786</v>
      </c>
      <c r="K22" s="57">
        <f t="shared" si="4"/>
        <v>21.384928716904277</v>
      </c>
    </row>
    <row r="23" spans="1:11">
      <c r="A23" s="46">
        <v>1992</v>
      </c>
      <c r="B23" s="46">
        <v>106</v>
      </c>
      <c r="C23" s="46">
        <v>113</v>
      </c>
      <c r="D23" s="46">
        <v>113</v>
      </c>
      <c r="E23" s="46">
        <v>131</v>
      </c>
      <c r="F23" s="46">
        <v>463</v>
      </c>
      <c r="G23" s="56">
        <f t="shared" si="0"/>
        <v>115.75</v>
      </c>
      <c r="H23" s="57">
        <f t="shared" si="1"/>
        <v>-8.4233261339092866</v>
      </c>
      <c r="I23" s="57">
        <f t="shared" si="2"/>
        <v>-2.3758099352051838</v>
      </c>
      <c r="J23" s="57">
        <f t="shared" si="3"/>
        <v>-2.3758099352051838</v>
      </c>
      <c r="K23" s="57">
        <f t="shared" si="4"/>
        <v>13.174946004319654</v>
      </c>
    </row>
    <row r="24" spans="1:11">
      <c r="A24" s="46">
        <v>1993</v>
      </c>
      <c r="B24" s="46">
        <v>100</v>
      </c>
      <c r="C24" s="46">
        <v>103</v>
      </c>
      <c r="D24" s="46">
        <v>93</v>
      </c>
      <c r="E24" s="46">
        <v>103</v>
      </c>
      <c r="F24" s="46">
        <v>399</v>
      </c>
      <c r="G24" s="56">
        <f t="shared" si="0"/>
        <v>99.75</v>
      </c>
      <c r="H24" s="57">
        <f t="shared" si="1"/>
        <v>0.25062656641604009</v>
      </c>
      <c r="I24" s="57">
        <f t="shared" si="2"/>
        <v>3.2581453634085213</v>
      </c>
      <c r="J24" s="57">
        <f t="shared" si="3"/>
        <v>-6.7669172932330826</v>
      </c>
      <c r="K24" s="57">
        <f t="shared" si="4"/>
        <v>3.2581453634085213</v>
      </c>
    </row>
    <row r="25" spans="1:11">
      <c r="A25" s="46">
        <v>1994</v>
      </c>
      <c r="B25" s="46">
        <v>88</v>
      </c>
      <c r="C25" s="46">
        <v>82</v>
      </c>
      <c r="D25" s="46">
        <v>86</v>
      </c>
      <c r="E25" s="46">
        <v>107</v>
      </c>
      <c r="F25" s="46">
        <v>363</v>
      </c>
      <c r="G25" s="56">
        <f t="shared" si="0"/>
        <v>90.75</v>
      </c>
      <c r="H25" s="57">
        <f t="shared" si="1"/>
        <v>-3.0303030303030303</v>
      </c>
      <c r="I25" s="57">
        <f t="shared" si="2"/>
        <v>-9.6418732782369148</v>
      </c>
      <c r="J25" s="57">
        <f t="shared" si="3"/>
        <v>-5.2341597796143251</v>
      </c>
      <c r="K25" s="57">
        <f t="shared" si="4"/>
        <v>17.906336088154269</v>
      </c>
    </row>
    <row r="26" spans="1:11">
      <c r="A26" s="46">
        <v>1995</v>
      </c>
      <c r="B26" s="46">
        <v>91</v>
      </c>
      <c r="C26" s="46">
        <v>77</v>
      </c>
      <c r="D26" s="46">
        <v>125</v>
      </c>
      <c r="E26" s="46">
        <v>116</v>
      </c>
      <c r="F26" s="46">
        <v>409</v>
      </c>
      <c r="G26" s="56">
        <f t="shared" si="0"/>
        <v>102.25</v>
      </c>
      <c r="H26" s="57">
        <f t="shared" si="1"/>
        <v>-11.002444987775061</v>
      </c>
      <c r="I26" s="57">
        <f t="shared" si="2"/>
        <v>-24.69437652811736</v>
      </c>
      <c r="J26" s="57">
        <f t="shared" si="3"/>
        <v>22.249388753056234</v>
      </c>
      <c r="K26" s="57">
        <f t="shared" si="4"/>
        <v>13.447432762836186</v>
      </c>
    </row>
    <row r="27" spans="1:11">
      <c r="A27" s="46">
        <v>1996</v>
      </c>
      <c r="B27" s="46">
        <v>86</v>
      </c>
      <c r="C27" s="46">
        <v>83</v>
      </c>
      <c r="D27" s="46">
        <v>98</v>
      </c>
      <c r="E27" s="46">
        <v>90</v>
      </c>
      <c r="F27" s="46">
        <v>357</v>
      </c>
      <c r="G27" s="56">
        <f t="shared" si="0"/>
        <v>89.25</v>
      </c>
      <c r="H27" s="57">
        <f t="shared" si="1"/>
        <v>-3.6414565826330532</v>
      </c>
      <c r="I27" s="57">
        <f t="shared" si="2"/>
        <v>-7.0028011204481793</v>
      </c>
      <c r="J27" s="57">
        <f t="shared" si="3"/>
        <v>9.8039215686274517</v>
      </c>
      <c r="K27" s="57">
        <f t="shared" si="4"/>
        <v>0.84033613445378152</v>
      </c>
    </row>
    <row r="28" spans="1:11">
      <c r="A28" s="46">
        <v>1997</v>
      </c>
      <c r="B28" s="46">
        <v>85</v>
      </c>
      <c r="C28" s="46">
        <v>91</v>
      </c>
      <c r="D28" s="46">
        <v>94</v>
      </c>
      <c r="E28" s="46">
        <v>107</v>
      </c>
      <c r="F28" s="46">
        <v>377</v>
      </c>
      <c r="G28" s="56">
        <f t="shared" si="0"/>
        <v>94.25</v>
      </c>
      <c r="H28" s="57">
        <f t="shared" si="1"/>
        <v>-9.8143236074270561</v>
      </c>
      <c r="I28" s="57">
        <f t="shared" si="2"/>
        <v>-3.4482758620689653</v>
      </c>
      <c r="J28" s="57">
        <f t="shared" si="3"/>
        <v>-0.26525198938992045</v>
      </c>
      <c r="K28" s="57">
        <f t="shared" si="4"/>
        <v>13.527851458885941</v>
      </c>
    </row>
    <row r="29" spans="1:11">
      <c r="A29" s="46">
        <v>1998</v>
      </c>
      <c r="B29" s="46">
        <v>70</v>
      </c>
      <c r="C29" s="46">
        <v>82</v>
      </c>
      <c r="D29" s="46">
        <v>127</v>
      </c>
      <c r="E29" s="46">
        <v>106</v>
      </c>
      <c r="F29" s="46">
        <v>385</v>
      </c>
      <c r="G29" s="56">
        <f t="shared" si="0"/>
        <v>96.25</v>
      </c>
      <c r="H29" s="57">
        <f t="shared" si="1"/>
        <v>-27.272727272727273</v>
      </c>
      <c r="I29" s="57">
        <f t="shared" si="2"/>
        <v>-14.805194805194805</v>
      </c>
      <c r="J29" s="57">
        <f t="shared" si="3"/>
        <v>31.948051948051948</v>
      </c>
      <c r="K29" s="57">
        <f t="shared" si="4"/>
        <v>10.129870129870129</v>
      </c>
    </row>
    <row r="30" spans="1:11">
      <c r="A30" s="46">
        <v>1999</v>
      </c>
      <c r="B30" s="46">
        <v>82</v>
      </c>
      <c r="C30" s="46">
        <v>73</v>
      </c>
      <c r="D30" s="46">
        <v>82</v>
      </c>
      <c r="E30" s="46">
        <v>73</v>
      </c>
      <c r="F30" s="46">
        <v>310</v>
      </c>
      <c r="G30" s="56">
        <f t="shared" si="0"/>
        <v>77.5</v>
      </c>
      <c r="H30" s="57">
        <f t="shared" si="1"/>
        <v>5.806451612903226</v>
      </c>
      <c r="I30" s="57">
        <f t="shared" si="2"/>
        <v>-5.806451612903226</v>
      </c>
      <c r="J30" s="57">
        <f t="shared" si="3"/>
        <v>5.806451612903226</v>
      </c>
      <c r="K30" s="57">
        <f t="shared" si="4"/>
        <v>-5.806451612903226</v>
      </c>
    </row>
    <row r="31" spans="1:11">
      <c r="A31" s="46">
        <v>2000</v>
      </c>
      <c r="B31" s="46">
        <v>73</v>
      </c>
      <c r="C31" s="46">
        <v>65</v>
      </c>
      <c r="D31" s="46">
        <v>97</v>
      </c>
      <c r="E31" s="46">
        <v>91</v>
      </c>
      <c r="F31" s="46">
        <v>326</v>
      </c>
      <c r="G31" s="56">
        <f t="shared" si="0"/>
        <v>81.5</v>
      </c>
      <c r="H31" s="57">
        <f t="shared" si="1"/>
        <v>-10.429447852760736</v>
      </c>
      <c r="I31" s="57">
        <f t="shared" si="2"/>
        <v>-20.245398773006134</v>
      </c>
      <c r="J31" s="57">
        <f t="shared" si="3"/>
        <v>19.018404907975459</v>
      </c>
      <c r="K31" s="57">
        <f t="shared" si="4"/>
        <v>11.656441717791411</v>
      </c>
    </row>
    <row r="32" spans="1:11">
      <c r="A32" s="46">
        <v>2001</v>
      </c>
      <c r="B32" s="46">
        <v>78</v>
      </c>
      <c r="C32" s="46">
        <v>83</v>
      </c>
      <c r="D32" s="46">
        <v>106</v>
      </c>
      <c r="E32" s="46">
        <v>81</v>
      </c>
      <c r="F32" s="46">
        <v>348</v>
      </c>
      <c r="G32" s="56">
        <f t="shared" si="0"/>
        <v>87</v>
      </c>
      <c r="H32" s="57">
        <f t="shared" si="1"/>
        <v>-10.344827586206897</v>
      </c>
      <c r="I32" s="57">
        <f t="shared" si="2"/>
        <v>-4.5977011494252871</v>
      </c>
      <c r="J32" s="57">
        <f t="shared" si="3"/>
        <v>21.839080459770116</v>
      </c>
      <c r="K32" s="57">
        <f t="shared" si="4"/>
        <v>-6.8965517241379306</v>
      </c>
    </row>
    <row r="33" spans="1:11">
      <c r="A33" s="46">
        <v>2002</v>
      </c>
      <c r="B33" s="46">
        <v>65</v>
      </c>
      <c r="C33" s="46">
        <v>70</v>
      </c>
      <c r="D33" s="46">
        <v>97</v>
      </c>
      <c r="E33" s="46">
        <v>72</v>
      </c>
      <c r="F33" s="46">
        <v>304</v>
      </c>
      <c r="G33" s="56">
        <f t="shared" si="0"/>
        <v>76</v>
      </c>
      <c r="H33" s="57">
        <f t="shared" si="1"/>
        <v>-14.473684210526315</v>
      </c>
      <c r="I33" s="57">
        <f t="shared" si="2"/>
        <v>-7.8947368421052628</v>
      </c>
      <c r="J33" s="57">
        <f t="shared" si="3"/>
        <v>27.631578947368421</v>
      </c>
      <c r="K33" s="57">
        <f t="shared" si="4"/>
        <v>-5.2631578947368425</v>
      </c>
    </row>
    <row r="34" spans="1:11">
      <c r="A34" s="46">
        <v>2003</v>
      </c>
      <c r="B34" s="46">
        <v>70</v>
      </c>
      <c r="C34" s="46">
        <v>81</v>
      </c>
      <c r="D34" s="46">
        <v>83</v>
      </c>
      <c r="E34" s="46">
        <v>102</v>
      </c>
      <c r="F34" s="46">
        <v>336</v>
      </c>
      <c r="G34" s="56">
        <f t="shared" si="0"/>
        <v>84</v>
      </c>
      <c r="H34" s="57">
        <f t="shared" si="1"/>
        <v>-16.666666666666668</v>
      </c>
      <c r="I34" s="57">
        <f t="shared" si="2"/>
        <v>-3.5714285714285716</v>
      </c>
      <c r="J34" s="57">
        <f t="shared" si="3"/>
        <v>-1.1904761904761905</v>
      </c>
      <c r="K34" s="57">
        <f t="shared" si="4"/>
        <v>21.428571428571427</v>
      </c>
    </row>
    <row r="35" spans="1:11">
      <c r="A35" s="46">
        <v>2004</v>
      </c>
      <c r="B35" s="46">
        <v>70</v>
      </c>
      <c r="C35" s="46">
        <v>71</v>
      </c>
      <c r="D35" s="46">
        <v>80</v>
      </c>
      <c r="E35" s="46">
        <v>87</v>
      </c>
      <c r="F35" s="46">
        <v>308</v>
      </c>
      <c r="G35" s="56">
        <f t="shared" si="0"/>
        <v>77</v>
      </c>
      <c r="H35" s="57">
        <f t="shared" si="1"/>
        <v>-9.0909090909090917</v>
      </c>
      <c r="I35" s="57">
        <f t="shared" si="2"/>
        <v>-7.7922077922077921</v>
      </c>
      <c r="J35" s="57">
        <f t="shared" si="3"/>
        <v>3.8961038961038961</v>
      </c>
      <c r="K35" s="57">
        <f t="shared" si="4"/>
        <v>12.987012987012987</v>
      </c>
    </row>
    <row r="36" spans="1:11">
      <c r="A36" s="46">
        <v>2005</v>
      </c>
      <c r="B36" s="46">
        <v>56</v>
      </c>
      <c r="C36" s="46">
        <v>64</v>
      </c>
      <c r="D36" s="46">
        <v>72</v>
      </c>
      <c r="E36" s="46">
        <v>94</v>
      </c>
      <c r="F36" s="46">
        <v>286</v>
      </c>
      <c r="G36" s="56">
        <f t="shared" si="0"/>
        <v>71.5</v>
      </c>
      <c r="H36" s="57">
        <f t="shared" si="1"/>
        <v>-21.678321678321677</v>
      </c>
      <c r="I36" s="57">
        <f t="shared" si="2"/>
        <v>-10.48951048951049</v>
      </c>
      <c r="J36" s="57">
        <f t="shared" si="3"/>
        <v>0.69930069930069927</v>
      </c>
      <c r="K36" s="57">
        <f t="shared" si="4"/>
        <v>31.46853146853147</v>
      </c>
    </row>
    <row r="37" spans="1:11">
      <c r="A37" s="46">
        <v>2006</v>
      </c>
      <c r="B37" s="46">
        <v>64</v>
      </c>
      <c r="C37" s="46">
        <v>62</v>
      </c>
      <c r="D37" s="46">
        <v>94</v>
      </c>
      <c r="E37" s="46">
        <v>94</v>
      </c>
      <c r="F37" s="46">
        <v>314</v>
      </c>
      <c r="G37" s="56">
        <f t="shared" si="0"/>
        <v>78.5</v>
      </c>
      <c r="H37" s="57">
        <f t="shared" si="1"/>
        <v>-18.471337579617835</v>
      </c>
      <c r="I37" s="57">
        <f t="shared" si="2"/>
        <v>-21.019108280254777</v>
      </c>
      <c r="J37" s="57">
        <f t="shared" si="3"/>
        <v>19.745222929936304</v>
      </c>
      <c r="K37" s="57">
        <f t="shared" si="4"/>
        <v>19.745222929936304</v>
      </c>
    </row>
    <row r="38" spans="1:11">
      <c r="A38" s="46">
        <v>2007</v>
      </c>
      <c r="B38" s="46">
        <v>70</v>
      </c>
      <c r="C38" s="46">
        <v>66</v>
      </c>
      <c r="D38" s="46">
        <v>75</v>
      </c>
      <c r="E38" s="46">
        <v>70</v>
      </c>
      <c r="F38" s="46">
        <v>281</v>
      </c>
      <c r="G38" s="56">
        <f t="shared" si="0"/>
        <v>70.25</v>
      </c>
      <c r="H38" s="57">
        <f t="shared" si="1"/>
        <v>-0.35587188612099646</v>
      </c>
      <c r="I38" s="57">
        <f t="shared" si="2"/>
        <v>-6.0498220640569391</v>
      </c>
      <c r="J38" s="57">
        <f t="shared" si="3"/>
        <v>6.7615658362989324</v>
      </c>
      <c r="K38" s="57">
        <f t="shared" si="4"/>
        <v>-0.35587188612099646</v>
      </c>
    </row>
    <row r="39" spans="1:11">
      <c r="A39" s="46">
        <v>2008</v>
      </c>
      <c r="B39" s="46">
        <v>61</v>
      </c>
      <c r="C39" s="46">
        <v>57</v>
      </c>
      <c r="D39" s="46">
        <v>76</v>
      </c>
      <c r="E39" s="46">
        <v>76</v>
      </c>
      <c r="F39" s="46">
        <v>270</v>
      </c>
      <c r="G39" s="56">
        <f t="shared" si="0"/>
        <v>67.5</v>
      </c>
      <c r="H39" s="57">
        <f t="shared" si="1"/>
        <v>-9.6296296296296298</v>
      </c>
      <c r="I39" s="57">
        <f t="shared" si="2"/>
        <v>-15.555555555555555</v>
      </c>
      <c r="J39" s="57">
        <f t="shared" si="3"/>
        <v>12.592592592592593</v>
      </c>
      <c r="K39" s="57">
        <f t="shared" si="4"/>
        <v>12.592592592592593</v>
      </c>
    </row>
    <row r="40" spans="1:11">
      <c r="A40" s="46">
        <v>2009</v>
      </c>
      <c r="B40" s="46">
        <v>61</v>
      </c>
      <c r="C40" s="46">
        <v>42</v>
      </c>
      <c r="D40" s="46">
        <v>64</v>
      </c>
      <c r="E40" s="46">
        <v>49</v>
      </c>
      <c r="F40" s="46">
        <v>216</v>
      </c>
      <c r="G40" s="56">
        <f t="shared" si="0"/>
        <v>54</v>
      </c>
      <c r="H40" s="57">
        <f>SUM(B40-G40)*100/G40</f>
        <v>12.962962962962964</v>
      </c>
      <c r="I40" s="57">
        <f>SUM(C40-G40)*100/G40</f>
        <v>-22.222222222222221</v>
      </c>
      <c r="J40" s="57">
        <f>SUM(D40-G40)*100/G40</f>
        <v>18.518518518518519</v>
      </c>
      <c r="K40" s="57">
        <f>SUM(E40-G40)*100/G40</f>
        <v>-9.2592592592592595</v>
      </c>
    </row>
    <row r="41" spans="1:11">
      <c r="A41" s="46">
        <v>2010</v>
      </c>
      <c r="B41" s="46">
        <v>43</v>
      </c>
      <c r="C41" s="46">
        <v>42</v>
      </c>
      <c r="D41" s="46">
        <v>64</v>
      </c>
      <c r="E41" s="46">
        <v>59</v>
      </c>
      <c r="F41" s="46">
        <v>208</v>
      </c>
      <c r="G41" s="56">
        <f>SUM(B41:E41)/4</f>
        <v>52</v>
      </c>
      <c r="H41" s="57">
        <f>SUM(B41-G41)*100/G41</f>
        <v>-17.307692307692307</v>
      </c>
      <c r="I41" s="57">
        <f>SUM(C41-G41)*100/G41</f>
        <v>-19.23076923076923</v>
      </c>
      <c r="J41" s="57">
        <f>SUM(D41-G41)*100/G41</f>
        <v>23.076923076923077</v>
      </c>
      <c r="K41" s="57">
        <f>SUM(E41-G41)*100/G41</f>
        <v>13.461538461538462</v>
      </c>
    </row>
    <row r="42" spans="1:11">
      <c r="A42" s="46">
        <v>2011</v>
      </c>
      <c r="B42" s="46">
        <v>51</v>
      </c>
      <c r="C42" s="46">
        <v>44</v>
      </c>
      <c r="D42" s="46">
        <v>47</v>
      </c>
      <c r="E42" s="46">
        <v>43</v>
      </c>
      <c r="F42" s="46">
        <v>185</v>
      </c>
      <c r="G42" s="56">
        <f>SUM(B42:E42)/4</f>
        <v>46.25</v>
      </c>
      <c r="H42" s="57">
        <f>SUM(B42-G42)*100/G42</f>
        <v>10.27027027027027</v>
      </c>
      <c r="I42" s="57">
        <f>SUM(C42-G42)*100/G42</f>
        <v>-4.8648648648648649</v>
      </c>
      <c r="J42" s="57">
        <f>SUM(D42-G42)*100/G42</f>
        <v>1.6216216216216217</v>
      </c>
      <c r="K42" s="57">
        <f>SUM(E42-G42)*100/G42</f>
        <v>-7.0270270270270272</v>
      </c>
    </row>
    <row r="43" spans="1:11">
      <c r="A43" s="46">
        <v>2012</v>
      </c>
      <c r="B43" s="46">
        <v>43</v>
      </c>
      <c r="C43" s="46">
        <v>45</v>
      </c>
      <c r="D43" s="46">
        <v>47</v>
      </c>
      <c r="E43" s="46">
        <v>39</v>
      </c>
      <c r="F43" s="46">
        <v>174</v>
      </c>
      <c r="G43" s="56">
        <f>SUM(B43:E43)/4</f>
        <v>43.5</v>
      </c>
      <c r="H43" s="57">
        <f>SUM(B43-G43)*100/G43</f>
        <v>-1.1494252873563218</v>
      </c>
      <c r="I43" s="57">
        <f>SUM(C43-G43)*100/G43</f>
        <v>3.4482758620689653</v>
      </c>
      <c r="J43" s="57">
        <f>SUM(D43-G43)*100/G43</f>
        <v>8.0459770114942533</v>
      </c>
      <c r="K43" s="57">
        <f>SUM(E43-G43)*100/G43</f>
        <v>-10.344827586206897</v>
      </c>
    </row>
    <row r="44" spans="1:11">
      <c r="G44" s="56"/>
      <c r="H44" s="57"/>
      <c r="I44" s="57"/>
      <c r="J44" s="57"/>
      <c r="K44" s="57"/>
    </row>
    <row r="45" spans="1:11" s="48" customFormat="1">
      <c r="A45" s="48" t="s">
        <v>50</v>
      </c>
    </row>
    <row r="47" spans="1:11">
      <c r="A47" s="46">
        <v>1981</v>
      </c>
      <c r="B47" s="58">
        <v>1850</v>
      </c>
      <c r="C47" s="58">
        <v>2177</v>
      </c>
      <c r="D47" s="58">
        <v>2422</v>
      </c>
      <c r="E47" s="58">
        <v>2391</v>
      </c>
      <c r="F47" s="58">
        <v>8840</v>
      </c>
      <c r="G47" s="59">
        <f>SUM(B47:E47)/4</f>
        <v>2210</v>
      </c>
      <c r="H47" s="60">
        <f>SUM(B47-G47)*100/G47</f>
        <v>-16.289592760180994</v>
      </c>
      <c r="I47" s="60">
        <f>SUM(C47-G47)*100/G47</f>
        <v>-1.4932126696832579</v>
      </c>
      <c r="J47" s="60">
        <f>SUM(D47-G47)*100/G47</f>
        <v>9.5927601809954748</v>
      </c>
      <c r="K47" s="60">
        <f>SUM(E47-G47)*100/G47</f>
        <v>8.1900452488687776</v>
      </c>
    </row>
    <row r="48" spans="1:11">
      <c r="A48" s="46">
        <v>1982</v>
      </c>
      <c r="B48" s="58">
        <v>2044</v>
      </c>
      <c r="C48" s="58">
        <v>2239</v>
      </c>
      <c r="D48" s="58">
        <v>2479</v>
      </c>
      <c r="E48" s="58">
        <v>2498</v>
      </c>
      <c r="F48" s="58">
        <v>9260</v>
      </c>
      <c r="G48" s="59">
        <f t="shared" ref="G48:G75" si="5">SUM(B48:E48)/4</f>
        <v>2315</v>
      </c>
      <c r="H48" s="60">
        <f t="shared" ref="H48:H74" si="6">SUM(B48-G48)*100/G48</f>
        <v>-11.706263498920086</v>
      </c>
      <c r="I48" s="60">
        <f t="shared" ref="I48:I74" si="7">SUM(C48-G48)*100/G48</f>
        <v>-3.2829373650107994</v>
      </c>
      <c r="J48" s="60">
        <f t="shared" ref="J48:J74" si="8">SUM(D48-G48)*100/G48</f>
        <v>7.0842332613390928</v>
      </c>
      <c r="K48" s="60">
        <f t="shared" ref="K48:K74" si="9">SUM(E48-G48)*100/G48</f>
        <v>7.9049676025917925</v>
      </c>
    </row>
    <row r="49" spans="1:11">
      <c r="A49" s="46">
        <v>1983</v>
      </c>
      <c r="B49" s="58">
        <v>1641</v>
      </c>
      <c r="C49" s="58">
        <v>1832</v>
      </c>
      <c r="D49" s="58">
        <v>2086</v>
      </c>
      <c r="E49" s="58">
        <v>2074</v>
      </c>
      <c r="F49" s="58">
        <v>7633</v>
      </c>
      <c r="G49" s="59">
        <f t="shared" si="5"/>
        <v>1908.25</v>
      </c>
      <c r="H49" s="60">
        <f t="shared" si="6"/>
        <v>-14.004978383335517</v>
      </c>
      <c r="I49" s="60">
        <f t="shared" si="7"/>
        <v>-3.9958076771911437</v>
      </c>
      <c r="J49" s="60">
        <f t="shared" si="8"/>
        <v>9.3148172409275514</v>
      </c>
      <c r="K49" s="60">
        <f t="shared" si="9"/>
        <v>8.6859688195991094</v>
      </c>
    </row>
    <row r="50" spans="1:11">
      <c r="A50" s="46">
        <v>1984</v>
      </c>
      <c r="B50" s="58">
        <v>1584</v>
      </c>
      <c r="C50" s="58">
        <v>1880</v>
      </c>
      <c r="D50" s="58">
        <v>2080</v>
      </c>
      <c r="E50" s="58">
        <v>2183</v>
      </c>
      <c r="F50" s="58">
        <v>7727</v>
      </c>
      <c r="G50" s="59">
        <f t="shared" si="5"/>
        <v>1931.75</v>
      </c>
      <c r="H50" s="60">
        <f t="shared" si="6"/>
        <v>-18.001811828652777</v>
      </c>
      <c r="I50" s="60">
        <f t="shared" si="7"/>
        <v>-2.6789180794616279</v>
      </c>
      <c r="J50" s="60">
        <f t="shared" si="8"/>
        <v>7.6743885078296881</v>
      </c>
      <c r="K50" s="60">
        <f t="shared" si="9"/>
        <v>13.006341400284716</v>
      </c>
    </row>
    <row r="51" spans="1:11">
      <c r="A51" s="46">
        <v>1985</v>
      </c>
      <c r="B51" s="58">
        <v>1644</v>
      </c>
      <c r="C51" s="58">
        <v>1931</v>
      </c>
      <c r="D51" s="58">
        <v>2258</v>
      </c>
      <c r="E51" s="58">
        <v>1953</v>
      </c>
      <c r="F51" s="58">
        <v>7786</v>
      </c>
      <c r="G51" s="59">
        <f t="shared" si="5"/>
        <v>1946.5</v>
      </c>
      <c r="H51" s="60">
        <f t="shared" si="6"/>
        <v>-15.54071410223478</v>
      </c>
      <c r="I51" s="60">
        <f t="shared" si="7"/>
        <v>-0.79630105317236066</v>
      </c>
      <c r="J51" s="60">
        <f t="shared" si="8"/>
        <v>16.0030824556897</v>
      </c>
      <c r="K51" s="60">
        <f t="shared" si="9"/>
        <v>0.33393269971744155</v>
      </c>
    </row>
    <row r="52" spans="1:11">
      <c r="A52" s="46">
        <v>1986</v>
      </c>
      <c r="B52" s="58">
        <v>1565</v>
      </c>
      <c r="C52" s="58">
        <v>1763</v>
      </c>
      <c r="D52" s="58">
        <v>1969</v>
      </c>
      <c r="E52" s="58">
        <v>2125</v>
      </c>
      <c r="F52" s="58">
        <v>7422</v>
      </c>
      <c r="G52" s="59">
        <f t="shared" si="5"/>
        <v>1855.5</v>
      </c>
      <c r="H52" s="60">
        <f t="shared" si="6"/>
        <v>-15.656157369981138</v>
      </c>
      <c r="I52" s="60">
        <f t="shared" si="7"/>
        <v>-4.9851791969819459</v>
      </c>
      <c r="J52" s="60">
        <f t="shared" si="8"/>
        <v>6.1169496092697386</v>
      </c>
      <c r="K52" s="60">
        <f t="shared" si="9"/>
        <v>14.524386957693345</v>
      </c>
    </row>
    <row r="53" spans="1:11">
      <c r="A53" s="46">
        <v>1987</v>
      </c>
      <c r="B53" s="58">
        <v>1376</v>
      </c>
      <c r="C53" s="58">
        <v>1627</v>
      </c>
      <c r="D53" s="58">
        <v>1903</v>
      </c>
      <c r="E53" s="58">
        <v>1801</v>
      </c>
      <c r="F53" s="58">
        <v>6707</v>
      </c>
      <c r="G53" s="59">
        <f t="shared" si="5"/>
        <v>1676.75</v>
      </c>
      <c r="H53" s="60">
        <f t="shared" si="6"/>
        <v>-17.936484270165497</v>
      </c>
      <c r="I53" s="60">
        <f t="shared" si="7"/>
        <v>-2.9670493514238854</v>
      </c>
      <c r="J53" s="60">
        <f t="shared" si="8"/>
        <v>13.49336514089757</v>
      </c>
      <c r="K53" s="60">
        <f t="shared" si="9"/>
        <v>7.4101684806918149</v>
      </c>
    </row>
    <row r="54" spans="1:11">
      <c r="A54" s="46">
        <v>1988</v>
      </c>
      <c r="B54" s="58">
        <v>1559</v>
      </c>
      <c r="C54" s="58">
        <v>1557</v>
      </c>
      <c r="D54" s="58">
        <v>1851</v>
      </c>
      <c r="E54" s="58">
        <v>1765</v>
      </c>
      <c r="F54" s="58">
        <v>6732</v>
      </c>
      <c r="G54" s="59">
        <f t="shared" si="5"/>
        <v>1683</v>
      </c>
      <c r="H54" s="60">
        <f t="shared" si="6"/>
        <v>-7.3677956030897205</v>
      </c>
      <c r="I54" s="60">
        <f t="shared" si="7"/>
        <v>-7.4866310160427805</v>
      </c>
      <c r="J54" s="60">
        <f t="shared" si="8"/>
        <v>9.9821746880570412</v>
      </c>
      <c r="K54" s="60">
        <f t="shared" si="9"/>
        <v>4.8722519310754606</v>
      </c>
    </row>
    <row r="55" spans="1:11">
      <c r="A55" s="46">
        <v>1989</v>
      </c>
      <c r="B55" s="58">
        <v>1569</v>
      </c>
      <c r="C55" s="58">
        <v>1590</v>
      </c>
      <c r="D55" s="58">
        <v>1938</v>
      </c>
      <c r="E55" s="58">
        <v>1901</v>
      </c>
      <c r="F55" s="58">
        <v>6998</v>
      </c>
      <c r="G55" s="59">
        <f t="shared" si="5"/>
        <v>1749.5</v>
      </c>
      <c r="H55" s="60">
        <f t="shared" si="6"/>
        <v>-10.317233495284366</v>
      </c>
      <c r="I55" s="60">
        <f t="shared" si="7"/>
        <v>-9.1168905401543299</v>
      </c>
      <c r="J55" s="60">
        <f t="shared" si="8"/>
        <v>10.774507002000572</v>
      </c>
      <c r="K55" s="60">
        <f t="shared" si="9"/>
        <v>8.6596170334381259</v>
      </c>
    </row>
    <row r="56" spans="1:11">
      <c r="A56" s="46">
        <v>1990</v>
      </c>
      <c r="B56" s="58">
        <v>1446</v>
      </c>
      <c r="C56" s="58">
        <v>1457</v>
      </c>
      <c r="D56" s="58">
        <v>1747</v>
      </c>
      <c r="E56" s="58">
        <v>1602</v>
      </c>
      <c r="F56" s="58">
        <v>6252</v>
      </c>
      <c r="G56" s="59">
        <f t="shared" si="5"/>
        <v>1563</v>
      </c>
      <c r="H56" s="60">
        <f t="shared" si="6"/>
        <v>-7.4856046065259116</v>
      </c>
      <c r="I56" s="60">
        <f t="shared" si="7"/>
        <v>-6.7818298144593729</v>
      </c>
      <c r="J56" s="60">
        <f t="shared" si="8"/>
        <v>11.772232885476647</v>
      </c>
      <c r="K56" s="60">
        <f t="shared" si="9"/>
        <v>2.4952015355086372</v>
      </c>
    </row>
    <row r="57" spans="1:11">
      <c r="A57" s="46">
        <v>1991</v>
      </c>
      <c r="B57" s="58">
        <v>1297</v>
      </c>
      <c r="C57" s="58">
        <v>1426</v>
      </c>
      <c r="D57" s="58">
        <v>1509</v>
      </c>
      <c r="E57" s="58">
        <v>1406</v>
      </c>
      <c r="F57" s="58">
        <v>5638</v>
      </c>
      <c r="G57" s="59">
        <f t="shared" si="5"/>
        <v>1409.5</v>
      </c>
      <c r="H57" s="60">
        <f t="shared" si="6"/>
        <v>-7.9815537424618661</v>
      </c>
      <c r="I57" s="60">
        <f t="shared" si="7"/>
        <v>1.1706278822277403</v>
      </c>
      <c r="J57" s="60">
        <f t="shared" si="8"/>
        <v>7.0592408655551617</v>
      </c>
      <c r="K57" s="60">
        <f t="shared" si="9"/>
        <v>-0.24831500532103584</v>
      </c>
    </row>
    <row r="58" spans="1:11">
      <c r="A58" s="46">
        <v>1992</v>
      </c>
      <c r="B58" s="58">
        <v>1257</v>
      </c>
      <c r="C58" s="58">
        <v>1241</v>
      </c>
      <c r="D58" s="58">
        <v>1343</v>
      </c>
      <c r="E58" s="58">
        <v>1335</v>
      </c>
      <c r="F58" s="58">
        <v>5176</v>
      </c>
      <c r="G58" s="59">
        <f t="shared" si="5"/>
        <v>1294</v>
      </c>
      <c r="H58" s="60">
        <f t="shared" si="6"/>
        <v>-2.8593508500772797</v>
      </c>
      <c r="I58" s="60">
        <f t="shared" si="7"/>
        <v>-4.0958268933539417</v>
      </c>
      <c r="J58" s="60">
        <f t="shared" si="8"/>
        <v>3.7867078825347757</v>
      </c>
      <c r="K58" s="60">
        <f t="shared" si="9"/>
        <v>3.1684698608964452</v>
      </c>
    </row>
    <row r="59" spans="1:11">
      <c r="A59" s="46">
        <v>1993</v>
      </c>
      <c r="B59" s="58">
        <v>1011</v>
      </c>
      <c r="C59" s="58">
        <v>1020</v>
      </c>
      <c r="D59" s="58">
        <v>1163</v>
      </c>
      <c r="E59" s="58">
        <v>1260</v>
      </c>
      <c r="F59" s="58">
        <v>4454</v>
      </c>
      <c r="G59" s="59">
        <f t="shared" si="5"/>
        <v>1113.5</v>
      </c>
      <c r="H59" s="60">
        <f t="shared" si="6"/>
        <v>-9.2052088010776831</v>
      </c>
      <c r="I59" s="60">
        <f t="shared" si="7"/>
        <v>-8.3969465648854964</v>
      </c>
      <c r="J59" s="60">
        <f t="shared" si="8"/>
        <v>4.445442299057027</v>
      </c>
      <c r="K59" s="60">
        <f t="shared" si="9"/>
        <v>13.156713066906152</v>
      </c>
    </row>
    <row r="60" spans="1:11">
      <c r="A60" s="46">
        <v>1994</v>
      </c>
      <c r="B60" s="58">
        <v>1195</v>
      </c>
      <c r="C60" s="58">
        <v>1097</v>
      </c>
      <c r="D60" s="58">
        <v>1353</v>
      </c>
      <c r="E60" s="58">
        <v>1563</v>
      </c>
      <c r="F60" s="58">
        <v>5208</v>
      </c>
      <c r="G60" s="59">
        <f t="shared" si="5"/>
        <v>1302</v>
      </c>
      <c r="H60" s="60">
        <f t="shared" si="6"/>
        <v>-8.2181259600614442</v>
      </c>
      <c r="I60" s="60">
        <f t="shared" si="7"/>
        <v>-15.745007680491552</v>
      </c>
      <c r="J60" s="60">
        <f t="shared" si="8"/>
        <v>3.9170506912442398</v>
      </c>
      <c r="K60" s="60">
        <f t="shared" si="9"/>
        <v>20.046082949308754</v>
      </c>
    </row>
    <row r="61" spans="1:11">
      <c r="A61" s="46">
        <v>1995</v>
      </c>
      <c r="B61" s="58">
        <v>1165</v>
      </c>
      <c r="C61" s="58">
        <v>1176</v>
      </c>
      <c r="D61" s="58">
        <v>1390</v>
      </c>
      <c r="E61" s="58">
        <v>1199</v>
      </c>
      <c r="F61" s="58">
        <v>4930</v>
      </c>
      <c r="G61" s="59">
        <f t="shared" si="5"/>
        <v>1232.5</v>
      </c>
      <c r="H61" s="60">
        <f t="shared" si="6"/>
        <v>-5.4766734279918863</v>
      </c>
      <c r="I61" s="60">
        <f t="shared" si="7"/>
        <v>-4.5841784989858017</v>
      </c>
      <c r="J61" s="60">
        <f t="shared" si="8"/>
        <v>12.778904665314402</v>
      </c>
      <c r="K61" s="60">
        <f t="shared" si="9"/>
        <v>-2.7180527383367141</v>
      </c>
    </row>
    <row r="62" spans="1:11">
      <c r="A62" s="46">
        <v>1996</v>
      </c>
      <c r="B62" s="58">
        <v>877</v>
      </c>
      <c r="C62" s="58">
        <v>973</v>
      </c>
      <c r="D62" s="58">
        <v>1148</v>
      </c>
      <c r="E62" s="58">
        <v>1043</v>
      </c>
      <c r="F62" s="58">
        <v>4041</v>
      </c>
      <c r="G62" s="59">
        <f t="shared" si="5"/>
        <v>1010.25</v>
      </c>
      <c r="H62" s="60">
        <f t="shared" si="6"/>
        <v>-13.189804503835685</v>
      </c>
      <c r="I62" s="60">
        <f t="shared" si="7"/>
        <v>-3.6872061370947784</v>
      </c>
      <c r="J62" s="60">
        <f t="shared" si="8"/>
        <v>13.635238802276664</v>
      </c>
      <c r="K62" s="60">
        <f t="shared" si="9"/>
        <v>3.2417718386537984</v>
      </c>
    </row>
    <row r="63" spans="1:11">
      <c r="A63" s="46">
        <v>1997</v>
      </c>
      <c r="B63" s="58">
        <v>916</v>
      </c>
      <c r="C63" s="58">
        <v>973</v>
      </c>
      <c r="D63" s="58">
        <v>1099</v>
      </c>
      <c r="E63" s="58">
        <v>1059</v>
      </c>
      <c r="F63" s="58">
        <v>4047</v>
      </c>
      <c r="G63" s="59">
        <f t="shared" si="5"/>
        <v>1011.75</v>
      </c>
      <c r="H63" s="60">
        <f t="shared" si="6"/>
        <v>-9.46380034593526</v>
      </c>
      <c r="I63" s="60">
        <f t="shared" si="7"/>
        <v>-3.8299975290338524</v>
      </c>
      <c r="J63" s="60">
        <f t="shared" si="8"/>
        <v>8.6236718556955765</v>
      </c>
      <c r="K63" s="60">
        <f t="shared" si="9"/>
        <v>4.6701260192735363</v>
      </c>
    </row>
    <row r="64" spans="1:11">
      <c r="A64" s="46">
        <v>1998</v>
      </c>
      <c r="B64" s="58">
        <v>814</v>
      </c>
      <c r="C64" s="58">
        <v>1048</v>
      </c>
      <c r="D64" s="58">
        <v>1115</v>
      </c>
      <c r="E64" s="58">
        <v>1095</v>
      </c>
      <c r="F64" s="58">
        <v>4072</v>
      </c>
      <c r="G64" s="59">
        <f t="shared" si="5"/>
        <v>1018</v>
      </c>
      <c r="H64" s="60">
        <f t="shared" si="6"/>
        <v>-20.039292730844792</v>
      </c>
      <c r="I64" s="60">
        <f t="shared" si="7"/>
        <v>2.9469548133595285</v>
      </c>
      <c r="J64" s="60">
        <f t="shared" si="8"/>
        <v>9.5284872298624759</v>
      </c>
      <c r="K64" s="60">
        <f t="shared" si="9"/>
        <v>7.5638506876227902</v>
      </c>
    </row>
    <row r="65" spans="1:11">
      <c r="A65" s="46">
        <v>1999</v>
      </c>
      <c r="B65" s="58">
        <v>860</v>
      </c>
      <c r="C65" s="58">
        <v>916</v>
      </c>
      <c r="D65" s="58">
        <v>1070</v>
      </c>
      <c r="E65" s="58">
        <v>919</v>
      </c>
      <c r="F65" s="58">
        <v>3765</v>
      </c>
      <c r="G65" s="59">
        <f t="shared" si="5"/>
        <v>941.25</v>
      </c>
      <c r="H65" s="60">
        <f t="shared" si="6"/>
        <v>-8.6321381142098268</v>
      </c>
      <c r="I65" s="60">
        <f t="shared" si="7"/>
        <v>-2.6826029216467462</v>
      </c>
      <c r="J65" s="60">
        <f t="shared" si="8"/>
        <v>13.678618857901727</v>
      </c>
      <c r="K65" s="60">
        <f t="shared" si="9"/>
        <v>-2.3638778220451528</v>
      </c>
    </row>
    <row r="66" spans="1:11">
      <c r="A66" s="46">
        <v>2000</v>
      </c>
      <c r="B66" s="58">
        <v>823</v>
      </c>
      <c r="C66" s="58">
        <v>872</v>
      </c>
      <c r="D66" s="58">
        <v>955</v>
      </c>
      <c r="E66" s="58">
        <v>918</v>
      </c>
      <c r="F66" s="58">
        <v>3568</v>
      </c>
      <c r="G66" s="59">
        <f t="shared" si="5"/>
        <v>892</v>
      </c>
      <c r="H66" s="60">
        <f t="shared" si="6"/>
        <v>-7.7354260089686102</v>
      </c>
      <c r="I66" s="60">
        <f t="shared" si="7"/>
        <v>-2.2421524663677128</v>
      </c>
      <c r="J66" s="60">
        <f t="shared" si="8"/>
        <v>7.0627802690582957</v>
      </c>
      <c r="K66" s="60">
        <f t="shared" si="9"/>
        <v>2.9147982062780269</v>
      </c>
    </row>
    <row r="67" spans="1:11">
      <c r="A67" s="46">
        <v>2001</v>
      </c>
      <c r="B67" s="58">
        <v>799</v>
      </c>
      <c r="C67" s="58">
        <v>794</v>
      </c>
      <c r="D67" s="58">
        <v>898</v>
      </c>
      <c r="E67" s="58">
        <v>919</v>
      </c>
      <c r="F67" s="58">
        <v>3410</v>
      </c>
      <c r="G67" s="59">
        <f t="shared" si="5"/>
        <v>852.5</v>
      </c>
      <c r="H67" s="60">
        <f t="shared" si="6"/>
        <v>-6.2756598240469206</v>
      </c>
      <c r="I67" s="60">
        <f t="shared" si="7"/>
        <v>-6.8621700879765397</v>
      </c>
      <c r="J67" s="60">
        <f t="shared" si="8"/>
        <v>5.3372434017595305</v>
      </c>
      <c r="K67" s="60">
        <f t="shared" si="9"/>
        <v>7.8005865102639298</v>
      </c>
    </row>
    <row r="68" spans="1:11">
      <c r="A68" s="46">
        <v>2002</v>
      </c>
      <c r="B68" s="58">
        <v>693</v>
      </c>
      <c r="C68" s="58">
        <v>813</v>
      </c>
      <c r="D68" s="58">
        <v>919</v>
      </c>
      <c r="E68" s="58">
        <v>804</v>
      </c>
      <c r="F68" s="58">
        <v>3229</v>
      </c>
      <c r="G68" s="59">
        <f t="shared" si="5"/>
        <v>807.25</v>
      </c>
      <c r="H68" s="60">
        <f t="shared" si="6"/>
        <v>-14.152988541344069</v>
      </c>
      <c r="I68" s="60">
        <f t="shared" si="7"/>
        <v>0.71229482812016109</v>
      </c>
      <c r="J68" s="60">
        <f t="shared" si="8"/>
        <v>13.843295137813564</v>
      </c>
      <c r="K68" s="60">
        <f t="shared" si="9"/>
        <v>-0.40260142458965625</v>
      </c>
    </row>
    <row r="69" spans="1:11">
      <c r="A69" s="61">
        <v>2003</v>
      </c>
      <c r="B69" s="62">
        <v>648</v>
      </c>
      <c r="C69" s="62">
        <v>744</v>
      </c>
      <c r="D69" s="62">
        <v>787</v>
      </c>
      <c r="E69" s="62">
        <v>778</v>
      </c>
      <c r="F69" s="62">
        <v>2957</v>
      </c>
      <c r="G69" s="63">
        <f t="shared" si="5"/>
        <v>739.25</v>
      </c>
      <c r="H69" s="64">
        <f t="shared" si="6"/>
        <v>-12.343591477849172</v>
      </c>
      <c r="I69" s="64">
        <f t="shared" si="7"/>
        <v>0.64254311802502539</v>
      </c>
      <c r="J69" s="64">
        <f t="shared" si="8"/>
        <v>6.4592492390936762</v>
      </c>
      <c r="K69" s="64">
        <f t="shared" si="9"/>
        <v>5.2417991207304704</v>
      </c>
    </row>
    <row r="70" spans="1:11">
      <c r="A70" s="61">
        <v>2004</v>
      </c>
      <c r="B70" s="62">
        <v>610</v>
      </c>
      <c r="C70" s="62">
        <v>704</v>
      </c>
      <c r="D70" s="62">
        <v>759</v>
      </c>
      <c r="E70" s="62">
        <v>693</v>
      </c>
      <c r="F70" s="62">
        <v>2766</v>
      </c>
      <c r="G70" s="63">
        <f t="shared" si="5"/>
        <v>691.5</v>
      </c>
      <c r="H70" s="64">
        <f t="shared" si="6"/>
        <v>-11.785972523499639</v>
      </c>
      <c r="I70" s="64">
        <f t="shared" si="7"/>
        <v>1.8076644974692697</v>
      </c>
      <c r="J70" s="64">
        <f t="shared" si="8"/>
        <v>9.7613882863340571</v>
      </c>
      <c r="K70" s="64">
        <f t="shared" si="9"/>
        <v>0.21691973969631237</v>
      </c>
    </row>
    <row r="71" spans="1:11">
      <c r="A71" s="61">
        <v>2005</v>
      </c>
      <c r="B71" s="62">
        <v>560</v>
      </c>
      <c r="C71" s="62">
        <v>627</v>
      </c>
      <c r="D71" s="62">
        <v>706</v>
      </c>
      <c r="E71" s="62">
        <v>773</v>
      </c>
      <c r="F71" s="62">
        <v>2666</v>
      </c>
      <c r="G71" s="63">
        <f t="shared" si="5"/>
        <v>666.5</v>
      </c>
      <c r="H71" s="64">
        <f t="shared" si="6"/>
        <v>-15.978994748687171</v>
      </c>
      <c r="I71" s="64">
        <f t="shared" si="7"/>
        <v>-5.9264816204051014</v>
      </c>
      <c r="J71" s="64">
        <f t="shared" si="8"/>
        <v>5.9264816204051014</v>
      </c>
      <c r="K71" s="64">
        <f t="shared" si="9"/>
        <v>15.978994748687171</v>
      </c>
    </row>
    <row r="72" spans="1:11">
      <c r="A72" s="61">
        <v>2006</v>
      </c>
      <c r="B72" s="62">
        <v>523</v>
      </c>
      <c r="C72" s="62">
        <v>627</v>
      </c>
      <c r="D72" s="62">
        <v>759</v>
      </c>
      <c r="E72" s="62">
        <v>726</v>
      </c>
      <c r="F72" s="62">
        <v>2635</v>
      </c>
      <c r="G72" s="63">
        <f t="shared" si="5"/>
        <v>658.75</v>
      </c>
      <c r="H72" s="64">
        <f t="shared" si="6"/>
        <v>-20.607210626185957</v>
      </c>
      <c r="I72" s="64">
        <f t="shared" si="7"/>
        <v>-4.8197343453510433</v>
      </c>
      <c r="J72" s="64">
        <f t="shared" si="8"/>
        <v>15.218216318785579</v>
      </c>
      <c r="K72" s="64">
        <f t="shared" si="9"/>
        <v>10.208728652751423</v>
      </c>
    </row>
    <row r="73" spans="1:11">
      <c r="A73" s="61">
        <v>2007</v>
      </c>
      <c r="B73" s="62">
        <v>575</v>
      </c>
      <c r="C73" s="62">
        <v>603</v>
      </c>
      <c r="D73" s="62">
        <v>601</v>
      </c>
      <c r="E73" s="62">
        <v>606</v>
      </c>
      <c r="F73" s="62">
        <v>2385</v>
      </c>
      <c r="G73" s="63">
        <f t="shared" si="5"/>
        <v>596.25</v>
      </c>
      <c r="H73" s="64">
        <f t="shared" si="6"/>
        <v>-3.5639412997903563</v>
      </c>
      <c r="I73" s="64">
        <f t="shared" si="7"/>
        <v>1.1320754716981132</v>
      </c>
      <c r="J73" s="64">
        <f t="shared" si="8"/>
        <v>0.79664570230607967</v>
      </c>
      <c r="K73" s="64">
        <f t="shared" si="9"/>
        <v>1.6352201257861636</v>
      </c>
    </row>
    <row r="74" spans="1:11">
      <c r="A74" s="61">
        <v>2008</v>
      </c>
      <c r="B74" s="61">
        <v>582</v>
      </c>
      <c r="C74" s="61">
        <v>690</v>
      </c>
      <c r="D74" s="61">
        <v>648</v>
      </c>
      <c r="E74" s="61">
        <v>655</v>
      </c>
      <c r="F74" s="62">
        <v>2575</v>
      </c>
      <c r="G74" s="63">
        <f t="shared" si="5"/>
        <v>643.75</v>
      </c>
      <c r="H74" s="64">
        <f t="shared" si="6"/>
        <v>-9.5922330097087372</v>
      </c>
      <c r="I74" s="64">
        <f t="shared" si="7"/>
        <v>7.1844660194174761</v>
      </c>
      <c r="J74" s="64">
        <f t="shared" si="8"/>
        <v>0.66019417475728159</v>
      </c>
      <c r="K74" s="64">
        <f t="shared" si="9"/>
        <v>1.7475728155339805</v>
      </c>
    </row>
    <row r="75" spans="1:11">
      <c r="A75" s="61">
        <v>2009</v>
      </c>
      <c r="B75" s="61">
        <v>523</v>
      </c>
      <c r="C75" s="61">
        <v>612</v>
      </c>
      <c r="D75" s="61">
        <v>639</v>
      </c>
      <c r="E75" s="61">
        <v>514</v>
      </c>
      <c r="F75" s="62">
        <v>2288</v>
      </c>
      <c r="G75" s="63">
        <f t="shared" si="5"/>
        <v>572</v>
      </c>
      <c r="H75" s="64">
        <f>SUM(B75-G75)*100/G75</f>
        <v>-8.5664335664335667</v>
      </c>
      <c r="I75" s="64">
        <f>SUM(C75-G75)*100/G75</f>
        <v>6.9930069930069934</v>
      </c>
      <c r="J75" s="64">
        <f>SUM(D75-G75)*100/G75</f>
        <v>11.713286713286713</v>
      </c>
      <c r="K75" s="64">
        <f>SUM(E75-G75)*100/G75</f>
        <v>-10.13986013986014</v>
      </c>
    </row>
    <row r="76" spans="1:11">
      <c r="A76" s="65">
        <v>2010</v>
      </c>
      <c r="B76" s="61">
        <v>400</v>
      </c>
      <c r="C76" s="61">
        <v>528</v>
      </c>
      <c r="D76" s="61">
        <v>573</v>
      </c>
      <c r="E76" s="61">
        <v>468</v>
      </c>
      <c r="F76" s="62">
        <v>1969</v>
      </c>
      <c r="G76" s="63">
        <f>SUM(B76:E76)/4</f>
        <v>492.25</v>
      </c>
      <c r="H76" s="64">
        <f>SUM(B76-G76)*100/G76</f>
        <v>-18.740477399695276</v>
      </c>
      <c r="I76" s="64">
        <f>SUM(C76-G76)*100/G76</f>
        <v>7.2625698324022343</v>
      </c>
      <c r="J76" s="64">
        <f>SUM(D76-G76)*100/G76</f>
        <v>16.404266124936516</v>
      </c>
      <c r="K76" s="64">
        <f>SUM(E76-G76)*100/G76</f>
        <v>-4.9263585576434741</v>
      </c>
    </row>
    <row r="77" spans="1:11">
      <c r="A77" s="61">
        <v>2011</v>
      </c>
      <c r="B77" s="61">
        <v>412</v>
      </c>
      <c r="C77" s="61">
        <v>495</v>
      </c>
      <c r="D77" s="61">
        <v>520</v>
      </c>
      <c r="E77" s="61">
        <v>450</v>
      </c>
      <c r="F77" s="62">
        <v>1877</v>
      </c>
      <c r="G77" s="63">
        <f>SUM(B77:E77)/4</f>
        <v>469.25</v>
      </c>
      <c r="H77" s="64">
        <f>SUM(B77-G77)*100/G77</f>
        <v>-12.200319659030368</v>
      </c>
      <c r="I77" s="64">
        <f>SUM(C77-G77)*100/G77</f>
        <v>5.4874800213106019</v>
      </c>
      <c r="J77" s="64">
        <f>SUM(D77-G77)*100/G77</f>
        <v>10.8151305274374</v>
      </c>
      <c r="K77" s="64">
        <f>SUM(E77-G77)*100/G77</f>
        <v>-4.1022908897176347</v>
      </c>
    </row>
    <row r="78" spans="1:11" ht="13.5" thickBot="1">
      <c r="A78" s="66">
        <v>2012</v>
      </c>
      <c r="B78" s="67">
        <v>436</v>
      </c>
      <c r="C78" s="67">
        <v>504</v>
      </c>
      <c r="D78" s="67">
        <v>543</v>
      </c>
      <c r="E78" s="67">
        <v>491</v>
      </c>
      <c r="F78" s="68">
        <v>1974</v>
      </c>
      <c r="G78" s="69">
        <f>SUM(B78:E78)/4</f>
        <v>493.5</v>
      </c>
      <c r="H78" s="70">
        <f>SUM(B78-G78)*100/G78</f>
        <v>-11.651469098277609</v>
      </c>
      <c r="I78" s="70">
        <f>SUM(C78-G78)*100/G78</f>
        <v>2.1276595744680851</v>
      </c>
      <c r="J78" s="70">
        <f>SUM(D78-G78)*100/G78</f>
        <v>10.030395136778116</v>
      </c>
      <c r="K78" s="70">
        <f>SUM(E78-G78)*100/G78</f>
        <v>-0.50658561296859173</v>
      </c>
    </row>
  </sheetData>
  <pageMargins left="0.39370078740157483" right="0.39370078740157483" top="0.39370078740157483" bottom="0.39370078740157483" header="0" footer="0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K105"/>
  <sheetViews>
    <sheetView zoomScaleNormal="100" workbookViewId="0"/>
  </sheetViews>
  <sheetFormatPr defaultRowHeight="12.75"/>
  <cols>
    <col min="1" max="11" width="9.140625" style="3"/>
    <col min="12" max="12" width="4.140625" style="3" customWidth="1"/>
    <col min="13" max="16384" width="9.140625" style="3"/>
  </cols>
  <sheetData>
    <row r="1" spans="1:11">
      <c r="A1" s="48" t="s">
        <v>51</v>
      </c>
      <c r="B1" s="46"/>
      <c r="C1" s="46"/>
      <c r="D1" s="46"/>
      <c r="E1" s="46"/>
      <c r="F1" s="46"/>
      <c r="G1" s="46"/>
      <c r="H1" s="46"/>
      <c r="I1" s="46"/>
      <c r="J1" s="46"/>
      <c r="K1" s="71" t="s">
        <v>29</v>
      </c>
    </row>
    <row r="2" spans="1:11">
      <c r="A2" s="46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</row>
    <row r="3" spans="1:11">
      <c r="A3" s="48" t="s">
        <v>31</v>
      </c>
      <c r="B3" s="48"/>
      <c r="C3" s="48"/>
      <c r="D3" s="48"/>
      <c r="E3" s="48"/>
      <c r="F3" s="48"/>
      <c r="G3" s="48"/>
      <c r="H3" s="48"/>
      <c r="I3" s="48"/>
      <c r="J3" s="48"/>
      <c r="K3" s="48"/>
    </row>
    <row r="4" spans="1:11">
      <c r="A4" s="48" t="str">
        <f>Table43a!A4</f>
        <v>Years: 1981 to 2012</v>
      </c>
      <c r="B4" s="48"/>
      <c r="C4" s="48"/>
      <c r="D4" s="48"/>
      <c r="E4" s="48"/>
      <c r="F4" s="48"/>
      <c r="G4" s="48"/>
      <c r="H4" s="48"/>
      <c r="I4" s="48"/>
      <c r="J4" s="48"/>
      <c r="K4" s="48"/>
    </row>
    <row r="5" spans="1:11" ht="13.5" thickBot="1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</row>
    <row r="6" spans="1:11">
      <c r="A6" s="48"/>
      <c r="B6" s="48"/>
      <c r="C6" s="48"/>
      <c r="D6" s="48"/>
      <c r="E6" s="48"/>
      <c r="F6" s="48"/>
      <c r="G6" s="48"/>
      <c r="H6" s="50" t="s">
        <v>33</v>
      </c>
      <c r="I6" s="50"/>
      <c r="J6" s="50"/>
      <c r="K6" s="50"/>
    </row>
    <row r="7" spans="1:11" ht="13.5" thickBot="1">
      <c r="A7" s="48"/>
      <c r="B7" s="48"/>
      <c r="C7" s="48"/>
      <c r="D7" s="48"/>
      <c r="E7" s="48"/>
      <c r="F7" s="48"/>
      <c r="G7" s="48"/>
      <c r="H7" s="49" t="s">
        <v>34</v>
      </c>
      <c r="I7" s="49"/>
      <c r="J7" s="49"/>
      <c r="K7" s="49"/>
    </row>
    <row r="8" spans="1:11">
      <c r="A8" s="48"/>
      <c r="B8" s="72" t="s">
        <v>35</v>
      </c>
      <c r="C8" s="72" t="s">
        <v>36</v>
      </c>
      <c r="D8" s="72" t="s">
        <v>37</v>
      </c>
      <c r="E8" s="72" t="s">
        <v>38</v>
      </c>
      <c r="F8" s="72" t="s">
        <v>39</v>
      </c>
      <c r="G8" s="72" t="s">
        <v>40</v>
      </c>
      <c r="H8" s="72" t="s">
        <v>35</v>
      </c>
      <c r="I8" s="72" t="s">
        <v>36</v>
      </c>
      <c r="J8" s="72" t="s">
        <v>37</v>
      </c>
      <c r="K8" s="72" t="s">
        <v>38</v>
      </c>
    </row>
    <row r="9" spans="1:11" ht="13.5" thickBot="1">
      <c r="A9" s="49"/>
      <c r="B9" s="73" t="s">
        <v>41</v>
      </c>
      <c r="C9" s="73" t="s">
        <v>42</v>
      </c>
      <c r="D9" s="73" t="s">
        <v>43</v>
      </c>
      <c r="E9" s="73" t="s">
        <v>44</v>
      </c>
      <c r="F9" s="73" t="s">
        <v>45</v>
      </c>
      <c r="G9" s="73" t="s">
        <v>46</v>
      </c>
      <c r="H9" s="73" t="s">
        <v>41</v>
      </c>
      <c r="I9" s="73" t="s">
        <v>42</v>
      </c>
      <c r="J9" s="73" t="s">
        <v>43</v>
      </c>
      <c r="K9" s="73" t="s">
        <v>44</v>
      </c>
    </row>
    <row r="10" spans="1:11">
      <c r="A10" s="48" t="s">
        <v>52</v>
      </c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>
      <c r="A11" s="46"/>
      <c r="B11" s="46"/>
      <c r="C11" s="46"/>
      <c r="D11" s="46"/>
      <c r="E11" s="46"/>
      <c r="F11" s="46"/>
      <c r="G11" s="55" t="s">
        <v>48</v>
      </c>
      <c r="H11" s="46"/>
      <c r="I11" s="46"/>
      <c r="J11" s="46"/>
      <c r="K11" s="55" t="s">
        <v>49</v>
      </c>
    </row>
    <row r="12" spans="1:11">
      <c r="A12" s="46">
        <v>1981</v>
      </c>
      <c r="B12" s="74">
        <v>6231</v>
      </c>
      <c r="C12" s="74">
        <v>7029</v>
      </c>
      <c r="D12" s="74">
        <v>7813</v>
      </c>
      <c r="E12" s="74">
        <v>7693</v>
      </c>
      <c r="F12" s="74">
        <v>28766</v>
      </c>
      <c r="G12" s="56">
        <f t="shared" ref="G12:G43" si="0">SUM(B12:E12)/4</f>
        <v>7191.5</v>
      </c>
      <c r="H12" s="57">
        <f t="shared" ref="H12:H43" si="1">SUM(B12-G12)*100/G12</f>
        <v>-13.356045331293888</v>
      </c>
      <c r="I12" s="57">
        <f t="shared" ref="I12:I43" si="2">SUM(C12-G12)*100/G12</f>
        <v>-2.2596120419940209</v>
      </c>
      <c r="J12" s="57">
        <f t="shared" ref="J12:J43" si="3">SUM(D12-G12)*100/G12</f>
        <v>8.6421469790725158</v>
      </c>
      <c r="K12" s="57">
        <f t="shared" ref="K12:K43" si="4">SUM(E12-G12)*100/G12</f>
        <v>6.9735103942153929</v>
      </c>
    </row>
    <row r="13" spans="1:11">
      <c r="A13" s="46">
        <v>1982</v>
      </c>
      <c r="B13" s="74">
        <v>6298</v>
      </c>
      <c r="C13" s="74">
        <v>6933</v>
      </c>
      <c r="D13" s="74">
        <v>7606</v>
      </c>
      <c r="E13" s="74">
        <v>7436</v>
      </c>
      <c r="F13" s="74">
        <v>28273</v>
      </c>
      <c r="G13" s="56">
        <f t="shared" si="0"/>
        <v>7068.25</v>
      </c>
      <c r="H13" s="57">
        <f t="shared" si="1"/>
        <v>-10.897322533866232</v>
      </c>
      <c r="I13" s="57">
        <f t="shared" si="2"/>
        <v>-1.9134863650832949</v>
      </c>
      <c r="J13" s="57">
        <f t="shared" si="3"/>
        <v>7.6079651964772044</v>
      </c>
      <c r="K13" s="57">
        <f t="shared" si="4"/>
        <v>5.2028437024723235</v>
      </c>
    </row>
    <row r="14" spans="1:11">
      <c r="A14" s="46">
        <v>1983</v>
      </c>
      <c r="B14" s="74">
        <v>5384</v>
      </c>
      <c r="C14" s="74">
        <v>6176</v>
      </c>
      <c r="D14" s="74">
        <v>6796</v>
      </c>
      <c r="E14" s="74">
        <v>6868</v>
      </c>
      <c r="F14" s="74">
        <v>25224</v>
      </c>
      <c r="G14" s="56">
        <f t="shared" si="0"/>
        <v>6306</v>
      </c>
      <c r="H14" s="57">
        <f t="shared" si="1"/>
        <v>-14.620995876942594</v>
      </c>
      <c r="I14" s="57">
        <f t="shared" si="2"/>
        <v>-2.0615287028227085</v>
      </c>
      <c r="J14" s="57">
        <f t="shared" si="3"/>
        <v>7.7703774183317478</v>
      </c>
      <c r="K14" s="57">
        <f t="shared" si="4"/>
        <v>8.9121471614335555</v>
      </c>
    </row>
    <row r="15" spans="1:11">
      <c r="A15" s="46">
        <v>1984</v>
      </c>
      <c r="B15" s="74">
        <v>5339</v>
      </c>
      <c r="C15" s="74">
        <v>6409</v>
      </c>
      <c r="D15" s="74">
        <v>6890</v>
      </c>
      <c r="E15" s="74">
        <v>7520</v>
      </c>
      <c r="F15" s="74">
        <v>26158</v>
      </c>
      <c r="G15" s="56">
        <f t="shared" si="0"/>
        <v>6539.5</v>
      </c>
      <c r="H15" s="57">
        <f t="shared" si="1"/>
        <v>-18.357672604939214</v>
      </c>
      <c r="I15" s="57">
        <f t="shared" si="2"/>
        <v>-1.9955654101995566</v>
      </c>
      <c r="J15" s="57">
        <f t="shared" si="3"/>
        <v>5.3597369829497667</v>
      </c>
      <c r="K15" s="57">
        <f t="shared" si="4"/>
        <v>14.993501032189005</v>
      </c>
    </row>
    <row r="16" spans="1:11">
      <c r="A16" s="46">
        <v>1985</v>
      </c>
      <c r="B16" s="74">
        <v>5684</v>
      </c>
      <c r="C16" s="74">
        <v>6623</v>
      </c>
      <c r="D16" s="74">
        <v>7802</v>
      </c>
      <c r="E16" s="74">
        <v>7178</v>
      </c>
      <c r="F16" s="74">
        <v>27287</v>
      </c>
      <c r="G16" s="56">
        <f t="shared" si="0"/>
        <v>6821.75</v>
      </c>
      <c r="H16" s="57">
        <f t="shared" si="1"/>
        <v>-16.678271704474657</v>
      </c>
      <c r="I16" s="57">
        <f t="shared" si="2"/>
        <v>-2.9134752812694691</v>
      </c>
      <c r="J16" s="57">
        <f t="shared" si="3"/>
        <v>14.369479972147909</v>
      </c>
      <c r="K16" s="57">
        <f t="shared" si="4"/>
        <v>5.2222670135962179</v>
      </c>
    </row>
    <row r="17" spans="1:11">
      <c r="A17" s="46">
        <v>1986</v>
      </c>
      <c r="B17" s="74">
        <v>5745</v>
      </c>
      <c r="C17" s="74">
        <v>6207</v>
      </c>
      <c r="D17" s="74">
        <v>6656</v>
      </c>
      <c r="E17" s="74">
        <v>7509</v>
      </c>
      <c r="F17" s="74">
        <v>26117</v>
      </c>
      <c r="G17" s="56">
        <f t="shared" si="0"/>
        <v>6529.25</v>
      </c>
      <c r="H17" s="57">
        <f t="shared" si="1"/>
        <v>-12.011333614121071</v>
      </c>
      <c r="I17" s="57">
        <f t="shared" si="2"/>
        <v>-4.9354826358310682</v>
      </c>
      <c r="J17" s="57">
        <f t="shared" si="3"/>
        <v>1.9412643106022898</v>
      </c>
      <c r="K17" s="57">
        <f t="shared" si="4"/>
        <v>15.005551939349848</v>
      </c>
    </row>
    <row r="18" spans="1:11">
      <c r="A18" s="46">
        <v>1987</v>
      </c>
      <c r="B18" s="74">
        <v>5145</v>
      </c>
      <c r="C18" s="74">
        <v>5977</v>
      </c>
      <c r="D18" s="74">
        <v>7013</v>
      </c>
      <c r="E18" s="74">
        <v>6613</v>
      </c>
      <c r="F18" s="74">
        <v>24748</v>
      </c>
      <c r="G18" s="56">
        <f t="shared" si="0"/>
        <v>6187</v>
      </c>
      <c r="H18" s="57">
        <f t="shared" si="1"/>
        <v>-16.841764991110391</v>
      </c>
      <c r="I18" s="57">
        <f t="shared" si="2"/>
        <v>-3.3942136738322288</v>
      </c>
      <c r="J18" s="57">
        <f t="shared" si="3"/>
        <v>13.350573783740101</v>
      </c>
      <c r="K18" s="57">
        <f t="shared" si="4"/>
        <v>6.885404881202521</v>
      </c>
    </row>
    <row r="19" spans="1:11">
      <c r="A19" s="46">
        <v>1988</v>
      </c>
      <c r="B19" s="74">
        <v>5629</v>
      </c>
      <c r="C19" s="74">
        <v>5808</v>
      </c>
      <c r="D19" s="74">
        <v>6956</v>
      </c>
      <c r="E19" s="74">
        <v>7032</v>
      </c>
      <c r="F19" s="74">
        <v>25425</v>
      </c>
      <c r="G19" s="56">
        <f t="shared" si="0"/>
        <v>6356.25</v>
      </c>
      <c r="H19" s="57">
        <f t="shared" si="1"/>
        <v>-11.441494591937071</v>
      </c>
      <c r="I19" s="57">
        <f t="shared" si="2"/>
        <v>-8.6253687315634213</v>
      </c>
      <c r="J19" s="57">
        <f t="shared" si="3"/>
        <v>9.4355948869223205</v>
      </c>
      <c r="K19" s="57">
        <f t="shared" si="4"/>
        <v>10.631268436578171</v>
      </c>
    </row>
    <row r="20" spans="1:11">
      <c r="A20" s="46">
        <v>1989</v>
      </c>
      <c r="B20" s="74">
        <v>6255</v>
      </c>
      <c r="C20" s="74">
        <v>6332</v>
      </c>
      <c r="D20" s="74">
        <v>7410</v>
      </c>
      <c r="E20" s="74">
        <v>7535</v>
      </c>
      <c r="F20" s="74">
        <v>27532</v>
      </c>
      <c r="G20" s="56">
        <f t="shared" si="0"/>
        <v>6883</v>
      </c>
      <c r="H20" s="57">
        <f t="shared" si="1"/>
        <v>-9.1239285195408986</v>
      </c>
      <c r="I20" s="57">
        <f t="shared" si="2"/>
        <v>-8.0052302774952775</v>
      </c>
      <c r="J20" s="57">
        <f t="shared" si="3"/>
        <v>7.6565451111433971</v>
      </c>
      <c r="K20" s="57">
        <f t="shared" si="4"/>
        <v>9.4726136858927799</v>
      </c>
    </row>
    <row r="21" spans="1:11">
      <c r="A21" s="46">
        <v>1990</v>
      </c>
      <c r="B21" s="74">
        <v>6184</v>
      </c>
      <c r="C21" s="74">
        <v>6559</v>
      </c>
      <c r="D21" s="74">
        <v>7360</v>
      </c>
      <c r="E21" s="74">
        <v>7125</v>
      </c>
      <c r="F21" s="74">
        <v>27228</v>
      </c>
      <c r="G21" s="56">
        <f t="shared" si="0"/>
        <v>6807</v>
      </c>
      <c r="H21" s="57">
        <f t="shared" si="1"/>
        <v>-9.1523431761422067</v>
      </c>
      <c r="I21" s="57">
        <f t="shared" si="2"/>
        <v>-3.6433083590421624</v>
      </c>
      <c r="J21" s="57">
        <f t="shared" si="3"/>
        <v>8.1239900102835314</v>
      </c>
      <c r="K21" s="57">
        <f t="shared" si="4"/>
        <v>4.6716615249008377</v>
      </c>
    </row>
    <row r="22" spans="1:11">
      <c r="A22" s="46">
        <v>1991</v>
      </c>
      <c r="B22" s="74">
        <v>5646</v>
      </c>
      <c r="C22" s="74">
        <v>6114</v>
      </c>
      <c r="D22" s="74">
        <v>6827</v>
      </c>
      <c r="E22" s="74">
        <v>6759</v>
      </c>
      <c r="F22" s="74">
        <v>25346</v>
      </c>
      <c r="G22" s="56">
        <f t="shared" si="0"/>
        <v>6336.5</v>
      </c>
      <c r="H22" s="57">
        <f t="shared" si="1"/>
        <v>-10.897182987453641</v>
      </c>
      <c r="I22" s="57">
        <f t="shared" si="2"/>
        <v>-3.5114021936400222</v>
      </c>
      <c r="J22" s="57">
        <f t="shared" si="3"/>
        <v>7.7408664089008123</v>
      </c>
      <c r="K22" s="57">
        <f t="shared" si="4"/>
        <v>6.6677187721928508</v>
      </c>
    </row>
    <row r="23" spans="1:11">
      <c r="A23" s="46">
        <v>1992</v>
      </c>
      <c r="B23" s="74">
        <v>5886</v>
      </c>
      <c r="C23" s="74">
        <v>5701</v>
      </c>
      <c r="D23" s="74">
        <v>6453</v>
      </c>
      <c r="E23" s="74">
        <v>6133</v>
      </c>
      <c r="F23" s="74">
        <v>24173</v>
      </c>
      <c r="G23" s="56">
        <f t="shared" si="0"/>
        <v>6043.25</v>
      </c>
      <c r="H23" s="57">
        <f t="shared" si="1"/>
        <v>-2.6020766971414386</v>
      </c>
      <c r="I23" s="57">
        <f t="shared" si="2"/>
        <v>-5.6633433996607785</v>
      </c>
      <c r="J23" s="57">
        <f t="shared" si="3"/>
        <v>6.7802920613908082</v>
      </c>
      <c r="K23" s="57">
        <f t="shared" si="4"/>
        <v>1.4851280354114094</v>
      </c>
    </row>
    <row r="24" spans="1:11">
      <c r="A24" s="46">
        <v>1993</v>
      </c>
      <c r="B24" s="74">
        <v>5089</v>
      </c>
      <c r="C24" s="74">
        <v>5566</v>
      </c>
      <c r="D24" s="74">
        <v>5910</v>
      </c>
      <c r="E24" s="74">
        <v>5849</v>
      </c>
      <c r="F24" s="74">
        <v>22414</v>
      </c>
      <c r="G24" s="56">
        <f t="shared" si="0"/>
        <v>5603.5</v>
      </c>
      <c r="H24" s="57">
        <f t="shared" si="1"/>
        <v>-9.1817613991255467</v>
      </c>
      <c r="I24" s="57">
        <f t="shared" si="2"/>
        <v>-0.66922459177299898</v>
      </c>
      <c r="J24" s="57">
        <f t="shared" si="3"/>
        <v>5.4697956634246454</v>
      </c>
      <c r="K24" s="57">
        <f t="shared" si="4"/>
        <v>4.3811903274739006</v>
      </c>
    </row>
    <row r="25" spans="1:11">
      <c r="A25" s="46">
        <v>1994</v>
      </c>
      <c r="B25" s="74">
        <v>5522</v>
      </c>
      <c r="C25" s="74">
        <v>5164</v>
      </c>
      <c r="D25" s="74">
        <v>5674</v>
      </c>
      <c r="E25" s="74">
        <v>6213</v>
      </c>
      <c r="F25" s="74">
        <v>22573</v>
      </c>
      <c r="G25" s="56">
        <f t="shared" si="0"/>
        <v>5643.25</v>
      </c>
      <c r="H25" s="57">
        <f t="shared" si="1"/>
        <v>-2.1485845922119347</v>
      </c>
      <c r="I25" s="57">
        <f t="shared" si="2"/>
        <v>-8.4924467283923271</v>
      </c>
      <c r="J25" s="57">
        <f t="shared" si="3"/>
        <v>0.54489877287024324</v>
      </c>
      <c r="K25" s="57">
        <f t="shared" si="4"/>
        <v>10.096132547734019</v>
      </c>
    </row>
    <row r="26" spans="1:11">
      <c r="A26" s="46">
        <v>1995</v>
      </c>
      <c r="B26" s="74">
        <v>5172</v>
      </c>
      <c r="C26" s="74">
        <v>5115</v>
      </c>
      <c r="D26" s="74">
        <v>5971</v>
      </c>
      <c r="E26" s="74">
        <v>5936</v>
      </c>
      <c r="F26" s="74">
        <v>22194</v>
      </c>
      <c r="G26" s="56">
        <f t="shared" si="0"/>
        <v>5548.5</v>
      </c>
      <c r="H26" s="57">
        <f t="shared" si="1"/>
        <v>-6.7856177345228437</v>
      </c>
      <c r="I26" s="57">
        <f t="shared" si="2"/>
        <v>-7.8129224114625577</v>
      </c>
      <c r="J26" s="57">
        <f t="shared" si="3"/>
        <v>7.6146706317022614</v>
      </c>
      <c r="K26" s="57">
        <f t="shared" si="4"/>
        <v>6.98386951428314</v>
      </c>
    </row>
    <row r="27" spans="1:11">
      <c r="A27" s="46">
        <v>1996</v>
      </c>
      <c r="B27" s="74">
        <v>4519</v>
      </c>
      <c r="C27" s="74">
        <v>5108</v>
      </c>
      <c r="D27" s="74">
        <v>5905</v>
      </c>
      <c r="E27" s="74">
        <v>6184</v>
      </c>
      <c r="F27" s="74">
        <v>21716</v>
      </c>
      <c r="G27" s="56">
        <f t="shared" si="0"/>
        <v>5429</v>
      </c>
      <c r="H27" s="57">
        <f t="shared" si="1"/>
        <v>-16.761834592005894</v>
      </c>
      <c r="I27" s="57">
        <f t="shared" si="2"/>
        <v>-5.9126911033339473</v>
      </c>
      <c r="J27" s="57">
        <f t="shared" si="3"/>
        <v>8.7677288635107757</v>
      </c>
      <c r="K27" s="57">
        <f t="shared" si="4"/>
        <v>13.906796831829066</v>
      </c>
    </row>
    <row r="28" spans="1:11">
      <c r="A28" s="46">
        <v>1997</v>
      </c>
      <c r="B28" s="74">
        <v>5468</v>
      </c>
      <c r="C28" s="74">
        <v>5407</v>
      </c>
      <c r="D28" s="74">
        <v>5740</v>
      </c>
      <c r="E28" s="74">
        <v>6014</v>
      </c>
      <c r="F28" s="74">
        <v>22629</v>
      </c>
      <c r="G28" s="56">
        <f t="shared" si="0"/>
        <v>5657.25</v>
      </c>
      <c r="H28" s="57">
        <f t="shared" si="1"/>
        <v>-3.3452649255380265</v>
      </c>
      <c r="I28" s="57">
        <f t="shared" si="2"/>
        <v>-4.4235273321843653</v>
      </c>
      <c r="J28" s="57">
        <f t="shared" si="3"/>
        <v>1.4627248221308939</v>
      </c>
      <c r="K28" s="57">
        <f t="shared" si="4"/>
        <v>6.3060674355914976</v>
      </c>
    </row>
    <row r="29" spans="1:11">
      <c r="A29" s="46">
        <v>1998</v>
      </c>
      <c r="B29" s="74">
        <v>5060</v>
      </c>
      <c r="C29" s="74">
        <v>5419</v>
      </c>
      <c r="D29" s="74">
        <v>5780</v>
      </c>
      <c r="E29" s="74">
        <v>6208</v>
      </c>
      <c r="F29" s="74">
        <v>22467</v>
      </c>
      <c r="G29" s="56">
        <f t="shared" si="0"/>
        <v>5616.75</v>
      </c>
      <c r="H29" s="57">
        <f t="shared" si="1"/>
        <v>-9.9123158410112602</v>
      </c>
      <c r="I29" s="57">
        <f t="shared" si="2"/>
        <v>-3.5207192771620601</v>
      </c>
      <c r="J29" s="57">
        <f t="shared" si="3"/>
        <v>2.9064850669871367</v>
      </c>
      <c r="K29" s="57">
        <f t="shared" si="4"/>
        <v>10.526550051186184</v>
      </c>
    </row>
    <row r="30" spans="1:11">
      <c r="A30" s="46">
        <v>1999</v>
      </c>
      <c r="B30" s="74">
        <v>5129</v>
      </c>
      <c r="C30" s="74">
        <v>4888</v>
      </c>
      <c r="D30" s="74">
        <v>5377</v>
      </c>
      <c r="E30" s="74">
        <v>5608</v>
      </c>
      <c r="F30" s="74">
        <v>21002</v>
      </c>
      <c r="G30" s="56">
        <f t="shared" si="0"/>
        <v>5250.5</v>
      </c>
      <c r="H30" s="57">
        <f t="shared" si="1"/>
        <v>-2.3140653271117038</v>
      </c>
      <c r="I30" s="57">
        <f t="shared" si="2"/>
        <v>-6.9041043710122842</v>
      </c>
      <c r="J30" s="57">
        <f t="shared" si="3"/>
        <v>2.4092943529187698</v>
      </c>
      <c r="K30" s="57">
        <f t="shared" si="4"/>
        <v>6.8088753452052186</v>
      </c>
    </row>
    <row r="31" spans="1:11">
      <c r="A31" s="46">
        <v>2000</v>
      </c>
      <c r="B31" s="74">
        <v>4937</v>
      </c>
      <c r="C31" s="74">
        <v>4828</v>
      </c>
      <c r="D31" s="74">
        <v>5116</v>
      </c>
      <c r="E31" s="74">
        <v>5637</v>
      </c>
      <c r="F31" s="74">
        <v>20518</v>
      </c>
      <c r="G31" s="56">
        <f t="shared" si="0"/>
        <v>5129.5</v>
      </c>
      <c r="H31" s="57">
        <f t="shared" si="1"/>
        <v>-3.7528024173896091</v>
      </c>
      <c r="I31" s="57">
        <f t="shared" si="2"/>
        <v>-5.8777658641193096</v>
      </c>
      <c r="J31" s="57">
        <f t="shared" si="3"/>
        <v>-0.26318354615459594</v>
      </c>
      <c r="K31" s="57">
        <f t="shared" si="4"/>
        <v>9.8937518276635146</v>
      </c>
    </row>
    <row r="32" spans="1:11">
      <c r="A32" s="46">
        <v>2001</v>
      </c>
      <c r="B32" s="74">
        <v>4717</v>
      </c>
      <c r="C32" s="74">
        <v>4796</v>
      </c>
      <c r="D32" s="74">
        <v>5128</v>
      </c>
      <c r="E32" s="74">
        <v>5270</v>
      </c>
      <c r="F32" s="74">
        <v>19911</v>
      </c>
      <c r="G32" s="56">
        <f t="shared" si="0"/>
        <v>4977.75</v>
      </c>
      <c r="H32" s="57">
        <f t="shared" si="1"/>
        <v>-5.238310481643313</v>
      </c>
      <c r="I32" s="57">
        <f t="shared" si="2"/>
        <v>-3.6512480538395859</v>
      </c>
      <c r="J32" s="57">
        <f t="shared" si="3"/>
        <v>3.0184320225001255</v>
      </c>
      <c r="K32" s="57">
        <f t="shared" si="4"/>
        <v>5.871126512982773</v>
      </c>
    </row>
    <row r="33" spans="1:11">
      <c r="A33" s="46">
        <v>2002</v>
      </c>
      <c r="B33" s="74">
        <v>4527</v>
      </c>
      <c r="C33" s="74">
        <v>4615</v>
      </c>
      <c r="D33" s="74">
        <v>5141</v>
      </c>
      <c r="E33" s="74">
        <v>4992</v>
      </c>
      <c r="F33" s="74">
        <v>19275</v>
      </c>
      <c r="G33" s="56">
        <f t="shared" si="0"/>
        <v>4818.75</v>
      </c>
      <c r="H33" s="57">
        <f t="shared" si="1"/>
        <v>-6.054474708171206</v>
      </c>
      <c r="I33" s="57">
        <f t="shared" si="2"/>
        <v>-4.2282749675745785</v>
      </c>
      <c r="J33" s="57">
        <f t="shared" si="3"/>
        <v>6.687418936446174</v>
      </c>
      <c r="K33" s="57">
        <f t="shared" si="4"/>
        <v>3.595330739299611</v>
      </c>
    </row>
    <row r="34" spans="1:11">
      <c r="A34" s="61">
        <v>2003</v>
      </c>
      <c r="B34" s="75">
        <v>4242</v>
      </c>
      <c r="C34" s="75">
        <v>4534</v>
      </c>
      <c r="D34" s="75">
        <v>4969</v>
      </c>
      <c r="E34" s="75">
        <v>5011</v>
      </c>
      <c r="F34" s="75">
        <v>18756</v>
      </c>
      <c r="G34" s="76">
        <f t="shared" si="0"/>
        <v>4689</v>
      </c>
      <c r="H34" s="77">
        <f t="shared" si="1"/>
        <v>-9.5329494561740251</v>
      </c>
      <c r="I34" s="77">
        <f t="shared" si="2"/>
        <v>-3.3056088718276819</v>
      </c>
      <c r="J34" s="77">
        <f t="shared" si="3"/>
        <v>5.9714224781403287</v>
      </c>
      <c r="K34" s="77">
        <f t="shared" si="4"/>
        <v>6.8671358498613779</v>
      </c>
    </row>
    <row r="35" spans="1:11">
      <c r="A35" s="61">
        <v>2004</v>
      </c>
      <c r="B35" s="75">
        <v>4173</v>
      </c>
      <c r="C35" s="75">
        <v>4635</v>
      </c>
      <c r="D35" s="75">
        <v>4779</v>
      </c>
      <c r="E35" s="75">
        <v>4915</v>
      </c>
      <c r="F35" s="75">
        <v>18502</v>
      </c>
      <c r="G35" s="76">
        <f t="shared" si="0"/>
        <v>4625.5</v>
      </c>
      <c r="H35" s="77">
        <f t="shared" si="1"/>
        <v>-9.7827261917630519</v>
      </c>
      <c r="I35" s="77">
        <f t="shared" si="2"/>
        <v>0.20538320181601988</v>
      </c>
      <c r="J35" s="77">
        <f t="shared" si="3"/>
        <v>3.3185601556588478</v>
      </c>
      <c r="K35" s="77">
        <f t="shared" si="4"/>
        <v>6.2587828342881853</v>
      </c>
    </row>
    <row r="36" spans="1:11">
      <c r="A36" s="61">
        <v>2005</v>
      </c>
      <c r="B36" s="75">
        <v>4070</v>
      </c>
      <c r="C36" s="75">
        <v>4315</v>
      </c>
      <c r="D36" s="75">
        <v>4550</v>
      </c>
      <c r="E36" s="75">
        <v>4950</v>
      </c>
      <c r="F36" s="75">
        <v>17885</v>
      </c>
      <c r="G36" s="76">
        <f t="shared" si="0"/>
        <v>4471.25</v>
      </c>
      <c r="H36" s="77">
        <f t="shared" si="1"/>
        <v>-8.9740005591277612</v>
      </c>
      <c r="I36" s="77">
        <f t="shared" si="2"/>
        <v>-3.49454850433324</v>
      </c>
      <c r="J36" s="77">
        <f t="shared" si="3"/>
        <v>1.7612524461839529</v>
      </c>
      <c r="K36" s="77">
        <f t="shared" si="4"/>
        <v>10.707296617277049</v>
      </c>
    </row>
    <row r="37" spans="1:11">
      <c r="A37" s="61">
        <v>2006</v>
      </c>
      <c r="B37" s="75">
        <v>3895</v>
      </c>
      <c r="C37" s="75">
        <v>4042</v>
      </c>
      <c r="D37" s="75">
        <v>4617</v>
      </c>
      <c r="E37" s="75">
        <v>4715</v>
      </c>
      <c r="F37" s="75">
        <v>17269</v>
      </c>
      <c r="G37" s="76">
        <f t="shared" si="0"/>
        <v>4317.25</v>
      </c>
      <c r="H37" s="77">
        <f t="shared" si="1"/>
        <v>-9.7805315883953909</v>
      </c>
      <c r="I37" s="77">
        <f t="shared" si="2"/>
        <v>-6.3755863107302098</v>
      </c>
      <c r="J37" s="77">
        <f t="shared" si="3"/>
        <v>6.9430771903410733</v>
      </c>
      <c r="K37" s="77">
        <f t="shared" si="4"/>
        <v>9.2130407087845274</v>
      </c>
    </row>
    <row r="38" spans="1:11">
      <c r="A38" s="61">
        <v>2007</v>
      </c>
      <c r="B38" s="75">
        <v>3926</v>
      </c>
      <c r="C38" s="75">
        <v>4054</v>
      </c>
      <c r="D38" s="75">
        <v>4132</v>
      </c>
      <c r="E38" s="75">
        <v>4127</v>
      </c>
      <c r="F38" s="75">
        <v>16239</v>
      </c>
      <c r="G38" s="76">
        <f t="shared" si="0"/>
        <v>4059.75</v>
      </c>
      <c r="H38" s="77">
        <f t="shared" si="1"/>
        <v>-3.2945378410000616</v>
      </c>
      <c r="I38" s="77">
        <f t="shared" si="2"/>
        <v>-0.14163433708972228</v>
      </c>
      <c r="J38" s="77">
        <f t="shared" si="3"/>
        <v>1.7796662356056407</v>
      </c>
      <c r="K38" s="77">
        <f t="shared" si="4"/>
        <v>1.6565059424841431</v>
      </c>
    </row>
    <row r="39" spans="1:11">
      <c r="A39" s="61">
        <v>2008</v>
      </c>
      <c r="B39" s="75">
        <v>4014</v>
      </c>
      <c r="C39" s="75">
        <v>3641</v>
      </c>
      <c r="D39" s="75">
        <v>3946</v>
      </c>
      <c r="E39" s="75">
        <v>3991</v>
      </c>
      <c r="F39" s="75">
        <v>15592</v>
      </c>
      <c r="G39" s="76">
        <f t="shared" si="0"/>
        <v>3898</v>
      </c>
      <c r="H39" s="77">
        <f t="shared" si="1"/>
        <v>2.9758850692662904</v>
      </c>
      <c r="I39" s="77">
        <f t="shared" si="2"/>
        <v>-6.5931246793227292</v>
      </c>
      <c r="J39" s="77">
        <f t="shared" si="3"/>
        <v>1.2314007183170856</v>
      </c>
      <c r="K39" s="77">
        <f t="shared" si="4"/>
        <v>2.3858388917393536</v>
      </c>
    </row>
    <row r="40" spans="1:11">
      <c r="A40" s="61">
        <v>2009</v>
      </c>
      <c r="B40" s="75">
        <v>3474</v>
      </c>
      <c r="C40" s="75">
        <v>3686</v>
      </c>
      <c r="D40" s="75">
        <v>4091</v>
      </c>
      <c r="E40" s="75">
        <v>3793</v>
      </c>
      <c r="F40" s="75">
        <v>15044</v>
      </c>
      <c r="G40" s="76">
        <f t="shared" si="0"/>
        <v>3761</v>
      </c>
      <c r="H40" s="77">
        <f t="shared" si="1"/>
        <v>-7.6309492156341401</v>
      </c>
      <c r="I40" s="77">
        <f t="shared" si="2"/>
        <v>-1.9941504918904547</v>
      </c>
      <c r="J40" s="77">
        <f t="shared" si="3"/>
        <v>8.7742621643180012</v>
      </c>
      <c r="K40" s="77">
        <f t="shared" si="4"/>
        <v>0.85083754320659399</v>
      </c>
    </row>
    <row r="41" spans="1:11">
      <c r="A41" s="65">
        <v>2010</v>
      </c>
      <c r="B41" s="75">
        <v>3050</v>
      </c>
      <c r="C41" s="75">
        <v>3230</v>
      </c>
      <c r="D41" s="75">
        <v>3716</v>
      </c>
      <c r="E41" s="75">
        <v>3342</v>
      </c>
      <c r="F41" s="75">
        <v>13338</v>
      </c>
      <c r="G41" s="76">
        <f t="shared" si="0"/>
        <v>3334.5</v>
      </c>
      <c r="H41" s="77">
        <f t="shared" si="1"/>
        <v>-8.5320137951716895</v>
      </c>
      <c r="I41" s="77">
        <f t="shared" si="2"/>
        <v>-3.133903133903134</v>
      </c>
      <c r="J41" s="77">
        <f t="shared" si="3"/>
        <v>11.440995651521968</v>
      </c>
      <c r="K41" s="77">
        <f t="shared" si="4"/>
        <v>0.22492127755285651</v>
      </c>
    </row>
    <row r="42" spans="1:11">
      <c r="A42" s="61">
        <v>2011</v>
      </c>
      <c r="B42" s="75">
        <v>2941</v>
      </c>
      <c r="C42" s="75">
        <v>3077</v>
      </c>
      <c r="D42" s="75">
        <v>3486</v>
      </c>
      <c r="E42" s="75">
        <v>3273</v>
      </c>
      <c r="F42" s="75">
        <v>12777</v>
      </c>
      <c r="G42" s="76">
        <f t="shared" si="0"/>
        <v>3194.25</v>
      </c>
      <c r="H42" s="77">
        <f t="shared" si="1"/>
        <v>-7.9283086796587616</v>
      </c>
      <c r="I42" s="77">
        <f t="shared" si="2"/>
        <v>-3.6706582139782422</v>
      </c>
      <c r="J42" s="77">
        <f t="shared" si="3"/>
        <v>9.1335994364874384</v>
      </c>
      <c r="K42" s="77">
        <f t="shared" si="4"/>
        <v>2.4653674571495658</v>
      </c>
    </row>
    <row r="43" spans="1:11">
      <c r="A43" s="65">
        <v>2012</v>
      </c>
      <c r="B43" s="75">
        <v>3004</v>
      </c>
      <c r="C43" s="75">
        <v>3224</v>
      </c>
      <c r="D43" s="75">
        <v>3264</v>
      </c>
      <c r="E43" s="75">
        <v>3184</v>
      </c>
      <c r="F43" s="75">
        <v>12676</v>
      </c>
      <c r="G43" s="76">
        <f t="shared" si="0"/>
        <v>3169</v>
      </c>
      <c r="H43" s="77">
        <f t="shared" si="1"/>
        <v>-5.2066898075102559</v>
      </c>
      <c r="I43" s="77">
        <f t="shared" si="2"/>
        <v>1.7355632691700853</v>
      </c>
      <c r="J43" s="77">
        <f t="shared" si="3"/>
        <v>2.9977911012937835</v>
      </c>
      <c r="K43" s="77">
        <f t="shared" si="4"/>
        <v>0.47333543704638686</v>
      </c>
    </row>
    <row r="72" spans="1:10">
      <c r="A72"/>
      <c r="B72"/>
      <c r="C72"/>
      <c r="D72"/>
      <c r="E72"/>
      <c r="F72"/>
      <c r="G72"/>
      <c r="H72"/>
      <c r="I72"/>
      <c r="J72"/>
    </row>
    <row r="73" spans="1:10">
      <c r="A73"/>
      <c r="B73"/>
      <c r="C73"/>
      <c r="D73"/>
      <c r="E73"/>
      <c r="F73"/>
      <c r="G73"/>
      <c r="H73"/>
      <c r="I73"/>
      <c r="J73"/>
    </row>
    <row r="74" spans="1:10">
      <c r="A74"/>
      <c r="B74"/>
      <c r="C74"/>
      <c r="D74"/>
      <c r="E74"/>
      <c r="F74"/>
      <c r="G74"/>
      <c r="H74"/>
      <c r="I74"/>
      <c r="J74"/>
    </row>
    <row r="75" spans="1:10">
      <c r="A75"/>
      <c r="B75"/>
      <c r="C75"/>
      <c r="D75"/>
      <c r="E75"/>
      <c r="F75"/>
      <c r="G75"/>
      <c r="H75"/>
      <c r="I75"/>
      <c r="J75"/>
    </row>
    <row r="76" spans="1:10">
      <c r="A76"/>
      <c r="B76"/>
      <c r="C76"/>
      <c r="D76"/>
      <c r="E76"/>
      <c r="F76"/>
      <c r="G76"/>
      <c r="H76"/>
      <c r="I76"/>
      <c r="J76"/>
    </row>
    <row r="77" spans="1:10">
      <c r="A77"/>
      <c r="B77"/>
      <c r="C77"/>
      <c r="D77"/>
      <c r="E77"/>
      <c r="F77"/>
      <c r="G77"/>
      <c r="H77"/>
      <c r="I77"/>
      <c r="J77"/>
    </row>
    <row r="81" spans="1:10">
      <c r="A81"/>
      <c r="B81" t="s">
        <v>35</v>
      </c>
      <c r="C81"/>
      <c r="D81" t="s">
        <v>36</v>
      </c>
      <c r="E81"/>
      <c r="F81" t="s">
        <v>37</v>
      </c>
      <c r="G81"/>
      <c r="H81" t="s">
        <v>38</v>
      </c>
      <c r="I81"/>
      <c r="J81" t="s">
        <v>39</v>
      </c>
    </row>
    <row r="82" spans="1:10">
      <c r="A82"/>
      <c r="B82" t="s">
        <v>41</v>
      </c>
      <c r="C82"/>
      <c r="D82" t="s">
        <v>42</v>
      </c>
      <c r="E82"/>
      <c r="F82" t="s">
        <v>43</v>
      </c>
      <c r="G82"/>
      <c r="H82" t="s">
        <v>44</v>
      </c>
      <c r="I82"/>
      <c r="J82" t="s">
        <v>45</v>
      </c>
    </row>
    <row r="83" spans="1:10">
      <c r="A83">
        <v>2002</v>
      </c>
      <c r="B83">
        <v>4527</v>
      </c>
      <c r="C83"/>
      <c r="D83">
        <v>4615</v>
      </c>
      <c r="E83"/>
      <c r="F83">
        <v>5141</v>
      </c>
      <c r="G83"/>
      <c r="H83">
        <v>4992</v>
      </c>
      <c r="I83"/>
      <c r="J83">
        <v>19275</v>
      </c>
    </row>
    <row r="84" spans="1:10">
      <c r="A84">
        <v>2003</v>
      </c>
      <c r="B84">
        <v>4242</v>
      </c>
      <c r="C84"/>
      <c r="D84">
        <v>4534</v>
      </c>
      <c r="E84"/>
      <c r="F84">
        <v>4969</v>
      </c>
      <c r="G84"/>
      <c r="H84">
        <v>5011</v>
      </c>
      <c r="I84"/>
      <c r="J84">
        <v>18756</v>
      </c>
    </row>
    <row r="85" spans="1:10">
      <c r="A85">
        <v>2004</v>
      </c>
      <c r="B85">
        <v>4173</v>
      </c>
      <c r="C85" s="78">
        <f>AVERAGE(B83:B85)</f>
        <v>4314</v>
      </c>
      <c r="D85">
        <v>4635</v>
      </c>
      <c r="E85" s="78">
        <f>AVERAGE(D83:D85)</f>
        <v>4594.666666666667</v>
      </c>
      <c r="F85">
        <v>4779</v>
      </c>
      <c r="G85" s="78">
        <f>AVERAGE(F83:F85)</f>
        <v>4963</v>
      </c>
      <c r="H85">
        <v>4915</v>
      </c>
      <c r="I85" s="78">
        <f>AVERAGE(H83:H85)</f>
        <v>4972.666666666667</v>
      </c>
      <c r="J85">
        <v>18502</v>
      </c>
    </row>
    <row r="86" spans="1:10">
      <c r="A86">
        <v>2005</v>
      </c>
      <c r="B86">
        <v>4070</v>
      </c>
      <c r="C86" s="78">
        <f>AVERAGE(B84:B86)</f>
        <v>4161.666666666667</v>
      </c>
      <c r="D86">
        <v>4315</v>
      </c>
      <c r="E86" s="78">
        <f>AVERAGE(D84:D86)</f>
        <v>4494.666666666667</v>
      </c>
      <c r="F86">
        <v>4550</v>
      </c>
      <c r="G86" s="78">
        <f>AVERAGE(F84:F86)</f>
        <v>4766</v>
      </c>
      <c r="H86">
        <v>4950</v>
      </c>
      <c r="I86" s="78">
        <f>AVERAGE(H84:H86)</f>
        <v>4958.666666666667</v>
      </c>
      <c r="J86">
        <v>17885</v>
      </c>
    </row>
    <row r="87" spans="1:10">
      <c r="A87">
        <v>2006</v>
      </c>
      <c r="B87">
        <v>3895</v>
      </c>
      <c r="C87" s="78">
        <f t="shared" ref="C87:E93" si="5">AVERAGE(B85:B87)</f>
        <v>4046</v>
      </c>
      <c r="D87">
        <v>4042</v>
      </c>
      <c r="E87" s="78">
        <f t="shared" si="5"/>
        <v>4330.666666666667</v>
      </c>
      <c r="F87">
        <v>4617</v>
      </c>
      <c r="G87" s="78">
        <f t="shared" ref="G87:I93" si="6">AVERAGE(F85:F87)</f>
        <v>4648.666666666667</v>
      </c>
      <c r="H87">
        <v>4715</v>
      </c>
      <c r="I87" s="78">
        <f t="shared" si="6"/>
        <v>4860</v>
      </c>
      <c r="J87">
        <v>17269</v>
      </c>
    </row>
    <row r="88" spans="1:10">
      <c r="A88">
        <v>2007</v>
      </c>
      <c r="B88">
        <v>3926</v>
      </c>
      <c r="C88" s="78">
        <f t="shared" si="5"/>
        <v>3963.6666666666665</v>
      </c>
      <c r="D88">
        <v>4054</v>
      </c>
      <c r="E88" s="78">
        <f t="shared" si="5"/>
        <v>4137</v>
      </c>
      <c r="F88">
        <v>4132</v>
      </c>
      <c r="G88" s="78">
        <f t="shared" si="6"/>
        <v>4433</v>
      </c>
      <c r="H88">
        <v>4127</v>
      </c>
      <c r="I88" s="78">
        <f t="shared" si="6"/>
        <v>4597.333333333333</v>
      </c>
      <c r="J88">
        <v>16239</v>
      </c>
    </row>
    <row r="89" spans="1:10">
      <c r="A89">
        <v>2008</v>
      </c>
      <c r="B89">
        <v>4014</v>
      </c>
      <c r="C89" s="78">
        <f t="shared" si="5"/>
        <v>3945</v>
      </c>
      <c r="D89">
        <v>3641</v>
      </c>
      <c r="E89" s="78">
        <f t="shared" si="5"/>
        <v>3912.3333333333335</v>
      </c>
      <c r="F89">
        <v>3946</v>
      </c>
      <c r="G89" s="78">
        <f t="shared" si="6"/>
        <v>4231.666666666667</v>
      </c>
      <c r="H89">
        <v>3991</v>
      </c>
      <c r="I89" s="78">
        <f t="shared" si="6"/>
        <v>4277.666666666667</v>
      </c>
      <c r="J89">
        <v>15592</v>
      </c>
    </row>
    <row r="90" spans="1:10">
      <c r="A90">
        <v>2009</v>
      </c>
      <c r="B90">
        <v>3474</v>
      </c>
      <c r="C90" s="78">
        <f t="shared" si="5"/>
        <v>3804.6666666666665</v>
      </c>
      <c r="D90">
        <v>3686</v>
      </c>
      <c r="E90" s="78">
        <f t="shared" si="5"/>
        <v>3793.6666666666665</v>
      </c>
      <c r="F90">
        <v>4091</v>
      </c>
      <c r="G90" s="78">
        <f t="shared" si="6"/>
        <v>4056.3333333333335</v>
      </c>
      <c r="H90">
        <v>3793</v>
      </c>
      <c r="I90" s="78">
        <f t="shared" si="6"/>
        <v>3970.3333333333335</v>
      </c>
      <c r="J90">
        <v>15044</v>
      </c>
    </row>
    <row r="91" spans="1:10">
      <c r="A91">
        <v>2010</v>
      </c>
      <c r="B91">
        <v>3050</v>
      </c>
      <c r="C91" s="78">
        <f t="shared" si="5"/>
        <v>3512.6666666666665</v>
      </c>
      <c r="D91">
        <v>3230</v>
      </c>
      <c r="E91" s="78">
        <f t="shared" si="5"/>
        <v>3519</v>
      </c>
      <c r="F91">
        <v>3716</v>
      </c>
      <c r="G91" s="78">
        <f t="shared" si="6"/>
        <v>3917.6666666666665</v>
      </c>
      <c r="H91">
        <v>3342</v>
      </c>
      <c r="I91" s="78">
        <f t="shared" si="6"/>
        <v>3708.6666666666665</v>
      </c>
      <c r="J91">
        <v>13338</v>
      </c>
    </row>
    <row r="92" spans="1:10">
      <c r="A92">
        <v>2011</v>
      </c>
      <c r="B92">
        <v>2941</v>
      </c>
      <c r="C92" s="78">
        <f t="shared" si="5"/>
        <v>3155</v>
      </c>
      <c r="D92">
        <v>3077</v>
      </c>
      <c r="E92" s="78">
        <f t="shared" si="5"/>
        <v>3331</v>
      </c>
      <c r="F92">
        <v>3486</v>
      </c>
      <c r="G92" s="78">
        <f t="shared" si="6"/>
        <v>3764.3333333333335</v>
      </c>
      <c r="H92">
        <v>3273</v>
      </c>
      <c r="I92" s="78">
        <f t="shared" si="6"/>
        <v>3469.3333333333335</v>
      </c>
      <c r="J92">
        <v>12777</v>
      </c>
    </row>
    <row r="93" spans="1:10">
      <c r="A93">
        <v>2012</v>
      </c>
      <c r="B93">
        <v>3004</v>
      </c>
      <c r="C93" s="78">
        <f t="shared" si="5"/>
        <v>2998.3333333333335</v>
      </c>
      <c r="D93">
        <v>3224</v>
      </c>
      <c r="E93" s="78">
        <f>AVERAGE(D91:D93)</f>
        <v>3177</v>
      </c>
      <c r="F93">
        <v>3264</v>
      </c>
      <c r="G93" s="78">
        <f t="shared" si="6"/>
        <v>3488.6666666666665</v>
      </c>
      <c r="H93">
        <v>3184</v>
      </c>
      <c r="I93" s="78">
        <f t="shared" si="6"/>
        <v>3266.3333333333335</v>
      </c>
      <c r="J93">
        <v>12676</v>
      </c>
    </row>
    <row r="94" spans="1:10">
      <c r="A94"/>
      <c r="B94"/>
      <c r="C94" s="79"/>
      <c r="D94"/>
      <c r="E94" s="79"/>
      <c r="F94"/>
      <c r="G94" s="79"/>
      <c r="H94"/>
      <c r="I94" s="79"/>
      <c r="J94"/>
    </row>
    <row r="95" spans="1:10">
      <c r="A95"/>
      <c r="B95" t="s">
        <v>35</v>
      </c>
      <c r="C95" t="s">
        <v>36</v>
      </c>
      <c r="D95" t="s">
        <v>37</v>
      </c>
      <c r="E95" t="s">
        <v>38</v>
      </c>
      <c r="F95"/>
      <c r="G95" s="79"/>
      <c r="H95"/>
      <c r="I95" s="79"/>
      <c r="J95"/>
    </row>
    <row r="96" spans="1:10">
      <c r="A96"/>
      <c r="B96" t="s">
        <v>41</v>
      </c>
      <c r="C96" t="s">
        <v>42</v>
      </c>
      <c r="D96" t="s">
        <v>43</v>
      </c>
      <c r="E96" t="s">
        <v>44</v>
      </c>
      <c r="F96"/>
      <c r="G96"/>
      <c r="H96"/>
      <c r="I96"/>
      <c r="J96"/>
    </row>
    <row r="97" spans="1:10">
      <c r="A97" s="80" t="s">
        <v>53</v>
      </c>
      <c r="B97" s="79">
        <v>4314</v>
      </c>
      <c r="C97" s="79">
        <v>4594.666666666667</v>
      </c>
      <c r="D97" s="79">
        <v>4963</v>
      </c>
      <c r="E97" s="79">
        <v>4972.666666666667</v>
      </c>
      <c r="F97"/>
      <c r="G97"/>
      <c r="H97"/>
      <c r="I97"/>
      <c r="J97"/>
    </row>
    <row r="98" spans="1:10">
      <c r="A98" s="80" t="s">
        <v>54</v>
      </c>
      <c r="B98" s="79">
        <v>4161.666666666667</v>
      </c>
      <c r="C98" s="79">
        <v>4494.666666666667</v>
      </c>
      <c r="D98" s="79">
        <v>4766</v>
      </c>
      <c r="E98" s="79">
        <v>4958.666666666667</v>
      </c>
      <c r="F98"/>
      <c r="G98"/>
      <c r="H98"/>
      <c r="I98"/>
      <c r="J98"/>
    </row>
    <row r="99" spans="1:10">
      <c r="A99" s="80" t="s">
        <v>55</v>
      </c>
      <c r="B99" s="79">
        <v>4046</v>
      </c>
      <c r="C99" s="79">
        <v>4330.666666666667</v>
      </c>
      <c r="D99" s="79">
        <v>4648.666666666667</v>
      </c>
      <c r="E99" s="79">
        <v>4860</v>
      </c>
      <c r="F99"/>
      <c r="G99"/>
      <c r="H99"/>
      <c r="I99"/>
      <c r="J99"/>
    </row>
    <row r="100" spans="1:10">
      <c r="A100" s="80" t="s">
        <v>56</v>
      </c>
      <c r="B100" s="79">
        <v>3963.6666666666665</v>
      </c>
      <c r="C100" s="79">
        <v>4137</v>
      </c>
      <c r="D100" s="79">
        <v>4433</v>
      </c>
      <c r="E100" s="79">
        <v>4597.333333333333</v>
      </c>
      <c r="F100"/>
      <c r="G100"/>
      <c r="H100"/>
      <c r="I100"/>
      <c r="J100"/>
    </row>
    <row r="101" spans="1:10">
      <c r="A101" s="80" t="s">
        <v>57</v>
      </c>
      <c r="B101" s="79">
        <v>3945</v>
      </c>
      <c r="C101" s="79">
        <v>3912.3333333333335</v>
      </c>
      <c r="D101" s="79">
        <v>4231.666666666667</v>
      </c>
      <c r="E101" s="79">
        <v>4277.666666666667</v>
      </c>
      <c r="F101"/>
      <c r="G101"/>
      <c r="H101"/>
      <c r="I101"/>
      <c r="J101"/>
    </row>
    <row r="102" spans="1:10">
      <c r="A102" s="80" t="s">
        <v>58</v>
      </c>
      <c r="B102" s="79">
        <v>3804.6666666666665</v>
      </c>
      <c r="C102" s="79">
        <v>3793.6666666666665</v>
      </c>
      <c r="D102" s="79">
        <v>4056.3333333333335</v>
      </c>
      <c r="E102" s="79">
        <v>3970.3333333333335</v>
      </c>
      <c r="F102"/>
      <c r="G102"/>
      <c r="H102"/>
      <c r="I102"/>
      <c r="J102"/>
    </row>
    <row r="103" spans="1:10">
      <c r="A103" s="80" t="s">
        <v>59</v>
      </c>
      <c r="B103" s="79">
        <v>3512.6666666666665</v>
      </c>
      <c r="C103" s="79">
        <v>3519</v>
      </c>
      <c r="D103" s="79">
        <v>3917.6666666666665</v>
      </c>
      <c r="E103" s="79">
        <v>3708.6666666666665</v>
      </c>
      <c r="F103"/>
      <c r="G103"/>
      <c r="H103"/>
      <c r="I103"/>
      <c r="J103"/>
    </row>
    <row r="104" spans="1:10">
      <c r="A104" s="80" t="s">
        <v>60</v>
      </c>
      <c r="B104" s="79">
        <v>3155</v>
      </c>
      <c r="C104" s="79">
        <v>3331</v>
      </c>
      <c r="D104" s="79">
        <v>3764.3333333333335</v>
      </c>
      <c r="E104" s="79">
        <v>3469.3333333333335</v>
      </c>
      <c r="F104"/>
      <c r="G104"/>
      <c r="H104"/>
      <c r="I104"/>
      <c r="J104"/>
    </row>
    <row r="105" spans="1:10">
      <c r="A105" s="80" t="s">
        <v>61</v>
      </c>
      <c r="B105" s="79">
        <v>2998.3333333333335</v>
      </c>
      <c r="C105" s="79">
        <v>3177</v>
      </c>
      <c r="D105" s="79">
        <v>3488.6666666666665</v>
      </c>
      <c r="E105" s="79">
        <v>3266.3333333333335</v>
      </c>
      <c r="F105"/>
      <c r="G105"/>
      <c r="H105"/>
      <c r="I105"/>
      <c r="J105"/>
    </row>
  </sheetData>
  <pageMargins left="0.7" right="0.7" top="0.75" bottom="0.75" header="0.3" footer="0.3"/>
  <pageSetup paperSize="9" scale="7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R146"/>
  <sheetViews>
    <sheetView topLeftCell="A4" zoomScale="75" zoomScaleNormal="75" workbookViewId="0"/>
  </sheetViews>
  <sheetFormatPr defaultRowHeight="12.75"/>
  <cols>
    <col min="1" max="1" width="3.28515625" style="46" customWidth="1"/>
    <col min="2" max="2" width="11.5703125" style="46" customWidth="1"/>
    <col min="3" max="7" width="10.7109375" style="46" customWidth="1"/>
    <col min="8" max="8" width="1.28515625" style="46" customWidth="1"/>
    <col min="9" max="11" width="10.7109375" style="46" customWidth="1"/>
    <col min="12" max="12" width="1.5703125" style="46" customWidth="1"/>
    <col min="13" max="14" width="10.7109375" style="46" customWidth="1"/>
    <col min="15" max="15" width="5" style="46" customWidth="1"/>
    <col min="16" max="16" width="10.5703125" style="46" customWidth="1"/>
    <col min="17" max="17" width="5.5703125" style="46" customWidth="1"/>
    <col min="18" max="18" width="5.7109375" style="46" customWidth="1"/>
    <col min="19" max="16384" width="9.140625" style="46"/>
  </cols>
  <sheetData>
    <row r="1" spans="1:18" ht="18">
      <c r="A1" s="81" t="s">
        <v>62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3" t="s">
        <v>63</v>
      </c>
      <c r="O1" s="84"/>
    </row>
    <row r="2" spans="1:18" ht="18">
      <c r="A2" s="82"/>
      <c r="B2" s="82" t="s">
        <v>30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4"/>
    </row>
    <row r="3" spans="1:18" ht="21">
      <c r="A3" s="81" t="s">
        <v>64</v>
      </c>
      <c r="B3" s="82"/>
      <c r="C3" s="82"/>
      <c r="D3" s="82"/>
      <c r="E3" s="82"/>
      <c r="F3" s="82"/>
      <c r="G3" s="82"/>
      <c r="H3" s="82"/>
      <c r="I3" s="81"/>
      <c r="J3" s="82"/>
      <c r="K3" s="82"/>
      <c r="L3" s="82"/>
      <c r="M3" s="82"/>
      <c r="N3" s="82"/>
      <c r="O3" s="84"/>
    </row>
    <row r="4" spans="1:18" ht="21">
      <c r="A4" s="81" t="s">
        <v>65</v>
      </c>
      <c r="B4" s="82"/>
      <c r="C4" s="82"/>
      <c r="D4" s="82"/>
      <c r="E4" s="82"/>
      <c r="F4" s="82"/>
      <c r="G4" s="82"/>
      <c r="H4" s="82"/>
      <c r="I4" s="81"/>
      <c r="J4" s="82"/>
      <c r="K4" s="82"/>
      <c r="L4" s="82"/>
      <c r="M4" s="82"/>
      <c r="N4" s="82"/>
      <c r="O4" s="84"/>
    </row>
    <row r="5" spans="1:18" ht="18">
      <c r="A5" s="81" t="s">
        <v>66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4"/>
    </row>
    <row r="6" spans="1:18" ht="6" customHeight="1" thickBot="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M6" s="61"/>
      <c r="N6" s="61"/>
    </row>
    <row r="7" spans="1:18" ht="18.75">
      <c r="A7" s="85"/>
      <c r="B7" s="85"/>
      <c r="C7" s="86" t="s">
        <v>67</v>
      </c>
      <c r="D7" s="85"/>
      <c r="E7" s="85"/>
      <c r="F7" s="85"/>
      <c r="G7" s="85"/>
      <c r="H7" s="85"/>
      <c r="I7" s="86" t="s">
        <v>68</v>
      </c>
      <c r="J7" s="86"/>
      <c r="K7" s="85"/>
      <c r="L7" s="85"/>
      <c r="M7" s="86" t="s">
        <v>69</v>
      </c>
      <c r="N7" s="86"/>
    </row>
    <row r="8" spans="1:18" ht="18.75">
      <c r="A8" s="87"/>
      <c r="B8" s="87"/>
      <c r="C8" s="88" t="s">
        <v>70</v>
      </c>
      <c r="D8" s="89"/>
      <c r="E8" s="89"/>
      <c r="F8" s="89"/>
      <c r="G8" s="89"/>
      <c r="H8" s="87"/>
      <c r="I8" s="88"/>
      <c r="J8" s="88"/>
      <c r="K8" s="89"/>
      <c r="L8" s="87"/>
      <c r="M8" s="90" t="s">
        <v>71</v>
      </c>
      <c r="N8" s="90"/>
    </row>
    <row r="9" spans="1:18" ht="15.75">
      <c r="A9" s="90"/>
      <c r="B9" s="87"/>
      <c r="C9" s="91" t="s">
        <v>72</v>
      </c>
      <c r="D9" s="91" t="s">
        <v>73</v>
      </c>
      <c r="E9" s="91" t="s">
        <v>74</v>
      </c>
      <c r="F9" s="91" t="s">
        <v>75</v>
      </c>
      <c r="G9" s="91" t="s">
        <v>76</v>
      </c>
      <c r="H9" s="91"/>
      <c r="I9" s="92" t="s">
        <v>72</v>
      </c>
      <c r="J9" s="91" t="s">
        <v>74</v>
      </c>
      <c r="K9" s="91" t="s">
        <v>76</v>
      </c>
      <c r="L9" s="87"/>
      <c r="M9" s="88" t="s">
        <v>77</v>
      </c>
      <c r="N9" s="88"/>
      <c r="Q9" s="46" t="s">
        <v>78</v>
      </c>
    </row>
    <row r="10" spans="1:18" ht="16.5" thickBot="1">
      <c r="A10" s="93"/>
      <c r="B10" s="93"/>
      <c r="C10" s="94"/>
      <c r="D10" s="94" t="s">
        <v>79</v>
      </c>
      <c r="E10" s="94" t="s">
        <v>80</v>
      </c>
      <c r="F10" s="94" t="s">
        <v>81</v>
      </c>
      <c r="G10" s="94" t="s">
        <v>82</v>
      </c>
      <c r="H10" s="94"/>
      <c r="I10" s="95"/>
      <c r="J10" s="95" t="s">
        <v>80</v>
      </c>
      <c r="K10" s="95"/>
      <c r="L10" s="96"/>
      <c r="M10" s="97" t="s">
        <v>83</v>
      </c>
      <c r="N10" s="97" t="s">
        <v>76</v>
      </c>
      <c r="Q10" s="46" t="s">
        <v>84</v>
      </c>
    </row>
    <row r="11" spans="1:18" ht="6" customHeight="1" thickTop="1">
      <c r="A11" s="90"/>
      <c r="B11" s="84"/>
      <c r="C11" s="91"/>
      <c r="D11" s="91"/>
      <c r="E11" s="91"/>
      <c r="F11" s="91"/>
      <c r="G11" s="91"/>
      <c r="H11" s="91"/>
      <c r="I11" s="84"/>
      <c r="J11" s="98"/>
      <c r="K11" s="98"/>
      <c r="L11" s="84"/>
      <c r="M11" s="84"/>
      <c r="N11" s="84"/>
    </row>
    <row r="12" spans="1:18" ht="15.75">
      <c r="A12" s="90"/>
      <c r="B12" s="84"/>
      <c r="C12" s="91"/>
      <c r="D12" s="91"/>
      <c r="E12" s="91"/>
      <c r="F12" s="91"/>
      <c r="G12" s="99" t="s">
        <v>85</v>
      </c>
      <c r="H12" s="99"/>
      <c r="I12" s="84"/>
      <c r="J12" s="98"/>
      <c r="K12" s="100" t="s">
        <v>85</v>
      </c>
      <c r="L12" s="84"/>
      <c r="M12" s="84"/>
      <c r="N12" s="101" t="s">
        <v>49</v>
      </c>
    </row>
    <row r="13" spans="1:18" ht="6" customHeight="1">
      <c r="A13" s="90"/>
      <c r="B13" s="84"/>
      <c r="C13" s="91"/>
      <c r="D13" s="91"/>
      <c r="E13" s="91"/>
      <c r="F13" s="91"/>
      <c r="G13" s="91"/>
      <c r="H13" s="91"/>
      <c r="I13" s="84"/>
      <c r="J13" s="98"/>
      <c r="K13" s="98"/>
      <c r="L13" s="84"/>
      <c r="M13" s="84"/>
      <c r="N13" s="84"/>
    </row>
    <row r="14" spans="1:18" ht="15.75">
      <c r="A14" s="84"/>
      <c r="B14" s="102" t="s">
        <v>86</v>
      </c>
      <c r="C14" s="103">
        <v>3</v>
      </c>
      <c r="D14" s="103">
        <v>57.4</v>
      </c>
      <c r="E14" s="103">
        <v>60.4</v>
      </c>
      <c r="F14" s="103">
        <v>330.6</v>
      </c>
      <c r="G14" s="103">
        <v>391</v>
      </c>
      <c r="H14" s="103"/>
      <c r="I14" s="103">
        <v>15.4</v>
      </c>
      <c r="J14" s="103">
        <v>340.8</v>
      </c>
      <c r="K14" s="103">
        <v>2019</v>
      </c>
      <c r="L14" s="104"/>
      <c r="M14" s="105">
        <f>100*E14/J14</f>
        <v>17.72300469483568</v>
      </c>
      <c r="N14" s="105">
        <f>100*G14/K14</f>
        <v>19.366022783556215</v>
      </c>
      <c r="P14" s="106"/>
      <c r="Q14" s="106">
        <f>E14-D14-C14</f>
        <v>0</v>
      </c>
      <c r="R14" s="106">
        <f>G14-F14-E14</f>
        <v>0</v>
      </c>
    </row>
    <row r="15" spans="1:18" ht="15">
      <c r="A15" s="84"/>
      <c r="B15" s="107">
        <v>1981</v>
      </c>
      <c r="C15" s="108">
        <v>12</v>
      </c>
      <c r="D15" s="108">
        <v>286</v>
      </c>
      <c r="E15" s="108">
        <v>298</v>
      </c>
      <c r="F15" s="108">
        <v>797</v>
      </c>
      <c r="G15" s="108">
        <v>1095</v>
      </c>
      <c r="H15" s="108"/>
      <c r="I15" s="108">
        <v>61</v>
      </c>
      <c r="J15" s="108">
        <v>1457</v>
      </c>
      <c r="K15" s="108">
        <v>4863</v>
      </c>
      <c r="L15" s="84"/>
      <c r="M15" s="109">
        <f t="shared" ref="M15:M47" si="0">100*E15/J15</f>
        <v>20.452985586822237</v>
      </c>
      <c r="N15" s="109">
        <f t="shared" ref="N15:N47" si="1">100*G15/K15</f>
        <v>22.516964836520668</v>
      </c>
      <c r="Q15" s="106">
        <f t="shared" ref="Q15:Q47" si="2">E15-D15-C15</f>
        <v>0</v>
      </c>
      <c r="R15" s="106">
        <f t="shared" ref="R15:R47" si="3">G15-F15-E15</f>
        <v>0</v>
      </c>
    </row>
    <row r="16" spans="1:18" ht="15">
      <c r="A16" s="84"/>
      <c r="B16" s="107">
        <v>1982</v>
      </c>
      <c r="C16" s="108">
        <v>13</v>
      </c>
      <c r="D16" s="108">
        <v>308</v>
      </c>
      <c r="E16" s="108">
        <v>321</v>
      </c>
      <c r="F16" s="108">
        <v>701</v>
      </c>
      <c r="G16" s="108">
        <v>1022</v>
      </c>
      <c r="H16" s="108"/>
      <c r="I16" s="108">
        <v>66</v>
      </c>
      <c r="J16" s="108">
        <v>1541</v>
      </c>
      <c r="K16" s="108">
        <v>4717</v>
      </c>
      <c r="L16" s="84"/>
      <c r="M16" s="109">
        <f t="shared" si="0"/>
        <v>20.830629461388707</v>
      </c>
      <c r="N16" s="109">
        <f t="shared" si="1"/>
        <v>21.666313334746661</v>
      </c>
      <c r="Q16" s="106">
        <f t="shared" si="2"/>
        <v>0</v>
      </c>
      <c r="R16" s="106">
        <f t="shared" si="3"/>
        <v>0</v>
      </c>
    </row>
    <row r="17" spans="1:18" ht="15">
      <c r="A17" s="84"/>
      <c r="B17" s="107">
        <v>1983</v>
      </c>
      <c r="C17" s="108">
        <v>7</v>
      </c>
      <c r="D17" s="108">
        <v>316</v>
      </c>
      <c r="E17" s="108">
        <v>323</v>
      </c>
      <c r="F17" s="108">
        <v>695</v>
      </c>
      <c r="G17" s="108">
        <v>1018</v>
      </c>
      <c r="H17" s="108"/>
      <c r="I17" s="108">
        <v>73</v>
      </c>
      <c r="J17" s="108">
        <v>1511</v>
      </c>
      <c r="K17" s="108">
        <v>4861</v>
      </c>
      <c r="L17" s="84"/>
      <c r="M17" s="109">
        <f t="shared" si="0"/>
        <v>21.376571806750498</v>
      </c>
      <c r="N17" s="109">
        <f t="shared" si="1"/>
        <v>20.942192964410616</v>
      </c>
      <c r="Q17" s="106">
        <f t="shared" si="2"/>
        <v>0</v>
      </c>
      <c r="R17" s="106">
        <f t="shared" si="3"/>
        <v>0</v>
      </c>
    </row>
    <row r="18" spans="1:18" ht="15">
      <c r="A18" s="84"/>
      <c r="B18" s="107">
        <v>1984</v>
      </c>
      <c r="C18" s="108">
        <v>6</v>
      </c>
      <c r="D18" s="108">
        <v>259</v>
      </c>
      <c r="E18" s="108">
        <v>265</v>
      </c>
      <c r="F18" s="108">
        <v>696</v>
      </c>
      <c r="G18" s="108">
        <v>961</v>
      </c>
      <c r="H18" s="108"/>
      <c r="I18" s="108">
        <v>80</v>
      </c>
      <c r="J18" s="108">
        <v>1523</v>
      </c>
      <c r="K18" s="108">
        <v>4908</v>
      </c>
      <c r="L18" s="84"/>
      <c r="M18" s="109">
        <f t="shared" si="0"/>
        <v>17.399868680236377</v>
      </c>
      <c r="N18" s="109">
        <f t="shared" si="1"/>
        <v>19.580277098614506</v>
      </c>
      <c r="Q18" s="106">
        <f t="shared" si="2"/>
        <v>0</v>
      </c>
      <c r="R18" s="106">
        <f t="shared" si="3"/>
        <v>0</v>
      </c>
    </row>
    <row r="19" spans="1:18" ht="15">
      <c r="A19" s="84"/>
      <c r="B19" s="107">
        <v>1985</v>
      </c>
      <c r="C19" s="108">
        <v>14</v>
      </c>
      <c r="D19" s="108">
        <v>261</v>
      </c>
      <c r="E19" s="108">
        <v>275</v>
      </c>
      <c r="F19" s="108">
        <v>746</v>
      </c>
      <c r="G19" s="108">
        <v>1021</v>
      </c>
      <c r="H19" s="108"/>
      <c r="I19" s="108">
        <v>67</v>
      </c>
      <c r="J19" s="108">
        <v>1522</v>
      </c>
      <c r="K19" s="108">
        <v>5058</v>
      </c>
      <c r="L19" s="84"/>
      <c r="M19" s="109">
        <f t="shared" si="0"/>
        <v>18.068331143232587</v>
      </c>
      <c r="N19" s="109">
        <f t="shared" si="1"/>
        <v>20.185844207196521</v>
      </c>
      <c r="Q19" s="106">
        <f t="shared" si="2"/>
        <v>0</v>
      </c>
      <c r="R19" s="106">
        <f t="shared" si="3"/>
        <v>0</v>
      </c>
    </row>
    <row r="20" spans="1:18" ht="15">
      <c r="A20" s="84"/>
      <c r="B20" s="107">
        <v>1986</v>
      </c>
      <c r="C20" s="108">
        <v>9</v>
      </c>
      <c r="D20" s="108">
        <v>246</v>
      </c>
      <c r="E20" s="108">
        <v>255</v>
      </c>
      <c r="F20" s="108">
        <v>719</v>
      </c>
      <c r="G20" s="108">
        <v>974</v>
      </c>
      <c r="H20" s="108"/>
      <c r="I20" s="108">
        <v>65</v>
      </c>
      <c r="J20" s="108">
        <v>1368</v>
      </c>
      <c r="K20" s="108">
        <v>4649</v>
      </c>
      <c r="L20" s="84"/>
      <c r="M20" s="109">
        <f t="shared" si="0"/>
        <v>18.640350877192983</v>
      </c>
      <c r="N20" s="109">
        <f t="shared" si="1"/>
        <v>20.950742095074208</v>
      </c>
      <c r="Q20" s="106">
        <f t="shared" si="2"/>
        <v>0</v>
      </c>
      <c r="R20" s="106">
        <f t="shared" si="3"/>
        <v>0</v>
      </c>
    </row>
    <row r="21" spans="1:18" ht="15">
      <c r="A21" s="84"/>
      <c r="B21" s="107">
        <v>1987</v>
      </c>
      <c r="C21" s="108">
        <v>2</v>
      </c>
      <c r="D21" s="108">
        <v>215</v>
      </c>
      <c r="E21" s="108">
        <v>217</v>
      </c>
      <c r="F21" s="108">
        <v>633</v>
      </c>
      <c r="G21" s="108">
        <v>850</v>
      </c>
      <c r="H21" s="108"/>
      <c r="I21" s="108">
        <v>57</v>
      </c>
      <c r="J21" s="108">
        <v>1251</v>
      </c>
      <c r="K21" s="108">
        <v>4465</v>
      </c>
      <c r="L21" s="84"/>
      <c r="M21" s="109">
        <f t="shared" si="0"/>
        <v>17.346123101518785</v>
      </c>
      <c r="N21" s="109">
        <f t="shared" si="1"/>
        <v>19.036954087346025</v>
      </c>
      <c r="Q21" s="106">
        <f t="shared" si="2"/>
        <v>0</v>
      </c>
      <c r="R21" s="106">
        <f t="shared" si="3"/>
        <v>0</v>
      </c>
    </row>
    <row r="22" spans="1:18" ht="15">
      <c r="A22" s="84"/>
      <c r="B22" s="107">
        <v>1988</v>
      </c>
      <c r="C22" s="108">
        <v>9</v>
      </c>
      <c r="D22" s="108">
        <v>183</v>
      </c>
      <c r="E22" s="108">
        <v>192</v>
      </c>
      <c r="F22" s="108">
        <v>586</v>
      </c>
      <c r="G22" s="108">
        <v>778</v>
      </c>
      <c r="H22" s="108"/>
      <c r="I22" s="108">
        <v>51</v>
      </c>
      <c r="J22" s="108">
        <v>1222</v>
      </c>
      <c r="K22" s="108">
        <v>4393</v>
      </c>
      <c r="L22" s="84"/>
      <c r="M22" s="109">
        <f t="shared" si="0"/>
        <v>15.711947626841244</v>
      </c>
      <c r="N22" s="109">
        <f t="shared" si="1"/>
        <v>17.709993170953791</v>
      </c>
      <c r="Q22" s="106">
        <f t="shared" si="2"/>
        <v>0</v>
      </c>
      <c r="R22" s="106">
        <f t="shared" si="3"/>
        <v>0</v>
      </c>
    </row>
    <row r="23" spans="1:18" ht="15">
      <c r="A23" s="84"/>
      <c r="B23" s="107">
        <v>1989</v>
      </c>
      <c r="C23" s="108">
        <v>5</v>
      </c>
      <c r="D23" s="108">
        <v>217</v>
      </c>
      <c r="E23" s="108">
        <v>222</v>
      </c>
      <c r="F23" s="108">
        <v>577</v>
      </c>
      <c r="G23" s="108">
        <v>799</v>
      </c>
      <c r="H23" s="108"/>
      <c r="I23" s="108">
        <v>44</v>
      </c>
      <c r="J23" s="108">
        <v>1216</v>
      </c>
      <c r="K23" s="108">
        <v>4506</v>
      </c>
      <c r="L23" s="84"/>
      <c r="M23" s="109">
        <f t="shared" si="0"/>
        <v>18.256578947368421</v>
      </c>
      <c r="N23" s="109">
        <f t="shared" si="1"/>
        <v>17.731913004882379</v>
      </c>
      <c r="Q23" s="106">
        <f t="shared" si="2"/>
        <v>0</v>
      </c>
      <c r="R23" s="106">
        <f t="shared" si="3"/>
        <v>0</v>
      </c>
    </row>
    <row r="24" spans="1:18" ht="15">
      <c r="A24" s="84"/>
      <c r="B24" s="107">
        <v>1990</v>
      </c>
      <c r="C24" s="108">
        <v>5</v>
      </c>
      <c r="D24" s="108">
        <v>194</v>
      </c>
      <c r="E24" s="108">
        <v>199</v>
      </c>
      <c r="F24" s="108">
        <v>610</v>
      </c>
      <c r="G24" s="108">
        <v>809</v>
      </c>
      <c r="H24" s="108"/>
      <c r="I24" s="108">
        <v>48</v>
      </c>
      <c r="J24" s="108">
        <v>1131</v>
      </c>
      <c r="K24" s="108">
        <v>4611</v>
      </c>
      <c r="L24" s="84"/>
      <c r="M24" s="109">
        <f t="shared" si="0"/>
        <v>17.595048629531387</v>
      </c>
      <c r="N24" s="109">
        <f t="shared" si="1"/>
        <v>17.545001084363477</v>
      </c>
      <c r="Q24" s="106">
        <f t="shared" si="2"/>
        <v>0</v>
      </c>
      <c r="R24" s="106">
        <f t="shared" si="3"/>
        <v>0</v>
      </c>
    </row>
    <row r="25" spans="1:18" ht="15">
      <c r="A25" s="84"/>
      <c r="B25" s="107">
        <v>1991</v>
      </c>
      <c r="C25" s="108">
        <v>4</v>
      </c>
      <c r="D25" s="108">
        <v>173</v>
      </c>
      <c r="E25" s="108">
        <v>177</v>
      </c>
      <c r="F25" s="108">
        <v>551</v>
      </c>
      <c r="G25" s="108">
        <v>728</v>
      </c>
      <c r="H25" s="108"/>
      <c r="I25" s="108">
        <v>43</v>
      </c>
      <c r="J25" s="108">
        <v>1021</v>
      </c>
      <c r="K25" s="108">
        <v>4155</v>
      </c>
      <c r="L25" s="84"/>
      <c r="M25" s="109">
        <f t="shared" si="0"/>
        <v>17.335945151811949</v>
      </c>
      <c r="N25" s="109">
        <f t="shared" si="1"/>
        <v>17.521058965102288</v>
      </c>
      <c r="Q25" s="106">
        <f t="shared" si="2"/>
        <v>0</v>
      </c>
      <c r="R25" s="106">
        <f t="shared" si="3"/>
        <v>0</v>
      </c>
    </row>
    <row r="26" spans="1:18" ht="15">
      <c r="A26" s="84"/>
      <c r="B26" s="107">
        <v>1992</v>
      </c>
      <c r="C26" s="108">
        <v>3</v>
      </c>
      <c r="D26" s="108">
        <v>135</v>
      </c>
      <c r="E26" s="108">
        <v>138</v>
      </c>
      <c r="F26" s="108">
        <v>566</v>
      </c>
      <c r="G26" s="108">
        <v>704</v>
      </c>
      <c r="H26" s="108"/>
      <c r="I26" s="108">
        <v>41</v>
      </c>
      <c r="J26" s="108">
        <v>897</v>
      </c>
      <c r="K26" s="108">
        <v>4047</v>
      </c>
      <c r="L26" s="84"/>
      <c r="M26" s="109">
        <f t="shared" si="0"/>
        <v>15.384615384615385</v>
      </c>
      <c r="N26" s="109">
        <f t="shared" si="1"/>
        <v>17.395601680256981</v>
      </c>
      <c r="Q26" s="106">
        <f t="shared" si="2"/>
        <v>0</v>
      </c>
      <c r="R26" s="106">
        <f t="shared" si="3"/>
        <v>0</v>
      </c>
    </row>
    <row r="27" spans="1:18" ht="15">
      <c r="A27" s="84"/>
      <c r="B27" s="107">
        <v>1993</v>
      </c>
      <c r="C27" s="108">
        <v>2</v>
      </c>
      <c r="D27" s="108">
        <v>108</v>
      </c>
      <c r="E27" s="108">
        <v>110</v>
      </c>
      <c r="F27" s="108">
        <v>519</v>
      </c>
      <c r="G27" s="108">
        <v>629</v>
      </c>
      <c r="H27" s="108"/>
      <c r="I27" s="108">
        <v>39</v>
      </c>
      <c r="J27" s="108">
        <v>776</v>
      </c>
      <c r="K27" s="108">
        <v>3691</v>
      </c>
      <c r="L27" s="84"/>
      <c r="M27" s="109">
        <f t="shared" si="0"/>
        <v>14.175257731958762</v>
      </c>
      <c r="N27" s="109">
        <f t="shared" si="1"/>
        <v>17.041452180980762</v>
      </c>
      <c r="Q27" s="106">
        <f t="shared" si="2"/>
        <v>0</v>
      </c>
      <c r="R27" s="106">
        <f t="shared" si="3"/>
        <v>0</v>
      </c>
    </row>
    <row r="28" spans="1:18" ht="15">
      <c r="A28" s="84"/>
      <c r="B28" s="107">
        <v>1994</v>
      </c>
      <c r="C28" s="108">
        <v>4</v>
      </c>
      <c r="D28" s="108">
        <v>187</v>
      </c>
      <c r="E28" s="108">
        <v>191</v>
      </c>
      <c r="F28" s="108">
        <v>639</v>
      </c>
      <c r="G28" s="108">
        <v>830</v>
      </c>
      <c r="H28" s="108"/>
      <c r="I28" s="108">
        <v>37</v>
      </c>
      <c r="J28" s="108">
        <v>1029</v>
      </c>
      <c r="K28" s="108">
        <v>4163</v>
      </c>
      <c r="L28" s="84"/>
      <c r="M28" s="109">
        <f t="shared" si="0"/>
        <v>18.561710398445094</v>
      </c>
      <c r="N28" s="109">
        <f t="shared" si="1"/>
        <v>19.93754503963488</v>
      </c>
      <c r="Q28" s="106">
        <f t="shared" si="2"/>
        <v>0</v>
      </c>
      <c r="R28" s="106">
        <f t="shared" si="3"/>
        <v>0</v>
      </c>
    </row>
    <row r="29" spans="1:18" ht="15">
      <c r="A29" s="84"/>
      <c r="B29" s="107">
        <v>1995</v>
      </c>
      <c r="C29" s="108">
        <v>3</v>
      </c>
      <c r="D29" s="108">
        <v>142</v>
      </c>
      <c r="E29" s="108">
        <v>145</v>
      </c>
      <c r="F29" s="108">
        <v>512</v>
      </c>
      <c r="G29" s="108">
        <v>657</v>
      </c>
      <c r="H29" s="108"/>
      <c r="I29" s="108">
        <v>30</v>
      </c>
      <c r="J29" s="108">
        <v>950</v>
      </c>
      <c r="K29" s="108">
        <v>3935</v>
      </c>
      <c r="L29" s="84"/>
      <c r="M29" s="109">
        <f t="shared" si="0"/>
        <v>15.263157894736842</v>
      </c>
      <c r="N29" s="109">
        <f t="shared" si="1"/>
        <v>16.696315120711564</v>
      </c>
      <c r="Q29" s="106">
        <f t="shared" si="2"/>
        <v>0</v>
      </c>
      <c r="R29" s="106">
        <f t="shared" si="3"/>
        <v>0</v>
      </c>
    </row>
    <row r="30" spans="1:18" ht="15">
      <c r="A30" s="84"/>
      <c r="B30" s="107">
        <v>1996</v>
      </c>
      <c r="C30" s="108">
        <v>2</v>
      </c>
      <c r="D30" s="108">
        <v>167</v>
      </c>
      <c r="E30" s="108">
        <v>169</v>
      </c>
      <c r="F30" s="108">
        <v>481</v>
      </c>
      <c r="G30" s="108">
        <v>650</v>
      </c>
      <c r="H30" s="108"/>
      <c r="I30" s="108">
        <v>27</v>
      </c>
      <c r="J30" s="108">
        <v>790</v>
      </c>
      <c r="K30" s="108">
        <v>3827</v>
      </c>
      <c r="L30" s="84"/>
      <c r="M30" s="109">
        <f t="shared" si="0"/>
        <v>21.39240506329114</v>
      </c>
      <c r="N30" s="109">
        <f t="shared" si="1"/>
        <v>16.984583224457801</v>
      </c>
      <c r="Q30" s="106">
        <f t="shared" si="2"/>
        <v>0</v>
      </c>
      <c r="R30" s="106">
        <f t="shared" si="3"/>
        <v>0</v>
      </c>
    </row>
    <row r="31" spans="1:18" ht="15">
      <c r="A31" s="84"/>
      <c r="B31" s="107">
        <v>1997</v>
      </c>
      <c r="C31" s="108">
        <v>1</v>
      </c>
      <c r="D31" s="108">
        <v>114</v>
      </c>
      <c r="E31" s="108">
        <v>115</v>
      </c>
      <c r="F31" s="108">
        <v>471</v>
      </c>
      <c r="G31" s="108">
        <v>586</v>
      </c>
      <c r="H31" s="108"/>
      <c r="I31" s="108">
        <v>26</v>
      </c>
      <c r="J31" s="108">
        <v>745</v>
      </c>
      <c r="K31" s="108">
        <v>3798</v>
      </c>
      <c r="L31" s="84"/>
      <c r="M31" s="109">
        <f t="shared" si="0"/>
        <v>15.436241610738255</v>
      </c>
      <c r="N31" s="109">
        <f t="shared" si="1"/>
        <v>15.429173249078463</v>
      </c>
      <c r="Q31" s="106">
        <f t="shared" si="2"/>
        <v>0</v>
      </c>
      <c r="R31" s="106">
        <f t="shared" si="3"/>
        <v>0</v>
      </c>
    </row>
    <row r="32" spans="1:18" ht="15">
      <c r="A32" s="84"/>
      <c r="B32" s="107">
        <v>1998</v>
      </c>
      <c r="C32" s="108">
        <v>6</v>
      </c>
      <c r="D32" s="108">
        <v>104</v>
      </c>
      <c r="E32" s="108">
        <v>110</v>
      </c>
      <c r="F32" s="108">
        <v>488</v>
      </c>
      <c r="G32" s="108">
        <v>598</v>
      </c>
      <c r="H32" s="108"/>
      <c r="I32" s="108">
        <v>32</v>
      </c>
      <c r="J32" s="108">
        <v>698</v>
      </c>
      <c r="K32" s="108">
        <v>3535</v>
      </c>
      <c r="L32" s="84"/>
      <c r="M32" s="109">
        <f t="shared" si="0"/>
        <v>15.759312320916905</v>
      </c>
      <c r="N32" s="109">
        <f t="shared" si="1"/>
        <v>16.916548797736915</v>
      </c>
      <c r="Q32" s="106">
        <f t="shared" si="2"/>
        <v>0</v>
      </c>
      <c r="R32" s="106">
        <f t="shared" si="3"/>
        <v>0</v>
      </c>
    </row>
    <row r="33" spans="1:18" ht="15">
      <c r="A33" s="84"/>
      <c r="B33" s="107">
        <v>1999</v>
      </c>
      <c r="C33" s="110">
        <v>4</v>
      </c>
      <c r="D33" s="110">
        <v>86</v>
      </c>
      <c r="E33" s="110">
        <v>90</v>
      </c>
      <c r="F33" s="110">
        <v>508</v>
      </c>
      <c r="G33" s="110">
        <v>598</v>
      </c>
      <c r="H33" s="110"/>
      <c r="I33" s="110">
        <v>25</v>
      </c>
      <c r="J33" s="110">
        <v>625</v>
      </c>
      <c r="K33" s="110">
        <v>3196</v>
      </c>
      <c r="L33" s="111"/>
      <c r="M33" s="112">
        <f t="shared" si="0"/>
        <v>14.4</v>
      </c>
      <c r="N33" s="112">
        <f t="shared" si="1"/>
        <v>18.710888610763455</v>
      </c>
      <c r="Q33" s="106">
        <f t="shared" si="2"/>
        <v>0</v>
      </c>
      <c r="R33" s="106">
        <f t="shared" si="3"/>
        <v>0</v>
      </c>
    </row>
    <row r="34" spans="1:18" ht="15">
      <c r="A34" s="84"/>
      <c r="B34" s="107">
        <v>2000</v>
      </c>
      <c r="C34" s="110">
        <v>4</v>
      </c>
      <c r="D34" s="110">
        <v>118</v>
      </c>
      <c r="E34" s="110">
        <v>122</v>
      </c>
      <c r="F34" s="110">
        <v>432</v>
      </c>
      <c r="G34" s="110">
        <v>554</v>
      </c>
      <c r="H34" s="110"/>
      <c r="I34" s="110">
        <v>21</v>
      </c>
      <c r="J34" s="110">
        <v>561</v>
      </c>
      <c r="K34" s="110">
        <v>3000</v>
      </c>
      <c r="L34" s="111"/>
      <c r="M34" s="112">
        <f t="shared" si="0"/>
        <v>21.746880570409981</v>
      </c>
      <c r="N34" s="112">
        <f t="shared" si="1"/>
        <v>18.466666666666665</v>
      </c>
      <c r="Q34" s="106">
        <f t="shared" si="2"/>
        <v>0</v>
      </c>
      <c r="R34" s="106">
        <f t="shared" si="3"/>
        <v>0</v>
      </c>
    </row>
    <row r="35" spans="1:18" ht="15">
      <c r="A35" s="84"/>
      <c r="B35" s="107">
        <v>2001</v>
      </c>
      <c r="C35" s="110">
        <v>2</v>
      </c>
      <c r="D35" s="110">
        <v>103</v>
      </c>
      <c r="E35" s="110">
        <v>105</v>
      </c>
      <c r="F35" s="110">
        <v>476</v>
      </c>
      <c r="G35" s="110">
        <v>581</v>
      </c>
      <c r="H35" s="110"/>
      <c r="I35" s="110">
        <v>20</v>
      </c>
      <c r="J35" s="110">
        <v>544</v>
      </c>
      <c r="K35" s="110">
        <v>2923</v>
      </c>
      <c r="L35" s="111"/>
      <c r="M35" s="112">
        <f t="shared" si="0"/>
        <v>19.301470588235293</v>
      </c>
      <c r="N35" s="112">
        <f t="shared" si="1"/>
        <v>19.876838864180638</v>
      </c>
      <c r="Q35" s="106">
        <f t="shared" si="2"/>
        <v>0</v>
      </c>
      <c r="R35" s="106">
        <f t="shared" si="3"/>
        <v>0</v>
      </c>
    </row>
    <row r="36" spans="1:18" ht="15">
      <c r="A36" s="84"/>
      <c r="B36" s="107">
        <v>2002</v>
      </c>
      <c r="C36" s="110">
        <v>2</v>
      </c>
      <c r="D36" s="110">
        <v>113</v>
      </c>
      <c r="E36" s="110">
        <v>115</v>
      </c>
      <c r="F36" s="110">
        <v>452</v>
      </c>
      <c r="G36" s="110">
        <v>567</v>
      </c>
      <c r="H36" s="110"/>
      <c r="I36" s="110">
        <v>14</v>
      </c>
      <c r="J36" s="110">
        <v>527</v>
      </c>
      <c r="K36" s="110">
        <v>2745</v>
      </c>
      <c r="L36" s="111"/>
      <c r="M36" s="112">
        <f t="shared" si="0"/>
        <v>21.821631878557874</v>
      </c>
      <c r="N36" s="112">
        <f t="shared" si="1"/>
        <v>20.655737704918032</v>
      </c>
      <c r="Q36" s="106">
        <f t="shared" si="2"/>
        <v>0</v>
      </c>
      <c r="R36" s="106">
        <f t="shared" si="3"/>
        <v>0</v>
      </c>
    </row>
    <row r="37" spans="1:18" ht="15">
      <c r="A37" s="84"/>
      <c r="B37" s="107">
        <v>2003</v>
      </c>
      <c r="C37" s="110">
        <v>2</v>
      </c>
      <c r="D37" s="110">
        <v>72</v>
      </c>
      <c r="E37" s="110">
        <v>74</v>
      </c>
      <c r="F37" s="110">
        <v>356</v>
      </c>
      <c r="G37" s="110">
        <v>430</v>
      </c>
      <c r="H37" s="110"/>
      <c r="I37" s="110">
        <v>17</v>
      </c>
      <c r="J37" s="110">
        <v>432</v>
      </c>
      <c r="K37" s="110">
        <v>2480</v>
      </c>
      <c r="L37" s="111"/>
      <c r="M37" s="112">
        <f t="shared" si="0"/>
        <v>17.12962962962963</v>
      </c>
      <c r="N37" s="112">
        <f t="shared" si="1"/>
        <v>17.338709677419356</v>
      </c>
      <c r="Q37" s="106">
        <f t="shared" si="2"/>
        <v>0</v>
      </c>
      <c r="R37" s="106">
        <f t="shared" si="3"/>
        <v>0</v>
      </c>
    </row>
    <row r="38" spans="1:18" ht="15">
      <c r="A38" s="84"/>
      <c r="B38" s="107">
        <v>2004</v>
      </c>
      <c r="C38" s="110">
        <v>1</v>
      </c>
      <c r="D38" s="110">
        <v>78</v>
      </c>
      <c r="E38" s="110">
        <v>79</v>
      </c>
      <c r="F38" s="110">
        <v>343</v>
      </c>
      <c r="G38" s="110">
        <v>422</v>
      </c>
      <c r="H38" s="110"/>
      <c r="I38" s="110">
        <v>12</v>
      </c>
      <c r="J38" s="110">
        <v>384</v>
      </c>
      <c r="K38" s="110">
        <v>2395</v>
      </c>
      <c r="L38" s="111"/>
      <c r="M38" s="112">
        <f t="shared" si="0"/>
        <v>20.572916666666668</v>
      </c>
      <c r="N38" s="112">
        <f t="shared" si="1"/>
        <v>17.620041753653446</v>
      </c>
      <c r="Q38" s="106">
        <f t="shared" si="2"/>
        <v>0</v>
      </c>
      <c r="R38" s="106">
        <f t="shared" si="3"/>
        <v>0</v>
      </c>
    </row>
    <row r="39" spans="1:18" ht="15">
      <c r="A39" s="84"/>
      <c r="B39" s="107">
        <v>2005</v>
      </c>
      <c r="C39" s="110">
        <v>2</v>
      </c>
      <c r="D39" s="110">
        <v>56</v>
      </c>
      <c r="E39" s="110">
        <v>58</v>
      </c>
      <c r="F39" s="110">
        <v>403</v>
      </c>
      <c r="G39" s="110">
        <v>461</v>
      </c>
      <c r="H39" s="110"/>
      <c r="I39" s="110">
        <v>11</v>
      </c>
      <c r="J39" s="110">
        <v>368</v>
      </c>
      <c r="K39" s="110">
        <v>2172</v>
      </c>
      <c r="L39" s="111"/>
      <c r="M39" s="112">
        <f t="shared" si="0"/>
        <v>15.760869565217391</v>
      </c>
      <c r="N39" s="112">
        <f t="shared" si="1"/>
        <v>21.224677716390424</v>
      </c>
      <c r="Q39" s="106">
        <f t="shared" si="2"/>
        <v>0</v>
      </c>
      <c r="R39" s="106">
        <f t="shared" si="3"/>
        <v>0</v>
      </c>
    </row>
    <row r="40" spans="1:18" ht="15">
      <c r="A40" s="84"/>
      <c r="B40" s="107">
        <v>2006</v>
      </c>
      <c r="C40" s="110">
        <v>4</v>
      </c>
      <c r="D40" s="110">
        <v>70</v>
      </c>
      <c r="E40" s="110">
        <v>74</v>
      </c>
      <c r="F40" s="110">
        <v>325</v>
      </c>
      <c r="G40" s="110">
        <v>399</v>
      </c>
      <c r="H40" s="110"/>
      <c r="I40" s="110">
        <v>25</v>
      </c>
      <c r="J40" s="110">
        <v>375</v>
      </c>
      <c r="K40" s="110">
        <v>2022</v>
      </c>
      <c r="L40" s="111"/>
      <c r="M40" s="112">
        <f t="shared" si="0"/>
        <v>19.733333333333334</v>
      </c>
      <c r="N40" s="112">
        <f t="shared" si="1"/>
        <v>19.732937685459941</v>
      </c>
      <c r="Q40" s="106">
        <f t="shared" si="2"/>
        <v>0</v>
      </c>
      <c r="R40" s="106">
        <f t="shared" si="3"/>
        <v>0</v>
      </c>
    </row>
    <row r="41" spans="1:18" ht="15">
      <c r="A41" s="84"/>
      <c r="B41" s="107">
        <v>2007</v>
      </c>
      <c r="C41" s="110">
        <v>3</v>
      </c>
      <c r="D41" s="110">
        <v>44</v>
      </c>
      <c r="E41" s="110">
        <v>47</v>
      </c>
      <c r="F41" s="110">
        <v>311</v>
      </c>
      <c r="G41" s="110">
        <v>358</v>
      </c>
      <c r="H41" s="110"/>
      <c r="I41" s="110">
        <v>9</v>
      </c>
      <c r="J41" s="110">
        <v>278</v>
      </c>
      <c r="K41" s="110">
        <v>1817</v>
      </c>
      <c r="L41" s="111"/>
      <c r="M41" s="112">
        <f t="shared" si="0"/>
        <v>16.906474820143885</v>
      </c>
      <c r="N41" s="112">
        <f t="shared" si="1"/>
        <v>19.702806824435882</v>
      </c>
      <c r="Q41" s="106">
        <f t="shared" si="2"/>
        <v>0</v>
      </c>
      <c r="R41" s="106">
        <f t="shared" si="3"/>
        <v>0</v>
      </c>
    </row>
    <row r="42" spans="1:18" ht="15">
      <c r="A42" s="84"/>
      <c r="B42" s="107">
        <v>2008</v>
      </c>
      <c r="C42" s="110">
        <v>5</v>
      </c>
      <c r="D42" s="110">
        <v>39</v>
      </c>
      <c r="E42" s="110">
        <v>44</v>
      </c>
      <c r="F42" s="110">
        <v>271</v>
      </c>
      <c r="G42" s="110">
        <v>315</v>
      </c>
      <c r="H42" s="110"/>
      <c r="I42" s="110">
        <v>20</v>
      </c>
      <c r="J42" s="110">
        <v>299</v>
      </c>
      <c r="K42" s="110">
        <v>1689</v>
      </c>
      <c r="L42" s="111"/>
      <c r="M42" s="112">
        <f t="shared" si="0"/>
        <v>14.715719063545151</v>
      </c>
      <c r="N42" s="112">
        <f t="shared" si="1"/>
        <v>18.650088809946713</v>
      </c>
      <c r="Q42" s="106">
        <f t="shared" si="2"/>
        <v>0</v>
      </c>
      <c r="R42" s="106">
        <f t="shared" si="3"/>
        <v>0</v>
      </c>
    </row>
    <row r="43" spans="1:18" ht="15">
      <c r="A43" s="84"/>
      <c r="B43" s="107">
        <v>2009</v>
      </c>
      <c r="C43" s="110">
        <v>0</v>
      </c>
      <c r="D43" s="110">
        <v>54</v>
      </c>
      <c r="E43" s="110">
        <v>54</v>
      </c>
      <c r="F43" s="110">
        <v>224</v>
      </c>
      <c r="G43" s="110">
        <v>278</v>
      </c>
      <c r="H43" s="110"/>
      <c r="I43" s="110">
        <v>5</v>
      </c>
      <c r="J43" s="110">
        <v>258</v>
      </c>
      <c r="K43" s="110">
        <v>1473</v>
      </c>
      <c r="L43" s="111"/>
      <c r="M43" s="112">
        <f t="shared" si="0"/>
        <v>20.930232558139537</v>
      </c>
      <c r="N43" s="112">
        <f t="shared" si="1"/>
        <v>18.873048200950443</v>
      </c>
      <c r="Q43" s="106">
        <f t="shared" si="2"/>
        <v>0</v>
      </c>
      <c r="R43" s="106">
        <f t="shared" si="3"/>
        <v>0</v>
      </c>
    </row>
    <row r="44" spans="1:18" ht="15">
      <c r="A44" s="84"/>
      <c r="B44" s="107">
        <v>2010</v>
      </c>
      <c r="C44" s="110">
        <v>1</v>
      </c>
      <c r="D44" s="110">
        <v>45</v>
      </c>
      <c r="E44" s="110">
        <v>46</v>
      </c>
      <c r="F44" s="110">
        <v>238</v>
      </c>
      <c r="G44" s="110">
        <v>284</v>
      </c>
      <c r="H44" s="110"/>
      <c r="I44" s="110">
        <v>4</v>
      </c>
      <c r="J44" s="110">
        <v>227</v>
      </c>
      <c r="K44" s="110">
        <v>1377</v>
      </c>
      <c r="L44" s="111"/>
      <c r="M44" s="112">
        <f>100*E44/J44</f>
        <v>20.264317180616739</v>
      </c>
      <c r="N44" s="112">
        <f>100*G44/K44</f>
        <v>20.624546114742195</v>
      </c>
      <c r="Q44" s="106">
        <f t="shared" si="2"/>
        <v>0</v>
      </c>
      <c r="R44" s="106">
        <f t="shared" si="3"/>
        <v>0</v>
      </c>
    </row>
    <row r="45" spans="1:18" ht="15">
      <c r="A45" s="84"/>
      <c r="B45" s="107">
        <v>2011</v>
      </c>
      <c r="C45" s="110">
        <v>0</v>
      </c>
      <c r="D45" s="110">
        <v>31</v>
      </c>
      <c r="E45" s="110">
        <v>31</v>
      </c>
      <c r="F45" s="110">
        <v>218</v>
      </c>
      <c r="G45" s="110">
        <v>249</v>
      </c>
      <c r="H45" s="110"/>
      <c r="I45" s="110">
        <v>7</v>
      </c>
      <c r="J45" s="110">
        <v>210</v>
      </c>
      <c r="K45" s="110">
        <v>1316</v>
      </c>
      <c r="L45" s="111"/>
      <c r="M45" s="112">
        <f>100*E45/J45</f>
        <v>14.761904761904763</v>
      </c>
      <c r="N45" s="112">
        <f>100*G45/K45</f>
        <v>18.920972644376899</v>
      </c>
      <c r="Q45" s="106">
        <f t="shared" si="2"/>
        <v>0</v>
      </c>
      <c r="R45" s="106">
        <f t="shared" si="3"/>
        <v>0</v>
      </c>
    </row>
    <row r="46" spans="1:18" ht="15">
      <c r="A46" s="84"/>
      <c r="B46" s="107">
        <v>2012</v>
      </c>
      <c r="C46" s="110">
        <v>0</v>
      </c>
      <c r="D46" s="110">
        <v>40</v>
      </c>
      <c r="E46" s="110">
        <v>40</v>
      </c>
      <c r="F46" s="110">
        <v>153</v>
      </c>
      <c r="G46" s="110">
        <v>193</v>
      </c>
      <c r="H46" s="110"/>
      <c r="I46" s="110">
        <v>2</v>
      </c>
      <c r="J46" s="110">
        <v>196</v>
      </c>
      <c r="K46" s="110">
        <v>1164</v>
      </c>
      <c r="L46" s="111"/>
      <c r="M46" s="112">
        <f>100*E46/J46</f>
        <v>20.408163265306122</v>
      </c>
      <c r="N46" s="112">
        <f>100*G46/K46</f>
        <v>16.580756013745706</v>
      </c>
      <c r="Q46" s="106">
        <f t="shared" si="2"/>
        <v>0</v>
      </c>
      <c r="R46" s="106">
        <f t="shared" si="3"/>
        <v>0</v>
      </c>
    </row>
    <row r="47" spans="1:18" ht="16.5" thickBot="1">
      <c r="A47" s="113"/>
      <c r="B47" s="114" t="s">
        <v>87</v>
      </c>
      <c r="C47" s="115">
        <v>1.2</v>
      </c>
      <c r="D47" s="115">
        <v>41.8</v>
      </c>
      <c r="E47" s="115">
        <v>43</v>
      </c>
      <c r="F47" s="115">
        <v>220.8</v>
      </c>
      <c r="G47" s="115">
        <v>263.8</v>
      </c>
      <c r="H47" s="115"/>
      <c r="I47" s="115">
        <v>7.6</v>
      </c>
      <c r="J47" s="115">
        <v>238</v>
      </c>
      <c r="K47" s="115">
        <v>1403.8</v>
      </c>
      <c r="L47" s="116"/>
      <c r="M47" s="117">
        <f t="shared" si="0"/>
        <v>18.067226890756302</v>
      </c>
      <c r="N47" s="117">
        <f t="shared" si="1"/>
        <v>18.791850690981622</v>
      </c>
      <c r="Q47" s="106">
        <f t="shared" si="2"/>
        <v>2.886579864025407E-15</v>
      </c>
      <c r="R47" s="106">
        <f t="shared" si="3"/>
        <v>0</v>
      </c>
    </row>
    <row r="48" spans="1:18" ht="6" customHeight="1">
      <c r="A48" s="84"/>
      <c r="B48" s="84"/>
      <c r="C48" s="84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</row>
    <row r="49" spans="1:18" ht="15">
      <c r="A49" s="118" t="s">
        <v>88</v>
      </c>
      <c r="B49" s="84" t="s">
        <v>89</v>
      </c>
      <c r="C49" s="84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</row>
    <row r="50" spans="1:18" ht="15">
      <c r="A50" s="118" t="s">
        <v>90</v>
      </c>
      <c r="B50" s="84" t="s">
        <v>91</v>
      </c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8" ht="15">
      <c r="A51" s="84"/>
      <c r="B51" s="84" t="s">
        <v>92</v>
      </c>
      <c r="C51" s="84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</row>
    <row r="52" spans="1:18" ht="15">
      <c r="A52" s="84"/>
      <c r="B52" s="84" t="s">
        <v>93</v>
      </c>
      <c r="C52" s="84"/>
      <c r="D52" s="84"/>
      <c r="E52" s="84"/>
      <c r="F52" s="84"/>
      <c r="G52" s="84"/>
      <c r="H52" s="84"/>
      <c r="I52" s="84"/>
      <c r="J52" s="84"/>
      <c r="K52" s="84"/>
      <c r="L52" s="84"/>
      <c r="M52" s="84"/>
      <c r="N52" s="84"/>
    </row>
    <row r="55" spans="1:18" ht="15.75">
      <c r="A55" s="104" t="s">
        <v>94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8" ht="1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8" ht="18.75">
      <c r="A57" s="104" t="s">
        <v>95</v>
      </c>
      <c r="B57" s="104"/>
      <c r="C57" s="84"/>
      <c r="D57" s="84"/>
      <c r="E57" s="84"/>
      <c r="F57" s="84"/>
      <c r="G57" s="84"/>
      <c r="H57" s="84"/>
      <c r="I57" s="104"/>
      <c r="J57" s="84"/>
      <c r="K57" s="84"/>
    </row>
    <row r="58" spans="1:18" ht="15.75">
      <c r="A58" s="104" t="s">
        <v>96</v>
      </c>
      <c r="B58" s="104"/>
      <c r="C58" s="84"/>
      <c r="D58" s="84"/>
      <c r="E58" s="84"/>
      <c r="F58" s="84"/>
      <c r="G58" s="84"/>
      <c r="H58" s="84"/>
      <c r="I58" s="104"/>
      <c r="J58" s="84"/>
      <c r="K58" s="84"/>
    </row>
    <row r="59" spans="1:18" ht="15.75">
      <c r="A59" s="104" t="s">
        <v>97</v>
      </c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8" ht="6" customHeight="1" thickBot="1">
      <c r="A60" s="113"/>
      <c r="B60" s="113"/>
      <c r="C60" s="113"/>
      <c r="D60" s="113"/>
      <c r="E60" s="113"/>
      <c r="F60" s="113"/>
      <c r="G60" s="113"/>
      <c r="H60" s="113"/>
      <c r="I60" s="113"/>
      <c r="J60" s="87"/>
      <c r="K60" s="87"/>
      <c r="L60" s="61"/>
    </row>
    <row r="61" spans="1:18" ht="15.75">
      <c r="A61" s="85"/>
      <c r="B61" s="85"/>
      <c r="C61" s="119"/>
      <c r="D61" s="119"/>
      <c r="E61" s="119" t="s">
        <v>98</v>
      </c>
      <c r="F61" s="119" t="s">
        <v>99</v>
      </c>
      <c r="G61" s="119"/>
      <c r="H61" s="119"/>
      <c r="I61" s="119" t="s">
        <v>76</v>
      </c>
      <c r="J61" s="52"/>
      <c r="K61" s="52"/>
      <c r="L61" s="52"/>
      <c r="Q61" s="46" t="s">
        <v>100</v>
      </c>
      <c r="R61" s="46" t="s">
        <v>101</v>
      </c>
    </row>
    <row r="62" spans="1:18" ht="16.5" thickBot="1">
      <c r="A62" s="96"/>
      <c r="B62" s="96"/>
      <c r="C62" s="97" t="s">
        <v>102</v>
      </c>
      <c r="D62" s="94" t="s">
        <v>103</v>
      </c>
      <c r="E62" s="94" t="s">
        <v>104</v>
      </c>
      <c r="F62" s="94" t="s">
        <v>105</v>
      </c>
      <c r="G62" s="94" t="s">
        <v>106</v>
      </c>
      <c r="H62" s="94"/>
      <c r="I62" s="94" t="s">
        <v>107</v>
      </c>
      <c r="J62" s="52"/>
      <c r="K62" s="52"/>
      <c r="L62" s="52"/>
      <c r="Q62" s="46" t="s">
        <v>108</v>
      </c>
      <c r="R62" s="46" t="s">
        <v>109</v>
      </c>
    </row>
    <row r="63" spans="1:18" ht="16.5" thickTop="1">
      <c r="A63" s="84"/>
      <c r="B63" s="102" t="s">
        <v>86</v>
      </c>
      <c r="C63" s="120">
        <v>298.39999999999998</v>
      </c>
      <c r="D63" s="120">
        <v>42.2</v>
      </c>
      <c r="E63" s="120">
        <v>26.4</v>
      </c>
      <c r="F63" s="120">
        <v>12.8</v>
      </c>
      <c r="G63" s="120">
        <v>11.2</v>
      </c>
      <c r="H63" s="120"/>
      <c r="I63" s="120">
        <v>391</v>
      </c>
      <c r="J63" s="61"/>
      <c r="K63" s="61"/>
      <c r="L63" s="61"/>
      <c r="Q63" s="121">
        <f t="shared" ref="Q63:Q81" si="4">I63-SUM(C63:G63)</f>
        <v>0</v>
      </c>
      <c r="R63" s="121">
        <f>I63-G14</f>
        <v>0</v>
      </c>
    </row>
    <row r="64" spans="1:18" ht="15">
      <c r="A64" s="84"/>
      <c r="B64" s="84">
        <v>1996</v>
      </c>
      <c r="C64" s="84">
        <v>491</v>
      </c>
      <c r="D64" s="84">
        <v>49</v>
      </c>
      <c r="E64" s="84">
        <v>70</v>
      </c>
      <c r="F64" s="84">
        <v>24</v>
      </c>
      <c r="G64" s="84">
        <v>16</v>
      </c>
      <c r="H64" s="84"/>
      <c r="I64" s="84">
        <v>650</v>
      </c>
      <c r="J64" s="61"/>
      <c r="K64" s="61"/>
      <c r="L64" s="61"/>
      <c r="Q64" s="121">
        <f t="shared" si="4"/>
        <v>0</v>
      </c>
      <c r="R64" s="121">
        <f t="shared" ref="R64:R81" si="5">I64-G30</f>
        <v>0</v>
      </c>
    </row>
    <row r="65" spans="1:18" ht="15">
      <c r="A65" s="84"/>
      <c r="B65" s="84">
        <v>1997</v>
      </c>
      <c r="C65" s="84">
        <v>457</v>
      </c>
      <c r="D65" s="84">
        <v>50</v>
      </c>
      <c r="E65" s="84">
        <v>55</v>
      </c>
      <c r="F65" s="84">
        <v>19</v>
      </c>
      <c r="G65" s="84">
        <v>5</v>
      </c>
      <c r="H65" s="84"/>
      <c r="I65" s="84">
        <v>586</v>
      </c>
      <c r="J65" s="61"/>
      <c r="K65" s="61"/>
      <c r="L65" s="61"/>
      <c r="Q65" s="121">
        <f t="shared" si="4"/>
        <v>0</v>
      </c>
      <c r="R65" s="121">
        <f t="shared" si="5"/>
        <v>0</v>
      </c>
    </row>
    <row r="66" spans="1:18" ht="15">
      <c r="A66" s="84"/>
      <c r="B66" s="84">
        <v>1998</v>
      </c>
      <c r="C66" s="84">
        <v>455</v>
      </c>
      <c r="D66" s="84">
        <v>71</v>
      </c>
      <c r="E66" s="84">
        <v>55</v>
      </c>
      <c r="F66" s="84">
        <v>12</v>
      </c>
      <c r="G66" s="84">
        <v>5</v>
      </c>
      <c r="H66" s="84"/>
      <c r="I66" s="84">
        <v>598</v>
      </c>
      <c r="J66" s="61"/>
      <c r="K66" s="61"/>
      <c r="L66" s="61"/>
      <c r="N66" s="46" t="s">
        <v>110</v>
      </c>
      <c r="Q66" s="121">
        <f t="shared" si="4"/>
        <v>0</v>
      </c>
      <c r="R66" s="121">
        <f t="shared" si="5"/>
        <v>0</v>
      </c>
    </row>
    <row r="67" spans="1:18" ht="15">
      <c r="A67" s="84"/>
      <c r="B67" s="84">
        <v>1999</v>
      </c>
      <c r="C67" s="111">
        <v>464</v>
      </c>
      <c r="D67" s="111">
        <v>50</v>
      </c>
      <c r="E67" s="111">
        <v>62</v>
      </c>
      <c r="F67" s="111">
        <v>15</v>
      </c>
      <c r="G67" s="111">
        <v>7</v>
      </c>
      <c r="H67" s="111"/>
      <c r="I67" s="111">
        <v>598</v>
      </c>
      <c r="J67" s="61"/>
      <c r="K67" s="61"/>
      <c r="L67" s="61"/>
      <c r="Q67" s="121">
        <f t="shared" si="4"/>
        <v>0</v>
      </c>
      <c r="R67" s="121">
        <f t="shared" si="5"/>
        <v>0</v>
      </c>
    </row>
    <row r="68" spans="1:18" ht="15">
      <c r="A68" s="84"/>
      <c r="B68" s="84">
        <v>2000</v>
      </c>
      <c r="C68" s="111">
        <v>448</v>
      </c>
      <c r="D68" s="111">
        <v>33</v>
      </c>
      <c r="E68" s="111">
        <v>55</v>
      </c>
      <c r="F68" s="111">
        <v>14</v>
      </c>
      <c r="G68" s="111">
        <v>4</v>
      </c>
      <c r="H68" s="111"/>
      <c r="I68" s="111">
        <v>554</v>
      </c>
      <c r="J68" s="61"/>
      <c r="K68" s="61"/>
      <c r="L68" s="61"/>
      <c r="Q68" s="121">
        <f t="shared" si="4"/>
        <v>0</v>
      </c>
      <c r="R68" s="121">
        <f t="shared" si="5"/>
        <v>0</v>
      </c>
    </row>
    <row r="69" spans="1:18" ht="15">
      <c r="A69" s="84"/>
      <c r="B69" s="84">
        <v>2001</v>
      </c>
      <c r="C69" s="111">
        <v>476</v>
      </c>
      <c r="D69" s="111">
        <v>51</v>
      </c>
      <c r="E69" s="111">
        <v>37</v>
      </c>
      <c r="F69" s="111">
        <v>13</v>
      </c>
      <c r="G69" s="111">
        <v>4</v>
      </c>
      <c r="H69" s="111"/>
      <c r="I69" s="111">
        <v>581</v>
      </c>
      <c r="J69" s="61"/>
      <c r="K69" s="61"/>
      <c r="L69" s="61"/>
      <c r="Q69" s="121">
        <f t="shared" si="4"/>
        <v>0</v>
      </c>
      <c r="R69" s="121">
        <f t="shared" si="5"/>
        <v>0</v>
      </c>
    </row>
    <row r="70" spans="1:18" ht="15">
      <c r="A70" s="84"/>
      <c r="B70" s="84">
        <v>2002</v>
      </c>
      <c r="C70" s="111">
        <v>404</v>
      </c>
      <c r="D70" s="111">
        <v>61</v>
      </c>
      <c r="E70" s="111">
        <v>69</v>
      </c>
      <c r="F70" s="111">
        <v>25</v>
      </c>
      <c r="G70" s="111">
        <v>8</v>
      </c>
      <c r="H70" s="111"/>
      <c r="I70" s="111">
        <v>567</v>
      </c>
      <c r="J70" s="61"/>
      <c r="K70" s="61"/>
      <c r="L70" s="61"/>
      <c r="Q70" s="121">
        <f t="shared" si="4"/>
        <v>0</v>
      </c>
      <c r="R70" s="121">
        <f t="shared" si="5"/>
        <v>0</v>
      </c>
    </row>
    <row r="71" spans="1:18" ht="15">
      <c r="A71" s="84"/>
      <c r="B71" s="84">
        <v>2003</v>
      </c>
      <c r="C71" s="122">
        <v>322</v>
      </c>
      <c r="D71" s="122">
        <v>35</v>
      </c>
      <c r="E71" s="122">
        <v>39</v>
      </c>
      <c r="F71" s="122">
        <v>20</v>
      </c>
      <c r="G71" s="122">
        <v>14</v>
      </c>
      <c r="H71" s="122"/>
      <c r="I71" s="122">
        <v>430</v>
      </c>
      <c r="J71" s="61"/>
      <c r="K71" s="61"/>
      <c r="L71" s="61"/>
      <c r="Q71" s="121">
        <f t="shared" si="4"/>
        <v>0</v>
      </c>
      <c r="R71" s="121">
        <f t="shared" si="5"/>
        <v>0</v>
      </c>
    </row>
    <row r="72" spans="1:18" ht="15">
      <c r="A72" s="84"/>
      <c r="B72" s="84">
        <v>2004</v>
      </c>
      <c r="C72" s="122">
        <v>357</v>
      </c>
      <c r="D72" s="122">
        <v>35</v>
      </c>
      <c r="E72" s="122">
        <v>15</v>
      </c>
      <c r="F72" s="122">
        <v>9</v>
      </c>
      <c r="G72" s="122">
        <v>6</v>
      </c>
      <c r="H72" s="122"/>
      <c r="I72" s="122">
        <v>422</v>
      </c>
      <c r="J72" s="61"/>
      <c r="K72" s="61"/>
      <c r="L72" s="61"/>
      <c r="Q72" s="121">
        <f t="shared" si="4"/>
        <v>0</v>
      </c>
      <c r="R72" s="121">
        <f t="shared" si="5"/>
        <v>0</v>
      </c>
    </row>
    <row r="73" spans="1:18" ht="15">
      <c r="A73" s="84"/>
      <c r="B73" s="84">
        <v>2005</v>
      </c>
      <c r="C73" s="122">
        <v>352</v>
      </c>
      <c r="D73" s="122">
        <v>51</v>
      </c>
      <c r="E73" s="122">
        <v>22</v>
      </c>
      <c r="F73" s="122">
        <v>16</v>
      </c>
      <c r="G73" s="122">
        <v>20</v>
      </c>
      <c r="H73" s="122"/>
      <c r="I73" s="122">
        <v>461</v>
      </c>
      <c r="J73" s="61"/>
      <c r="K73" s="61"/>
      <c r="L73" s="61"/>
      <c r="Q73" s="121">
        <f t="shared" si="4"/>
        <v>0</v>
      </c>
      <c r="R73" s="121">
        <f t="shared" si="5"/>
        <v>0</v>
      </c>
    </row>
    <row r="74" spans="1:18" ht="15">
      <c r="A74" s="84"/>
      <c r="B74" s="84">
        <v>2006</v>
      </c>
      <c r="C74" s="122">
        <v>295</v>
      </c>
      <c r="D74" s="122">
        <v>46</v>
      </c>
      <c r="E74" s="122">
        <v>33</v>
      </c>
      <c r="F74" s="122">
        <v>10</v>
      </c>
      <c r="G74" s="122">
        <v>15</v>
      </c>
      <c r="H74" s="122"/>
      <c r="I74" s="122">
        <v>399</v>
      </c>
      <c r="J74" s="61"/>
      <c r="K74" s="61"/>
      <c r="L74" s="61"/>
      <c r="Q74" s="121">
        <f t="shared" si="4"/>
        <v>0</v>
      </c>
      <c r="R74" s="121">
        <f t="shared" si="5"/>
        <v>0</v>
      </c>
    </row>
    <row r="75" spans="1:18" ht="15">
      <c r="A75" s="84"/>
      <c r="B75" s="84">
        <v>2007</v>
      </c>
      <c r="C75" s="122">
        <v>259</v>
      </c>
      <c r="D75" s="122">
        <v>46</v>
      </c>
      <c r="E75" s="122">
        <v>26</v>
      </c>
      <c r="F75" s="122">
        <v>17</v>
      </c>
      <c r="G75" s="122">
        <v>10</v>
      </c>
      <c r="H75" s="122"/>
      <c r="I75" s="122">
        <v>358</v>
      </c>
      <c r="J75" s="61"/>
      <c r="K75" s="61"/>
      <c r="L75" s="61"/>
      <c r="Q75" s="121">
        <f t="shared" si="4"/>
        <v>0</v>
      </c>
      <c r="R75" s="121">
        <f t="shared" si="5"/>
        <v>0</v>
      </c>
    </row>
    <row r="76" spans="1:18" ht="15">
      <c r="A76" s="84"/>
      <c r="B76" s="84">
        <v>2008</v>
      </c>
      <c r="C76" s="122">
        <v>229</v>
      </c>
      <c r="D76" s="122">
        <v>33</v>
      </c>
      <c r="E76" s="122">
        <v>36</v>
      </c>
      <c r="F76" s="122">
        <v>12</v>
      </c>
      <c r="G76" s="122">
        <v>5</v>
      </c>
      <c r="H76" s="122"/>
      <c r="I76" s="122">
        <v>315</v>
      </c>
      <c r="J76" s="61"/>
      <c r="K76" s="61"/>
      <c r="L76" s="61"/>
      <c r="Q76" s="121">
        <f t="shared" si="4"/>
        <v>0</v>
      </c>
      <c r="R76" s="121">
        <f t="shared" si="5"/>
        <v>0</v>
      </c>
    </row>
    <row r="77" spans="1:18" ht="15">
      <c r="A77" s="84"/>
      <c r="B77" s="84">
        <v>2009</v>
      </c>
      <c r="C77" s="122">
        <v>213</v>
      </c>
      <c r="D77" s="122">
        <v>43</v>
      </c>
      <c r="E77" s="122">
        <v>10</v>
      </c>
      <c r="F77" s="122">
        <v>11</v>
      </c>
      <c r="G77" s="122">
        <v>1</v>
      </c>
      <c r="H77" s="122"/>
      <c r="I77" s="122">
        <v>278</v>
      </c>
      <c r="J77" s="61"/>
      <c r="K77" s="61"/>
      <c r="L77" s="61"/>
      <c r="Q77" s="121">
        <f t="shared" si="4"/>
        <v>0</v>
      </c>
      <c r="R77" s="121">
        <f t="shared" si="5"/>
        <v>0</v>
      </c>
    </row>
    <row r="78" spans="1:18" ht="15">
      <c r="A78" s="84"/>
      <c r="B78" s="84">
        <v>2010</v>
      </c>
      <c r="C78" s="122">
        <v>200</v>
      </c>
      <c r="D78" s="122">
        <v>40</v>
      </c>
      <c r="E78" s="122">
        <v>20</v>
      </c>
      <c r="F78" s="122">
        <v>14</v>
      </c>
      <c r="G78" s="122">
        <v>10</v>
      </c>
      <c r="H78" s="122"/>
      <c r="I78" s="122">
        <v>284</v>
      </c>
      <c r="J78" s="61"/>
      <c r="K78" s="61"/>
      <c r="L78" s="61"/>
      <c r="Q78" s="121">
        <f>I78-SUM(C78:G78)</f>
        <v>0</v>
      </c>
      <c r="R78" s="121">
        <f t="shared" si="5"/>
        <v>0</v>
      </c>
    </row>
    <row r="79" spans="1:18" ht="15">
      <c r="A79" s="84"/>
      <c r="B79" s="84">
        <v>2011</v>
      </c>
      <c r="C79" s="122">
        <v>184</v>
      </c>
      <c r="D79" s="122">
        <v>26</v>
      </c>
      <c r="E79" s="122">
        <v>21</v>
      </c>
      <c r="F79" s="122">
        <v>12</v>
      </c>
      <c r="G79" s="122">
        <v>6</v>
      </c>
      <c r="H79" s="122"/>
      <c r="I79" s="122">
        <v>249</v>
      </c>
      <c r="J79" s="61"/>
      <c r="K79" s="61"/>
      <c r="L79" s="61"/>
      <c r="Q79" s="121">
        <f>I79-SUM(C79:G79)</f>
        <v>0</v>
      </c>
      <c r="R79" s="121">
        <f t="shared" si="5"/>
        <v>0</v>
      </c>
    </row>
    <row r="80" spans="1:18" ht="15">
      <c r="A80" s="84"/>
      <c r="B80" s="84">
        <v>2012</v>
      </c>
      <c r="C80" s="122">
        <v>148</v>
      </c>
      <c r="D80" s="122">
        <v>29</v>
      </c>
      <c r="E80" s="122">
        <v>1</v>
      </c>
      <c r="F80" s="122">
        <v>10</v>
      </c>
      <c r="G80" s="122">
        <v>5</v>
      </c>
      <c r="H80" s="122"/>
      <c r="I80" s="122">
        <v>193</v>
      </c>
      <c r="J80" s="61"/>
      <c r="K80" s="61"/>
      <c r="L80" s="61"/>
      <c r="Q80" s="121">
        <f>I80-SUM(C80:G80)</f>
        <v>0</v>
      </c>
      <c r="R80" s="121">
        <f t="shared" si="5"/>
        <v>0</v>
      </c>
    </row>
    <row r="81" spans="1:18" ht="16.5" thickBot="1">
      <c r="A81" s="113"/>
      <c r="B81" s="114" t="s">
        <v>87</v>
      </c>
      <c r="C81" s="123">
        <v>194.8</v>
      </c>
      <c r="D81" s="123">
        <v>34.200000000000003</v>
      </c>
      <c r="E81" s="123">
        <v>17.600000000000001</v>
      </c>
      <c r="F81" s="123">
        <v>11.8</v>
      </c>
      <c r="G81" s="123">
        <v>5.4</v>
      </c>
      <c r="H81" s="123"/>
      <c r="I81" s="123">
        <v>263.8</v>
      </c>
      <c r="J81" s="61"/>
      <c r="K81" s="61"/>
      <c r="L81" s="61"/>
      <c r="Q81" s="121">
        <f t="shared" si="4"/>
        <v>0</v>
      </c>
      <c r="R81" s="121">
        <f t="shared" si="5"/>
        <v>0</v>
      </c>
    </row>
    <row r="82" spans="1:18" ht="6" customHeight="1">
      <c r="A82" s="61"/>
      <c r="B82" s="124"/>
      <c r="C82" s="125"/>
      <c r="D82" s="125"/>
      <c r="E82" s="125"/>
      <c r="F82" s="125"/>
      <c r="G82" s="125"/>
      <c r="H82" s="125"/>
      <c r="I82" s="125"/>
      <c r="J82" s="61"/>
      <c r="K82" s="61"/>
      <c r="L82" s="61"/>
      <c r="Q82" s="121"/>
      <c r="R82" s="121"/>
    </row>
    <row r="83" spans="1:18" ht="15">
      <c r="A83" s="118" t="s">
        <v>88</v>
      </c>
      <c r="B83" s="84" t="s">
        <v>89</v>
      </c>
      <c r="C83" s="125"/>
      <c r="D83" s="125"/>
      <c r="E83" s="125"/>
      <c r="F83" s="125"/>
      <c r="G83" s="125"/>
      <c r="H83" s="125"/>
      <c r="I83" s="125"/>
      <c r="J83" s="61"/>
      <c r="K83" s="61"/>
      <c r="L83" s="61"/>
      <c r="Q83" s="121"/>
      <c r="R83" s="121"/>
    </row>
    <row r="84" spans="1:18" ht="6" customHeight="1">
      <c r="J84" s="61"/>
      <c r="K84" s="61"/>
      <c r="L84" s="61"/>
    </row>
    <row r="85" spans="1:18" ht="145.5" customHeight="1"/>
    <row r="91" spans="1:18">
      <c r="B91" s="126"/>
      <c r="C91" s="126"/>
      <c r="D91" s="126"/>
      <c r="E91" s="126"/>
      <c r="F91" s="126"/>
      <c r="G91" s="126"/>
      <c r="H91" s="126"/>
      <c r="I91" s="126"/>
      <c r="J91" s="126"/>
    </row>
    <row r="92" spans="1:18">
      <c r="B92" s="126"/>
      <c r="C92" s="126"/>
      <c r="D92" s="126"/>
      <c r="E92" s="126"/>
      <c r="F92" s="126"/>
      <c r="G92" s="126"/>
      <c r="I92" s="126"/>
      <c r="J92" s="126"/>
      <c r="K92" s="126"/>
    </row>
    <row r="93" spans="1:18">
      <c r="B93" s="127"/>
      <c r="C93" s="128"/>
      <c r="D93" s="128"/>
      <c r="E93" s="128"/>
      <c r="F93" s="128"/>
      <c r="G93" s="128"/>
      <c r="I93" s="128"/>
      <c r="J93" s="128"/>
      <c r="K93" s="128"/>
    </row>
    <row r="94" spans="1:18">
      <c r="B94" s="127"/>
      <c r="C94" s="128"/>
      <c r="D94" s="128"/>
      <c r="E94" s="128"/>
      <c r="F94" s="128"/>
      <c r="G94" s="128"/>
      <c r="I94" s="128"/>
      <c r="J94" s="128"/>
      <c r="K94" s="128"/>
    </row>
    <row r="95" spans="1:18">
      <c r="B95" s="127"/>
      <c r="C95" s="128"/>
      <c r="D95" s="128"/>
      <c r="E95" s="128"/>
      <c r="F95" s="128"/>
      <c r="G95" s="128"/>
      <c r="I95" s="128"/>
      <c r="J95" s="128"/>
      <c r="K95" s="128"/>
    </row>
    <row r="96" spans="1:18">
      <c r="B96" s="127"/>
      <c r="C96" s="128"/>
      <c r="D96" s="128"/>
      <c r="E96" s="128"/>
      <c r="F96" s="128"/>
      <c r="G96" s="128"/>
      <c r="I96" s="128"/>
      <c r="J96" s="128"/>
      <c r="K96" s="128"/>
    </row>
    <row r="97" spans="2:11">
      <c r="B97" s="127"/>
      <c r="C97" s="128"/>
      <c r="D97" s="128"/>
      <c r="E97" s="128"/>
      <c r="F97" s="128"/>
      <c r="G97" s="128"/>
      <c r="I97" s="128"/>
      <c r="J97" s="128"/>
      <c r="K97" s="128"/>
    </row>
    <row r="98" spans="2:11">
      <c r="B98" s="127"/>
      <c r="C98" s="128"/>
      <c r="D98" s="128"/>
      <c r="E98" s="128"/>
      <c r="F98" s="128"/>
      <c r="G98" s="128"/>
      <c r="I98" s="128"/>
      <c r="J98" s="128"/>
      <c r="K98" s="128"/>
    </row>
    <row r="99" spans="2:11">
      <c r="B99" s="127"/>
      <c r="C99" s="128"/>
      <c r="D99" s="128"/>
      <c r="E99" s="128"/>
      <c r="F99" s="128"/>
      <c r="G99" s="128"/>
      <c r="I99" s="128"/>
      <c r="J99" s="128"/>
      <c r="K99" s="128"/>
    </row>
    <row r="100" spans="2:11">
      <c r="B100" s="127"/>
      <c r="C100" s="128"/>
      <c r="D100" s="128"/>
      <c r="E100" s="128"/>
      <c r="F100" s="128"/>
      <c r="G100" s="128"/>
      <c r="I100" s="128"/>
      <c r="J100" s="128"/>
      <c r="K100" s="128"/>
    </row>
    <row r="101" spans="2:11">
      <c r="B101" s="127"/>
      <c r="C101" s="128"/>
      <c r="D101" s="128"/>
      <c r="E101" s="128"/>
      <c r="F101" s="128"/>
      <c r="G101" s="128"/>
      <c r="I101" s="128"/>
      <c r="J101" s="128"/>
      <c r="K101" s="128"/>
    </row>
    <row r="102" spans="2:11">
      <c r="B102" s="127"/>
      <c r="C102" s="128"/>
      <c r="D102" s="128"/>
      <c r="E102" s="128"/>
      <c r="F102" s="128"/>
      <c r="G102" s="128"/>
      <c r="I102" s="128"/>
      <c r="J102" s="128"/>
      <c r="K102" s="128"/>
    </row>
    <row r="103" spans="2:11">
      <c r="B103" s="127"/>
      <c r="C103" s="128"/>
      <c r="D103" s="128"/>
      <c r="E103" s="128"/>
      <c r="F103" s="128"/>
      <c r="G103" s="128"/>
      <c r="I103" s="128"/>
      <c r="J103" s="128"/>
      <c r="K103" s="128"/>
    </row>
    <row r="104" spans="2:11">
      <c r="B104" s="127"/>
      <c r="C104" s="128"/>
      <c r="D104" s="128"/>
      <c r="E104" s="128"/>
      <c r="F104" s="128"/>
      <c r="G104" s="128"/>
      <c r="I104" s="128"/>
      <c r="J104" s="128"/>
      <c r="K104" s="128"/>
    </row>
    <row r="105" spans="2:11">
      <c r="B105" s="127"/>
      <c r="C105" s="128"/>
      <c r="D105" s="128"/>
      <c r="E105" s="128"/>
      <c r="F105" s="128"/>
      <c r="G105" s="128"/>
      <c r="I105" s="128"/>
      <c r="J105" s="128"/>
      <c r="K105" s="128"/>
    </row>
    <row r="106" spans="2:11">
      <c r="B106" s="127"/>
      <c r="C106" s="128"/>
      <c r="D106" s="128"/>
      <c r="E106" s="128"/>
      <c r="F106" s="128"/>
      <c r="G106" s="128"/>
      <c r="I106" s="128"/>
      <c r="J106" s="128"/>
      <c r="K106" s="128"/>
    </row>
    <row r="107" spans="2:11">
      <c r="B107" s="127"/>
      <c r="C107" s="128"/>
      <c r="D107" s="128"/>
      <c r="E107" s="128"/>
      <c r="F107" s="128"/>
      <c r="G107" s="128"/>
      <c r="I107" s="128"/>
      <c r="J107" s="128"/>
      <c r="K107" s="128"/>
    </row>
    <row r="108" spans="2:11">
      <c r="B108" s="127"/>
      <c r="C108" s="128"/>
      <c r="D108" s="128"/>
      <c r="E108" s="128"/>
      <c r="F108" s="128"/>
      <c r="G108" s="128"/>
      <c r="I108" s="128"/>
      <c r="J108" s="128"/>
      <c r="K108" s="128"/>
    </row>
    <row r="109" spans="2:11">
      <c r="B109" s="127"/>
      <c r="C109" s="128"/>
      <c r="D109" s="128"/>
      <c r="E109" s="128"/>
      <c r="F109" s="128"/>
      <c r="G109" s="128"/>
      <c r="I109" s="128"/>
      <c r="J109" s="128"/>
      <c r="K109" s="128"/>
    </row>
    <row r="110" spans="2:11">
      <c r="B110" s="127"/>
      <c r="C110" s="128"/>
      <c r="D110" s="128"/>
      <c r="E110" s="128"/>
      <c r="F110" s="128"/>
      <c r="G110" s="128"/>
      <c r="I110" s="128"/>
      <c r="J110" s="128"/>
      <c r="K110" s="128"/>
    </row>
    <row r="111" spans="2:11">
      <c r="B111" s="127"/>
      <c r="C111" s="128"/>
      <c r="D111" s="128"/>
      <c r="E111" s="128"/>
      <c r="F111" s="128"/>
      <c r="G111" s="128"/>
      <c r="I111" s="128"/>
      <c r="J111" s="128"/>
      <c r="K111" s="128"/>
    </row>
    <row r="112" spans="2:11">
      <c r="B112" s="127"/>
      <c r="C112" s="128"/>
      <c r="D112" s="128"/>
      <c r="E112" s="128"/>
      <c r="F112" s="128"/>
      <c r="G112" s="128"/>
      <c r="I112" s="128"/>
      <c r="J112" s="128"/>
      <c r="K112" s="128"/>
    </row>
    <row r="113" spans="2:11">
      <c r="B113" s="127"/>
      <c r="C113" s="128"/>
      <c r="D113" s="128"/>
      <c r="E113" s="128"/>
      <c r="F113" s="128"/>
      <c r="G113" s="128"/>
      <c r="I113" s="128"/>
      <c r="J113" s="128"/>
      <c r="K113" s="128"/>
    </row>
    <row r="114" spans="2:11">
      <c r="B114" s="127"/>
      <c r="C114" s="128"/>
      <c r="D114" s="128"/>
      <c r="E114" s="128"/>
      <c r="F114" s="128"/>
      <c r="G114" s="128"/>
      <c r="I114" s="128"/>
      <c r="J114" s="128"/>
      <c r="K114" s="128"/>
    </row>
    <row r="115" spans="2:11">
      <c r="B115" s="127"/>
      <c r="C115" s="128"/>
      <c r="D115" s="128"/>
      <c r="E115" s="128"/>
      <c r="F115" s="128"/>
      <c r="G115" s="128"/>
      <c r="I115" s="128"/>
      <c r="J115" s="128"/>
      <c r="K115" s="128"/>
    </row>
    <row r="116" spans="2:11">
      <c r="B116" s="127"/>
      <c r="C116" s="128"/>
      <c r="D116" s="128"/>
      <c r="E116" s="128"/>
      <c r="F116" s="128"/>
      <c r="G116" s="128"/>
      <c r="I116" s="128"/>
      <c r="J116" s="128"/>
      <c r="K116" s="128"/>
    </row>
    <row r="117" spans="2:11">
      <c r="B117" s="127"/>
      <c r="C117" s="128"/>
      <c r="D117" s="128"/>
      <c r="E117" s="128"/>
      <c r="F117" s="128"/>
      <c r="G117" s="128"/>
      <c r="I117" s="128"/>
      <c r="J117" s="128"/>
      <c r="K117" s="128"/>
    </row>
    <row r="118" spans="2:11">
      <c r="B118" s="127"/>
      <c r="C118" s="128"/>
      <c r="D118" s="128"/>
      <c r="E118" s="128"/>
      <c r="F118" s="128"/>
      <c r="G118" s="128"/>
      <c r="I118" s="128"/>
      <c r="J118" s="128"/>
      <c r="K118" s="128"/>
    </row>
    <row r="119" spans="2:11">
      <c r="B119" s="127"/>
      <c r="C119" s="128"/>
      <c r="D119" s="128"/>
      <c r="E119" s="128"/>
      <c r="F119" s="128"/>
      <c r="G119" s="128"/>
      <c r="I119" s="128"/>
      <c r="J119" s="128"/>
      <c r="K119" s="128"/>
    </row>
    <row r="120" spans="2:11">
      <c r="B120" s="127"/>
      <c r="C120" s="128"/>
      <c r="D120" s="128"/>
      <c r="E120" s="128"/>
      <c r="F120" s="128"/>
      <c r="G120" s="128"/>
      <c r="I120" s="128"/>
      <c r="J120" s="128"/>
      <c r="K120" s="128"/>
    </row>
    <row r="121" spans="2:11">
      <c r="B121" s="126"/>
      <c r="C121" s="126"/>
      <c r="D121" s="126"/>
      <c r="E121" s="126"/>
      <c r="F121" s="126"/>
      <c r="G121" s="126"/>
      <c r="I121" s="126"/>
      <c r="J121" s="126"/>
      <c r="K121" s="126"/>
    </row>
    <row r="122" spans="2:11">
      <c r="B122" s="128"/>
      <c r="C122" s="128"/>
      <c r="D122" s="128"/>
      <c r="E122" s="128"/>
      <c r="F122" s="128"/>
      <c r="G122" s="128"/>
      <c r="I122" s="128"/>
      <c r="J122" s="128"/>
      <c r="K122" s="128"/>
    </row>
    <row r="123" spans="2:11">
      <c r="B123" s="129"/>
      <c r="C123" s="129"/>
      <c r="D123" s="129"/>
      <c r="E123" s="129"/>
      <c r="F123" s="129"/>
      <c r="G123" s="129"/>
      <c r="I123" s="129"/>
      <c r="J123" s="129"/>
      <c r="K123" s="129"/>
    </row>
    <row r="124" spans="2:11">
      <c r="B124" s="126"/>
      <c r="C124" s="126"/>
      <c r="D124" s="126"/>
      <c r="E124" s="126"/>
      <c r="F124" s="126"/>
      <c r="G124" s="126"/>
      <c r="I124" s="126"/>
      <c r="J124" s="126"/>
      <c r="K124" s="126"/>
    </row>
    <row r="125" spans="2:11">
      <c r="B125" s="128"/>
      <c r="C125" s="128"/>
      <c r="D125" s="128"/>
      <c r="E125" s="128"/>
      <c r="F125" s="128"/>
      <c r="G125" s="128"/>
      <c r="I125" s="128"/>
      <c r="J125" s="128"/>
      <c r="K125" s="128"/>
    </row>
    <row r="126" spans="2:11">
      <c r="B126" s="128"/>
      <c r="C126" s="128"/>
      <c r="D126" s="128"/>
      <c r="E126" s="128"/>
      <c r="F126" s="128"/>
      <c r="G126" s="128"/>
      <c r="I126" s="128"/>
      <c r="J126" s="128"/>
      <c r="K126" s="128"/>
    </row>
    <row r="127" spans="2:11">
      <c r="B127" s="128"/>
      <c r="C127" s="128"/>
      <c r="D127" s="128"/>
      <c r="E127" s="128"/>
      <c r="F127" s="128"/>
      <c r="G127" s="128"/>
      <c r="I127" s="128"/>
      <c r="J127" s="128"/>
      <c r="K127" s="128"/>
    </row>
    <row r="128" spans="2:11">
      <c r="B128" s="128"/>
      <c r="C128" s="128"/>
      <c r="D128" s="128"/>
      <c r="E128" s="128"/>
      <c r="F128" s="128"/>
      <c r="G128" s="128"/>
      <c r="I128" s="128"/>
      <c r="J128" s="128"/>
      <c r="K128" s="128"/>
    </row>
    <row r="129" spans="2:11">
      <c r="B129" s="126"/>
      <c r="C129" s="126"/>
      <c r="D129" s="126"/>
      <c r="E129" s="126"/>
      <c r="F129" s="126"/>
      <c r="G129" s="126"/>
      <c r="I129" s="126"/>
      <c r="J129" s="126"/>
      <c r="K129" s="126"/>
    </row>
    <row r="130" spans="2:11">
      <c r="B130" s="126"/>
      <c r="C130" s="126"/>
      <c r="D130" s="126"/>
      <c r="E130" s="126"/>
      <c r="F130" s="126"/>
      <c r="G130" s="126"/>
      <c r="I130" s="126"/>
      <c r="J130" s="126"/>
      <c r="K130" s="126"/>
    </row>
    <row r="131" spans="2:11">
      <c r="B131" s="126"/>
      <c r="C131" s="126"/>
      <c r="D131" s="126"/>
      <c r="E131" s="126"/>
      <c r="F131" s="126"/>
      <c r="G131" s="126"/>
      <c r="I131" s="126"/>
      <c r="J131" s="128"/>
      <c r="K131" s="128"/>
    </row>
    <row r="132" spans="2:11">
      <c r="B132" s="127"/>
      <c r="C132" s="128"/>
      <c r="D132" s="128"/>
      <c r="E132" s="128"/>
      <c r="F132" s="128"/>
      <c r="G132" s="128"/>
      <c r="I132" s="128"/>
      <c r="J132" s="126"/>
      <c r="K132" s="126"/>
    </row>
    <row r="133" spans="2:11">
      <c r="B133" s="127"/>
      <c r="C133" s="128"/>
      <c r="D133" s="128"/>
      <c r="E133" s="128"/>
      <c r="F133" s="128"/>
      <c r="G133" s="128"/>
      <c r="I133" s="128"/>
      <c r="J133" s="126"/>
      <c r="K133" s="126"/>
    </row>
    <row r="134" spans="2:11">
      <c r="B134" s="127"/>
      <c r="C134" s="128"/>
      <c r="D134" s="128"/>
      <c r="E134" s="128"/>
      <c r="F134" s="128"/>
      <c r="G134" s="128"/>
      <c r="I134" s="128"/>
      <c r="J134" s="126"/>
      <c r="K134" s="126"/>
    </row>
    <row r="135" spans="2:11">
      <c r="B135" s="127"/>
      <c r="C135" s="128"/>
      <c r="D135" s="128"/>
      <c r="E135" s="128"/>
      <c r="F135" s="128"/>
      <c r="G135" s="128"/>
      <c r="I135" s="128"/>
      <c r="J135" s="126"/>
      <c r="K135" s="126"/>
    </row>
    <row r="136" spans="2:11">
      <c r="B136" s="127"/>
      <c r="C136" s="128"/>
      <c r="D136" s="128"/>
      <c r="E136" s="128"/>
      <c r="F136" s="128"/>
      <c r="G136" s="128"/>
      <c r="I136" s="128"/>
      <c r="J136" s="126"/>
      <c r="K136" s="126"/>
    </row>
    <row r="137" spans="2:11">
      <c r="B137" s="127"/>
      <c r="C137" s="128"/>
      <c r="D137" s="128"/>
      <c r="E137" s="128"/>
      <c r="F137" s="128"/>
      <c r="G137" s="128"/>
      <c r="I137" s="128"/>
      <c r="J137" s="126"/>
      <c r="K137" s="126"/>
    </row>
    <row r="138" spans="2:11">
      <c r="B138" s="127"/>
      <c r="C138" s="128"/>
      <c r="D138" s="128"/>
      <c r="E138" s="128"/>
      <c r="F138" s="128"/>
      <c r="G138" s="128"/>
      <c r="I138" s="128"/>
      <c r="J138" s="126"/>
      <c r="K138" s="126"/>
    </row>
    <row r="139" spans="2:11">
      <c r="B139" s="127"/>
      <c r="C139" s="128"/>
      <c r="D139" s="128"/>
      <c r="E139" s="128"/>
      <c r="F139" s="128"/>
      <c r="G139" s="128"/>
      <c r="I139" s="128"/>
      <c r="J139" s="126"/>
      <c r="K139" s="126"/>
    </row>
    <row r="140" spans="2:11">
      <c r="B140" s="127"/>
      <c r="C140" s="128"/>
      <c r="D140" s="128"/>
      <c r="E140" s="128"/>
      <c r="F140" s="128"/>
      <c r="G140" s="128"/>
      <c r="I140" s="128"/>
      <c r="J140" s="126"/>
      <c r="K140" s="126"/>
    </row>
    <row r="141" spans="2:11">
      <c r="B141" s="127"/>
      <c r="C141" s="128"/>
      <c r="D141" s="128"/>
      <c r="E141" s="128"/>
      <c r="F141" s="128"/>
      <c r="G141" s="128"/>
      <c r="I141" s="128"/>
      <c r="J141" s="126"/>
      <c r="K141" s="126"/>
    </row>
    <row r="142" spans="2:11">
      <c r="B142" s="127"/>
      <c r="C142" s="128"/>
      <c r="D142" s="128"/>
      <c r="E142" s="128"/>
      <c r="F142" s="128"/>
      <c r="G142" s="128"/>
      <c r="I142" s="128"/>
      <c r="J142" s="126"/>
      <c r="K142" s="126"/>
    </row>
    <row r="143" spans="2:11">
      <c r="B143" s="127"/>
      <c r="C143" s="128"/>
      <c r="D143" s="128"/>
      <c r="E143" s="128"/>
      <c r="F143" s="128"/>
      <c r="G143" s="128"/>
      <c r="I143" s="128"/>
      <c r="J143" s="126"/>
      <c r="K143" s="126"/>
    </row>
    <row r="144" spans="2:11">
      <c r="B144" s="127"/>
      <c r="C144" s="128"/>
      <c r="D144" s="128"/>
      <c r="E144" s="128"/>
      <c r="F144" s="128"/>
      <c r="G144" s="128"/>
      <c r="I144" s="128"/>
      <c r="J144" s="126"/>
      <c r="K144" s="126"/>
    </row>
    <row r="145" spans="2:11">
      <c r="B145" s="127"/>
      <c r="C145" s="128"/>
      <c r="D145" s="128"/>
      <c r="E145" s="128"/>
      <c r="F145" s="128"/>
      <c r="G145" s="128"/>
      <c r="I145" s="128"/>
      <c r="J145" s="126"/>
      <c r="K145" s="126"/>
    </row>
    <row r="146" spans="2:11">
      <c r="B146" s="127"/>
      <c r="C146" s="128"/>
      <c r="D146" s="128"/>
      <c r="E146" s="128"/>
      <c r="F146" s="128"/>
      <c r="G146" s="128"/>
      <c r="I146" s="128"/>
      <c r="J146" s="126"/>
      <c r="K146" s="126"/>
    </row>
  </sheetData>
  <pageMargins left="0.39370078740157483" right="0.39370078740157483" top="0.39370078740157483" bottom="0.39370078740157483" header="0" footer="0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Table42</vt:lpstr>
      <vt:lpstr>Table43a</vt:lpstr>
      <vt:lpstr>Table43b</vt:lpstr>
      <vt:lpstr>Tables44_45</vt:lpstr>
      <vt:lpstr>Table43b!Print_Area</vt:lpstr>
      <vt:lpstr>Tables44_45!Print_Area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2013-10-22T14:53:18Z</dcterms:created>
  <dcterms:modified xsi:type="dcterms:W3CDTF">2013-10-22T14:53:34Z</dcterms:modified>
</cp:coreProperties>
</file>