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 M - Accs" sheetId="1" r:id="rId1"/>
    <sheet name="Figure 11" sheetId="2" r:id="rId2"/>
    <sheet name="Table N - Accidents" sheetId="3" r:id="rId3"/>
    <sheet name="Table O - vehicles" sheetId="4" r:id="rId4"/>
    <sheet name="Table P - ped" sheetId="5" r:id="rId5"/>
    <sheet name="Table Q - pairs - veh" sheetId="6" r:id="rId6"/>
    <sheet name="Table R - cas" sheetId="7" r:id="rId7"/>
    <sheet name="Table S - cas" sheetId="8" r:id="rId8"/>
    <sheet name="Table T - Freq of factors" sheetId="9" r:id="rId9"/>
  </sheets>
  <externalReferences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_Fill" localSheetId="0" hidden="1">#REF!</definedName>
    <definedName name="_Fill" hidden="1">#REF!</definedName>
    <definedName name="_Order1" hidden="1">255</definedName>
    <definedName name="compnum" localSheetId="0">#REF!</definedName>
    <definedName name="compnum">#REF!</definedName>
    <definedName name="MACROS">[3]Table!$M$1:$IG$8163</definedName>
    <definedName name="MACROS2" localSheetId="0">#REF!</definedName>
    <definedName name="MACROS2">#REF!</definedName>
    <definedName name="new" hidden="1">#REF!</definedName>
    <definedName name="_new2">#REF!</definedName>
    <definedName name="_xlnm.Print_Area" localSheetId="0">'Table M - Accs'!$A$1:$M$114</definedName>
    <definedName name="_xlnm.Print_Area" localSheetId="3">'Table O - vehicles'!$A$1:$P$94</definedName>
    <definedName name="_xlnm.Print_Area" localSheetId="5">'Table Q - pairs - veh'!$A$1:$C$42</definedName>
    <definedName name="_xlnm.Print_Area" localSheetId="6">'Table R - cas'!$A$1:$K$88</definedName>
    <definedName name="_xlnm.Print_Area" localSheetId="7">'Table S - cas'!$A$1:$K$105</definedName>
    <definedName name="_xlnm.Print_Area" localSheetId="8">'Table T - Freq of factors'!$A$1:$I$84</definedName>
    <definedName name="_xlnm.Print_Titles" localSheetId="0">'Table M - Accs'!$2:$3</definedName>
    <definedName name="_xlnm.Print_Titles" localSheetId="6">'Table R - cas'!$1:$3</definedName>
    <definedName name="_xlnm.Print_Titles" localSheetId="7">'Table S - cas'!$1:$4</definedName>
    <definedName name="_xlnm.Print_Titles" localSheetId="8">'Table T - Freq of factors'!$1:$3</definedName>
    <definedName name="SHEETA" localSheetId="0">#REF!</definedName>
    <definedName name="SHEETA">#REF!</definedName>
    <definedName name="SHEETB" localSheetId="0">#REF!</definedName>
    <definedName name="SHEETB">#REF!</definedName>
    <definedName name="SHEETC" localSheetId="0">#REF!</definedName>
    <definedName name="SHEETC">#REF!</definedName>
    <definedName name="SHEETE" localSheetId="0">#REF!</definedName>
    <definedName name="SHEETE">#REF!</definedName>
    <definedName name="SHEETF" localSheetId="0">#REF!</definedName>
    <definedName name="SHEETF">#REF!</definedName>
    <definedName name="SHEETG" localSheetId="0">#REF!</definedName>
    <definedName name="SHEETG">#REF!</definedName>
    <definedName name="TIME">[3]Table!$E$1:$IG$8163</definedName>
    <definedName name="TIME2" localSheetId="0">#REF!</definedName>
    <definedName name="TIME2">#REF!</definedName>
    <definedName name="WHOLE">[3]Table!$BZ$371</definedName>
    <definedName name="WHOLE2" localSheetId="0">#REF!</definedName>
    <definedName name="WHOLE2">#REF!</definedName>
  </definedNames>
  <calcPr calcId="145621" fullCalcOnLoad="1"/>
</workbook>
</file>

<file path=xl/calcChain.xml><?xml version="1.0" encoding="utf-8"?>
<calcChain xmlns="http://schemas.openxmlformats.org/spreadsheetml/2006/main">
  <c r="I80" i="9" l="1"/>
  <c r="H80" i="9"/>
  <c r="I79" i="9"/>
  <c r="H79" i="9"/>
  <c r="I78" i="9"/>
  <c r="H78" i="9"/>
  <c r="I77" i="9"/>
  <c r="H77" i="9"/>
  <c r="I76" i="9"/>
  <c r="H76" i="9"/>
  <c r="I75" i="9"/>
  <c r="H75" i="9"/>
  <c r="I74" i="9"/>
  <c r="H74" i="9"/>
  <c r="I73" i="9"/>
  <c r="H73" i="9"/>
  <c r="I72" i="9"/>
  <c r="H72" i="9"/>
  <c r="I71" i="9"/>
  <c r="H71" i="9"/>
  <c r="I70" i="9"/>
  <c r="H70" i="9"/>
  <c r="I69" i="9"/>
  <c r="H69" i="9"/>
  <c r="I68" i="9"/>
  <c r="H68" i="9"/>
  <c r="I67" i="9"/>
  <c r="H67" i="9"/>
  <c r="I66" i="9"/>
  <c r="H66" i="9"/>
  <c r="I65" i="9"/>
  <c r="H65" i="9"/>
  <c r="I64" i="9"/>
  <c r="H64" i="9"/>
  <c r="I63" i="9"/>
  <c r="H63" i="9"/>
  <c r="I62" i="9"/>
  <c r="H62" i="9"/>
  <c r="I61" i="9"/>
  <c r="H61" i="9"/>
  <c r="I60" i="9"/>
  <c r="H60" i="9"/>
  <c r="I59" i="9"/>
  <c r="H59" i="9"/>
  <c r="I58" i="9"/>
  <c r="H58" i="9"/>
  <c r="I57" i="9"/>
  <c r="H57" i="9"/>
  <c r="I56" i="9"/>
  <c r="H56" i="9"/>
  <c r="I55" i="9"/>
  <c r="H55" i="9"/>
  <c r="I54" i="9"/>
  <c r="H54" i="9"/>
  <c r="I53" i="9"/>
  <c r="H53" i="9"/>
  <c r="I52" i="9"/>
  <c r="H52" i="9"/>
  <c r="I51" i="9"/>
  <c r="H51" i="9"/>
  <c r="I50" i="9"/>
  <c r="H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I36" i="9"/>
  <c r="H36" i="9"/>
  <c r="I35" i="9"/>
  <c r="H35" i="9"/>
  <c r="I34" i="9"/>
  <c r="H34" i="9"/>
  <c r="I33" i="9"/>
  <c r="H33" i="9"/>
  <c r="I32" i="9"/>
  <c r="H32" i="9"/>
  <c r="I31" i="9"/>
  <c r="H31" i="9"/>
  <c r="I30" i="9"/>
  <c r="H30" i="9"/>
  <c r="I29" i="9"/>
  <c r="H29" i="9"/>
  <c r="I28" i="9"/>
  <c r="H28" i="9"/>
  <c r="I27" i="9"/>
  <c r="H27" i="9"/>
  <c r="I26" i="9"/>
  <c r="H26" i="9"/>
  <c r="I25" i="9"/>
  <c r="H25" i="9"/>
  <c r="I24" i="9"/>
  <c r="H24" i="9"/>
  <c r="I23" i="9"/>
  <c r="H23" i="9"/>
  <c r="I22" i="9"/>
  <c r="H22" i="9"/>
  <c r="I21" i="9"/>
  <c r="H21" i="9"/>
  <c r="I20" i="9"/>
  <c r="H20" i="9"/>
  <c r="I19" i="9"/>
  <c r="H19" i="9"/>
  <c r="I18" i="9"/>
  <c r="H18" i="9"/>
  <c r="I17" i="9"/>
  <c r="H17" i="9"/>
  <c r="I16" i="9"/>
  <c r="H16" i="9"/>
  <c r="I15" i="9"/>
  <c r="H15" i="9"/>
  <c r="I14" i="9"/>
  <c r="H14" i="9"/>
  <c r="I13" i="9"/>
  <c r="H13" i="9"/>
  <c r="I12" i="9"/>
  <c r="H12" i="9"/>
  <c r="I11" i="9"/>
  <c r="H11" i="9"/>
  <c r="I10" i="9"/>
  <c r="H10" i="9"/>
  <c r="I9" i="9"/>
  <c r="H9" i="9"/>
  <c r="I8" i="9"/>
  <c r="H8" i="9"/>
  <c r="I7" i="9"/>
  <c r="H7" i="9"/>
  <c r="I6" i="9"/>
  <c r="H6" i="9"/>
  <c r="I5" i="9"/>
  <c r="H5" i="9"/>
  <c r="I4" i="9"/>
  <c r="H4" i="9"/>
  <c r="H97" i="8"/>
  <c r="G97" i="8"/>
  <c r="F97" i="8"/>
  <c r="E97" i="8"/>
  <c r="D97" i="8"/>
  <c r="C97" i="8"/>
  <c r="J96" i="8"/>
  <c r="J94" i="8"/>
  <c r="J93" i="8"/>
  <c r="J92" i="8"/>
  <c r="J91" i="8"/>
  <c r="J88" i="8"/>
  <c r="J87" i="8"/>
  <c r="J86" i="8"/>
  <c r="J85" i="8"/>
  <c r="J84" i="8"/>
  <c r="J83" i="8"/>
  <c r="J82" i="8"/>
  <c r="J81" i="8"/>
  <c r="J80" i="8"/>
  <c r="J79" i="8"/>
  <c r="J77" i="8"/>
  <c r="J76" i="8"/>
  <c r="J75" i="8"/>
  <c r="J74" i="8"/>
  <c r="J73" i="8"/>
  <c r="J72" i="8"/>
  <c r="J71" i="8"/>
  <c r="J70" i="8"/>
  <c r="J69" i="8"/>
  <c r="J67" i="8"/>
  <c r="J66" i="8"/>
  <c r="J65" i="8"/>
  <c r="J64" i="8"/>
  <c r="J63" i="8"/>
  <c r="J62" i="8"/>
  <c r="J61" i="8"/>
  <c r="J60" i="8"/>
  <c r="J58" i="8"/>
  <c r="J57" i="8"/>
  <c r="J56" i="8"/>
  <c r="J55" i="8"/>
  <c r="J54" i="8"/>
  <c r="J53" i="8"/>
  <c r="J52" i="8"/>
  <c r="J51" i="8"/>
  <c r="J50" i="8"/>
  <c r="J49" i="8"/>
  <c r="J48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1" i="8"/>
  <c r="J20" i="8"/>
  <c r="J19" i="8"/>
  <c r="J18" i="8"/>
  <c r="J17" i="8"/>
  <c r="J16" i="8"/>
  <c r="J14" i="8"/>
  <c r="J13" i="8"/>
  <c r="J12" i="8"/>
  <c r="J11" i="8"/>
  <c r="J10" i="8"/>
  <c r="J9" i="8"/>
  <c r="J8" i="8"/>
  <c r="J7" i="8"/>
  <c r="J6" i="8"/>
  <c r="J78" i="7"/>
  <c r="J77" i="7"/>
  <c r="J76" i="7"/>
  <c r="J73" i="7"/>
  <c r="J72" i="7"/>
  <c r="J71" i="7"/>
  <c r="J70" i="7"/>
  <c r="J69" i="7"/>
  <c r="J68" i="7"/>
  <c r="J67" i="7"/>
  <c r="J66" i="7"/>
  <c r="J65" i="7"/>
  <c r="J62" i="7"/>
  <c r="J61" i="7"/>
  <c r="J60" i="7"/>
  <c r="J59" i="7"/>
  <c r="J58" i="7"/>
  <c r="J57" i="7"/>
  <c r="J56" i="7"/>
  <c r="J55" i="7"/>
  <c r="J51" i="7"/>
  <c r="J50" i="7"/>
  <c r="J49" i="7"/>
  <c r="J48" i="7"/>
  <c r="J47" i="7"/>
  <c r="J46" i="7"/>
  <c r="J43" i="7"/>
  <c r="J42" i="7"/>
  <c r="J41" i="7"/>
  <c r="J40" i="7"/>
  <c r="J39" i="7"/>
  <c r="J38" i="7"/>
  <c r="J37" i="7"/>
  <c r="J34" i="7"/>
  <c r="J33" i="7"/>
  <c r="J32" i="7"/>
  <c r="J31" i="7"/>
  <c r="J30" i="7"/>
  <c r="J29" i="7"/>
  <c r="J28" i="7"/>
  <c r="J27" i="7"/>
  <c r="J24" i="7"/>
  <c r="J23" i="7"/>
  <c r="J22" i="7"/>
  <c r="J21" i="7"/>
  <c r="J20" i="7"/>
  <c r="J19" i="7"/>
  <c r="J18" i="7"/>
  <c r="J17" i="7"/>
  <c r="J16" i="7"/>
  <c r="J13" i="7"/>
  <c r="J10" i="7"/>
  <c r="J9" i="7"/>
  <c r="J8" i="7"/>
  <c r="J7" i="7"/>
  <c r="J6" i="7"/>
  <c r="J5" i="7"/>
  <c r="C18" i="5"/>
  <c r="C14" i="5"/>
  <c r="D12" i="5"/>
  <c r="D11" i="5"/>
  <c r="D10" i="5"/>
  <c r="D9" i="5"/>
  <c r="D8" i="5"/>
  <c r="D7" i="5"/>
  <c r="D6" i="5"/>
  <c r="D5" i="5"/>
  <c r="D4" i="5"/>
  <c r="D3" i="5"/>
  <c r="O91" i="4"/>
  <c r="L91" i="4"/>
  <c r="J91" i="4"/>
  <c r="H91" i="4"/>
  <c r="F91" i="4"/>
  <c r="D91" i="4"/>
  <c r="B91" i="4"/>
  <c r="P89" i="4"/>
  <c r="M89" i="4"/>
  <c r="K89" i="4"/>
  <c r="I89" i="4"/>
  <c r="G89" i="4"/>
  <c r="E89" i="4"/>
  <c r="C89" i="4"/>
  <c r="P85" i="4"/>
  <c r="P84" i="4"/>
  <c r="M84" i="4"/>
  <c r="K84" i="4"/>
  <c r="I84" i="4"/>
  <c r="G84" i="4"/>
  <c r="E84" i="4"/>
  <c r="C84" i="4"/>
  <c r="P83" i="4"/>
  <c r="M83" i="4"/>
  <c r="K83" i="4"/>
  <c r="I83" i="4"/>
  <c r="G83" i="4"/>
  <c r="E83" i="4"/>
  <c r="C83" i="4"/>
  <c r="P82" i="4"/>
  <c r="M82" i="4"/>
  <c r="K82" i="4"/>
  <c r="I82" i="4"/>
  <c r="G82" i="4"/>
  <c r="E82" i="4"/>
  <c r="C82" i="4"/>
  <c r="P81" i="4"/>
  <c r="M81" i="4"/>
  <c r="K81" i="4"/>
  <c r="I81" i="4"/>
  <c r="G81" i="4"/>
  <c r="E81" i="4"/>
  <c r="C81" i="4"/>
  <c r="P80" i="4"/>
  <c r="M80" i="4"/>
  <c r="K80" i="4"/>
  <c r="I80" i="4"/>
  <c r="G80" i="4"/>
  <c r="E80" i="4"/>
  <c r="C80" i="4"/>
  <c r="P79" i="4"/>
  <c r="M79" i="4"/>
  <c r="K79" i="4"/>
  <c r="I79" i="4"/>
  <c r="G79" i="4"/>
  <c r="E79" i="4"/>
  <c r="C79" i="4"/>
  <c r="P77" i="4"/>
  <c r="M77" i="4"/>
  <c r="K77" i="4"/>
  <c r="I77" i="4"/>
  <c r="G77" i="4"/>
  <c r="E77" i="4"/>
  <c r="C77" i="4"/>
  <c r="P76" i="4"/>
  <c r="M76" i="4"/>
  <c r="K76" i="4"/>
  <c r="I76" i="4"/>
  <c r="G76" i="4"/>
  <c r="E76" i="4"/>
  <c r="C76" i="4"/>
  <c r="P75" i="4"/>
  <c r="M75" i="4"/>
  <c r="K75" i="4"/>
  <c r="I75" i="4"/>
  <c r="G75" i="4"/>
  <c r="E75" i="4"/>
  <c r="C75" i="4"/>
  <c r="P74" i="4"/>
  <c r="M74" i="4"/>
  <c r="K74" i="4"/>
  <c r="I74" i="4"/>
  <c r="G74" i="4"/>
  <c r="E74" i="4"/>
  <c r="C74" i="4"/>
  <c r="P73" i="4"/>
  <c r="M73" i="4"/>
  <c r="K73" i="4"/>
  <c r="I73" i="4"/>
  <c r="G73" i="4"/>
  <c r="E73" i="4"/>
  <c r="C73" i="4"/>
  <c r="P72" i="4"/>
  <c r="M72" i="4"/>
  <c r="K72" i="4"/>
  <c r="I72" i="4"/>
  <c r="G72" i="4"/>
  <c r="E72" i="4"/>
  <c r="C72" i="4"/>
  <c r="P71" i="4"/>
  <c r="M71" i="4"/>
  <c r="K71" i="4"/>
  <c r="I71" i="4"/>
  <c r="G71" i="4"/>
  <c r="E71" i="4"/>
  <c r="C71" i="4"/>
  <c r="P70" i="4"/>
  <c r="M70" i="4"/>
  <c r="K70" i="4"/>
  <c r="I70" i="4"/>
  <c r="G70" i="4"/>
  <c r="E70" i="4"/>
  <c r="C70" i="4"/>
  <c r="P69" i="4"/>
  <c r="M69" i="4"/>
  <c r="K69" i="4"/>
  <c r="I69" i="4"/>
  <c r="G69" i="4"/>
  <c r="E69" i="4"/>
  <c r="C69" i="4"/>
  <c r="P68" i="4"/>
  <c r="M68" i="4"/>
  <c r="K68" i="4"/>
  <c r="I68" i="4"/>
  <c r="G68" i="4"/>
  <c r="E68" i="4"/>
  <c r="C68" i="4"/>
  <c r="P67" i="4"/>
  <c r="M67" i="4"/>
  <c r="K67" i="4"/>
  <c r="I67" i="4"/>
  <c r="G67" i="4"/>
  <c r="E67" i="4"/>
  <c r="C67" i="4"/>
  <c r="P65" i="4"/>
  <c r="M65" i="4"/>
  <c r="K65" i="4"/>
  <c r="I65" i="4"/>
  <c r="G65" i="4"/>
  <c r="E65" i="4"/>
  <c r="C65" i="4"/>
  <c r="P64" i="4"/>
  <c r="M64" i="4"/>
  <c r="K64" i="4"/>
  <c r="I64" i="4"/>
  <c r="G64" i="4"/>
  <c r="E64" i="4"/>
  <c r="C64" i="4"/>
  <c r="P63" i="4"/>
  <c r="M63" i="4"/>
  <c r="K63" i="4"/>
  <c r="I63" i="4"/>
  <c r="G63" i="4"/>
  <c r="E63" i="4"/>
  <c r="C63" i="4"/>
  <c r="P62" i="4"/>
  <c r="M62" i="4"/>
  <c r="K62" i="4"/>
  <c r="I62" i="4"/>
  <c r="G62" i="4"/>
  <c r="E62" i="4"/>
  <c r="C62" i="4"/>
  <c r="P61" i="4"/>
  <c r="M61" i="4"/>
  <c r="K61" i="4"/>
  <c r="I61" i="4"/>
  <c r="G61" i="4"/>
  <c r="E61" i="4"/>
  <c r="C61" i="4"/>
  <c r="P60" i="4"/>
  <c r="M60" i="4"/>
  <c r="K60" i="4"/>
  <c r="I60" i="4"/>
  <c r="G60" i="4"/>
  <c r="E60" i="4"/>
  <c r="C60" i="4"/>
  <c r="P59" i="4"/>
  <c r="M59" i="4"/>
  <c r="K59" i="4"/>
  <c r="I59" i="4"/>
  <c r="G59" i="4"/>
  <c r="E59" i="4"/>
  <c r="C59" i="4"/>
  <c r="P58" i="4"/>
  <c r="M58" i="4"/>
  <c r="K58" i="4"/>
  <c r="I58" i="4"/>
  <c r="G58" i="4"/>
  <c r="E58" i="4"/>
  <c r="C58" i="4"/>
  <c r="P56" i="4"/>
  <c r="M56" i="4"/>
  <c r="K56" i="4"/>
  <c r="I56" i="4"/>
  <c r="G56" i="4"/>
  <c r="E56" i="4"/>
  <c r="C56" i="4"/>
  <c r="P55" i="4"/>
  <c r="M55" i="4"/>
  <c r="K55" i="4"/>
  <c r="I55" i="4"/>
  <c r="G55" i="4"/>
  <c r="E55" i="4"/>
  <c r="C55" i="4"/>
  <c r="P54" i="4"/>
  <c r="M54" i="4"/>
  <c r="K54" i="4"/>
  <c r="I54" i="4"/>
  <c r="G54" i="4"/>
  <c r="E54" i="4"/>
  <c r="C54" i="4"/>
  <c r="P53" i="4"/>
  <c r="M53" i="4"/>
  <c r="K53" i="4"/>
  <c r="I53" i="4"/>
  <c r="G53" i="4"/>
  <c r="E53" i="4"/>
  <c r="C53" i="4"/>
  <c r="P52" i="4"/>
  <c r="M52" i="4"/>
  <c r="K52" i="4"/>
  <c r="I52" i="4"/>
  <c r="G52" i="4"/>
  <c r="E52" i="4"/>
  <c r="C52" i="4"/>
  <c r="P51" i="4"/>
  <c r="M51" i="4"/>
  <c r="K51" i="4"/>
  <c r="I51" i="4"/>
  <c r="G51" i="4"/>
  <c r="E51" i="4"/>
  <c r="C51" i="4"/>
  <c r="P50" i="4"/>
  <c r="M50" i="4"/>
  <c r="K50" i="4"/>
  <c r="I50" i="4"/>
  <c r="G50" i="4"/>
  <c r="E50" i="4"/>
  <c r="C50" i="4"/>
  <c r="P49" i="4"/>
  <c r="M49" i="4"/>
  <c r="K49" i="4"/>
  <c r="I49" i="4"/>
  <c r="G49" i="4"/>
  <c r="E49" i="4"/>
  <c r="C49" i="4"/>
  <c r="P48" i="4"/>
  <c r="M48" i="4"/>
  <c r="K48" i="4"/>
  <c r="I48" i="4"/>
  <c r="G48" i="4"/>
  <c r="E48" i="4"/>
  <c r="C48" i="4"/>
  <c r="P47" i="4"/>
  <c r="M47" i="4"/>
  <c r="K47" i="4"/>
  <c r="I47" i="4"/>
  <c r="G47" i="4"/>
  <c r="E47" i="4"/>
  <c r="C47" i="4"/>
  <c r="P46" i="4"/>
  <c r="M46" i="4"/>
  <c r="K46" i="4"/>
  <c r="I46" i="4"/>
  <c r="G46" i="4"/>
  <c r="E46" i="4"/>
  <c r="C46" i="4"/>
  <c r="P44" i="4"/>
  <c r="M44" i="4"/>
  <c r="K44" i="4"/>
  <c r="I44" i="4"/>
  <c r="G44" i="4"/>
  <c r="E44" i="4"/>
  <c r="C44" i="4"/>
  <c r="P43" i="4"/>
  <c r="M43" i="4"/>
  <c r="K43" i="4"/>
  <c r="I43" i="4"/>
  <c r="G43" i="4"/>
  <c r="E43" i="4"/>
  <c r="C43" i="4"/>
  <c r="P42" i="4"/>
  <c r="M42" i="4"/>
  <c r="K42" i="4"/>
  <c r="I42" i="4"/>
  <c r="G42" i="4"/>
  <c r="E42" i="4"/>
  <c r="C42" i="4"/>
  <c r="P41" i="4"/>
  <c r="M41" i="4"/>
  <c r="K41" i="4"/>
  <c r="I41" i="4"/>
  <c r="G41" i="4"/>
  <c r="E41" i="4"/>
  <c r="C41" i="4"/>
  <c r="P40" i="4"/>
  <c r="M40" i="4"/>
  <c r="K40" i="4"/>
  <c r="I40" i="4"/>
  <c r="G40" i="4"/>
  <c r="E40" i="4"/>
  <c r="C40" i="4"/>
  <c r="P39" i="4"/>
  <c r="M39" i="4"/>
  <c r="K39" i="4"/>
  <c r="I39" i="4"/>
  <c r="G39" i="4"/>
  <c r="E39" i="4"/>
  <c r="C39" i="4"/>
  <c r="P38" i="4"/>
  <c r="M38" i="4"/>
  <c r="K38" i="4"/>
  <c r="I38" i="4"/>
  <c r="G38" i="4"/>
  <c r="E38" i="4"/>
  <c r="C38" i="4"/>
  <c r="P37" i="4"/>
  <c r="M37" i="4"/>
  <c r="K37" i="4"/>
  <c r="I37" i="4"/>
  <c r="G37" i="4"/>
  <c r="E37" i="4"/>
  <c r="C37" i="4"/>
  <c r="P36" i="4"/>
  <c r="M36" i="4"/>
  <c r="K36" i="4"/>
  <c r="I36" i="4"/>
  <c r="G36" i="4"/>
  <c r="E36" i="4"/>
  <c r="C36" i="4"/>
  <c r="P35" i="4"/>
  <c r="M35" i="4"/>
  <c r="K35" i="4"/>
  <c r="I35" i="4"/>
  <c r="G35" i="4"/>
  <c r="E35" i="4"/>
  <c r="C35" i="4"/>
  <c r="P34" i="4"/>
  <c r="M34" i="4"/>
  <c r="K34" i="4"/>
  <c r="I34" i="4"/>
  <c r="G34" i="4"/>
  <c r="E34" i="4"/>
  <c r="C34" i="4"/>
  <c r="P32" i="4"/>
  <c r="M32" i="4"/>
  <c r="K32" i="4"/>
  <c r="I32" i="4"/>
  <c r="G32" i="4"/>
  <c r="E32" i="4"/>
  <c r="C32" i="4"/>
  <c r="P31" i="4"/>
  <c r="M31" i="4"/>
  <c r="K31" i="4"/>
  <c r="I31" i="4"/>
  <c r="G31" i="4"/>
  <c r="E31" i="4"/>
  <c r="C31" i="4"/>
  <c r="P30" i="4"/>
  <c r="M30" i="4"/>
  <c r="K30" i="4"/>
  <c r="I30" i="4"/>
  <c r="G30" i="4"/>
  <c r="E30" i="4"/>
  <c r="C30" i="4"/>
  <c r="P29" i="4"/>
  <c r="M29" i="4"/>
  <c r="K29" i="4"/>
  <c r="I29" i="4"/>
  <c r="G29" i="4"/>
  <c r="E29" i="4"/>
  <c r="C29" i="4"/>
  <c r="P28" i="4"/>
  <c r="M28" i="4"/>
  <c r="K28" i="4"/>
  <c r="I28" i="4"/>
  <c r="G28" i="4"/>
  <c r="E28" i="4"/>
  <c r="C28" i="4"/>
  <c r="P27" i="4"/>
  <c r="M27" i="4"/>
  <c r="K27" i="4"/>
  <c r="I27" i="4"/>
  <c r="G27" i="4"/>
  <c r="E27" i="4"/>
  <c r="C27" i="4"/>
  <c r="P26" i="4"/>
  <c r="M26" i="4"/>
  <c r="K26" i="4"/>
  <c r="I26" i="4"/>
  <c r="G26" i="4"/>
  <c r="E26" i="4"/>
  <c r="C26" i="4"/>
  <c r="P25" i="4"/>
  <c r="M25" i="4"/>
  <c r="K25" i="4"/>
  <c r="I25" i="4"/>
  <c r="G25" i="4"/>
  <c r="E25" i="4"/>
  <c r="C25" i="4"/>
  <c r="P24" i="4"/>
  <c r="M24" i="4"/>
  <c r="K24" i="4"/>
  <c r="I24" i="4"/>
  <c r="G24" i="4"/>
  <c r="E24" i="4"/>
  <c r="C24" i="4"/>
  <c r="P23" i="4"/>
  <c r="M23" i="4"/>
  <c r="K23" i="4"/>
  <c r="I23" i="4"/>
  <c r="G23" i="4"/>
  <c r="E23" i="4"/>
  <c r="C23" i="4"/>
  <c r="P22" i="4"/>
  <c r="M22" i="4"/>
  <c r="K22" i="4"/>
  <c r="I22" i="4"/>
  <c r="G22" i="4"/>
  <c r="E22" i="4"/>
  <c r="C22" i="4"/>
  <c r="P20" i="4"/>
  <c r="M20" i="4"/>
  <c r="K20" i="4"/>
  <c r="I20" i="4"/>
  <c r="G20" i="4"/>
  <c r="E20" i="4"/>
  <c r="C20" i="4"/>
  <c r="P19" i="4"/>
  <c r="M19" i="4"/>
  <c r="K19" i="4"/>
  <c r="I19" i="4"/>
  <c r="G19" i="4"/>
  <c r="E19" i="4"/>
  <c r="C19" i="4"/>
  <c r="P18" i="4"/>
  <c r="M18" i="4"/>
  <c r="K18" i="4"/>
  <c r="I18" i="4"/>
  <c r="G18" i="4"/>
  <c r="E18" i="4"/>
  <c r="C18" i="4"/>
  <c r="P17" i="4"/>
  <c r="M17" i="4"/>
  <c r="K17" i="4"/>
  <c r="I17" i="4"/>
  <c r="G17" i="4"/>
  <c r="E17" i="4"/>
  <c r="C17" i="4"/>
  <c r="P16" i="4"/>
  <c r="M16" i="4"/>
  <c r="K16" i="4"/>
  <c r="I16" i="4"/>
  <c r="G16" i="4"/>
  <c r="E16" i="4"/>
  <c r="C16" i="4"/>
  <c r="P15" i="4"/>
  <c r="M15" i="4"/>
  <c r="K15" i="4"/>
  <c r="I15" i="4"/>
  <c r="G15" i="4"/>
  <c r="E15" i="4"/>
  <c r="C15" i="4"/>
  <c r="P13" i="4"/>
  <c r="M13" i="4"/>
  <c r="K13" i="4"/>
  <c r="I13" i="4"/>
  <c r="G13" i="4"/>
  <c r="E13" i="4"/>
  <c r="C13" i="4"/>
  <c r="P12" i="4"/>
  <c r="M12" i="4"/>
  <c r="K12" i="4"/>
  <c r="I12" i="4"/>
  <c r="G12" i="4"/>
  <c r="E12" i="4"/>
  <c r="C12" i="4"/>
  <c r="P11" i="4"/>
  <c r="M11" i="4"/>
  <c r="K11" i="4"/>
  <c r="I11" i="4"/>
  <c r="G11" i="4"/>
  <c r="E11" i="4"/>
  <c r="C11" i="4"/>
  <c r="P10" i="4"/>
  <c r="M10" i="4"/>
  <c r="K10" i="4"/>
  <c r="I10" i="4"/>
  <c r="G10" i="4"/>
  <c r="E10" i="4"/>
  <c r="C10" i="4"/>
  <c r="P9" i="4"/>
  <c r="M9" i="4"/>
  <c r="K9" i="4"/>
  <c r="I9" i="4"/>
  <c r="G9" i="4"/>
  <c r="E9" i="4"/>
  <c r="C9" i="4"/>
  <c r="P8" i="4"/>
  <c r="M8" i="4"/>
  <c r="K8" i="4"/>
  <c r="I8" i="4"/>
  <c r="G8" i="4"/>
  <c r="E8" i="4"/>
  <c r="C8" i="4"/>
  <c r="P7" i="4"/>
  <c r="M7" i="4"/>
  <c r="K7" i="4"/>
  <c r="I7" i="4"/>
  <c r="G7" i="4"/>
  <c r="E7" i="4"/>
  <c r="C7" i="4"/>
  <c r="P6" i="4"/>
  <c r="M6" i="4"/>
  <c r="K6" i="4"/>
  <c r="I6" i="4"/>
  <c r="G6" i="4"/>
  <c r="E6" i="4"/>
  <c r="C6" i="4"/>
  <c r="P5" i="4"/>
  <c r="M5" i="4"/>
  <c r="K5" i="4"/>
  <c r="I5" i="4"/>
  <c r="G5" i="4"/>
  <c r="E5" i="4"/>
  <c r="C5" i="4"/>
  <c r="P4" i="4"/>
  <c r="M4" i="4"/>
  <c r="K4" i="4"/>
  <c r="I4" i="4"/>
  <c r="G4" i="4"/>
  <c r="E4" i="4"/>
  <c r="C4" i="4"/>
  <c r="P16" i="3"/>
  <c r="M16" i="3"/>
  <c r="J16" i="3"/>
  <c r="G16" i="3"/>
  <c r="D16" i="3"/>
  <c r="P14" i="3"/>
  <c r="M14" i="3"/>
  <c r="J14" i="3"/>
  <c r="G14" i="3"/>
  <c r="D14" i="3"/>
  <c r="P13" i="3"/>
  <c r="M13" i="3"/>
  <c r="J13" i="3"/>
  <c r="G13" i="3"/>
  <c r="D13" i="3"/>
  <c r="P12" i="3"/>
  <c r="M12" i="3"/>
  <c r="J12" i="3"/>
  <c r="G12" i="3"/>
  <c r="D12" i="3"/>
  <c r="P11" i="3"/>
  <c r="M11" i="3"/>
  <c r="J11" i="3"/>
  <c r="G11" i="3"/>
  <c r="D11" i="3"/>
  <c r="P10" i="3"/>
  <c r="M10" i="3"/>
  <c r="J10" i="3"/>
  <c r="G10" i="3"/>
  <c r="D10" i="3"/>
  <c r="P9" i="3"/>
  <c r="M9" i="3"/>
  <c r="J9" i="3"/>
  <c r="G9" i="3"/>
  <c r="D9" i="3"/>
  <c r="P8" i="3"/>
  <c r="M8" i="3"/>
  <c r="J8" i="3"/>
  <c r="G8" i="3"/>
  <c r="D8" i="3"/>
  <c r="P7" i="3"/>
  <c r="M7" i="3"/>
  <c r="J7" i="3"/>
  <c r="G7" i="3"/>
  <c r="D7" i="3"/>
  <c r="P6" i="3"/>
  <c r="M6" i="3"/>
  <c r="J6" i="3"/>
  <c r="G6" i="3"/>
  <c r="D6" i="3"/>
  <c r="P5" i="3"/>
  <c r="M5" i="3"/>
  <c r="J5" i="3"/>
  <c r="G5" i="3"/>
  <c r="D5" i="3"/>
  <c r="L24" i="2"/>
  <c r="I24" i="2"/>
  <c r="F24" i="2"/>
  <c r="C24" i="2"/>
  <c r="M14" i="2"/>
  <c r="J14" i="2"/>
  <c r="G14" i="2"/>
  <c r="D14" i="2"/>
  <c r="M13" i="2"/>
  <c r="J13" i="2"/>
  <c r="G13" i="2"/>
  <c r="D13" i="2"/>
  <c r="M12" i="2"/>
  <c r="J12" i="2"/>
  <c r="G12" i="2"/>
  <c r="D12" i="2"/>
  <c r="M11" i="2"/>
  <c r="J11" i="2"/>
  <c r="G11" i="2"/>
  <c r="D11" i="2"/>
  <c r="M10" i="2"/>
  <c r="J10" i="2"/>
  <c r="G10" i="2"/>
  <c r="D10" i="2"/>
  <c r="M9" i="2"/>
  <c r="J9" i="2"/>
  <c r="G9" i="2"/>
  <c r="D9" i="2"/>
  <c r="M8" i="2"/>
  <c r="J8" i="2"/>
  <c r="G8" i="2"/>
  <c r="D8" i="2"/>
  <c r="M7" i="2"/>
  <c r="J7" i="2"/>
  <c r="G7" i="2"/>
  <c r="D7" i="2"/>
  <c r="M6" i="2"/>
  <c r="J6" i="2"/>
  <c r="G6" i="2"/>
  <c r="D6" i="2"/>
  <c r="L108" i="1"/>
  <c r="I108" i="1"/>
  <c r="F108" i="1"/>
  <c r="C108" i="1"/>
  <c r="K106" i="1"/>
  <c r="H106" i="1"/>
  <c r="E106" i="1"/>
  <c r="M99" i="1"/>
  <c r="M97" i="1"/>
  <c r="J97" i="1"/>
  <c r="G97" i="1"/>
  <c r="D97" i="1"/>
  <c r="M96" i="1"/>
  <c r="J96" i="1"/>
  <c r="G96" i="1"/>
  <c r="D96" i="1"/>
  <c r="M95" i="1"/>
  <c r="J95" i="1"/>
  <c r="G95" i="1"/>
  <c r="D95" i="1"/>
  <c r="M94" i="1"/>
  <c r="J94" i="1"/>
  <c r="G94" i="1"/>
  <c r="D94" i="1"/>
  <c r="M93" i="1"/>
  <c r="J93" i="1"/>
  <c r="G93" i="1"/>
  <c r="D93" i="1"/>
  <c r="M92" i="1"/>
  <c r="J92" i="1"/>
  <c r="G92" i="1"/>
  <c r="D92" i="1"/>
  <c r="M90" i="1"/>
  <c r="J90" i="1"/>
  <c r="G90" i="1"/>
  <c r="D90" i="1"/>
  <c r="M89" i="1"/>
  <c r="J89" i="1"/>
  <c r="G89" i="1"/>
  <c r="D89" i="1"/>
  <c r="M88" i="1"/>
  <c r="J88" i="1"/>
  <c r="G88" i="1"/>
  <c r="D88" i="1"/>
  <c r="M87" i="1"/>
  <c r="J87" i="1"/>
  <c r="G87" i="1"/>
  <c r="D87" i="1"/>
  <c r="M86" i="1"/>
  <c r="J86" i="1"/>
  <c r="G86" i="1"/>
  <c r="D86" i="1"/>
  <c r="M85" i="1"/>
  <c r="J85" i="1"/>
  <c r="G85" i="1"/>
  <c r="D85" i="1"/>
  <c r="M84" i="1"/>
  <c r="J84" i="1"/>
  <c r="G84" i="1"/>
  <c r="D84" i="1"/>
  <c r="M83" i="1"/>
  <c r="J83" i="1"/>
  <c r="G83" i="1"/>
  <c r="D83" i="1"/>
  <c r="M82" i="1"/>
  <c r="J82" i="1"/>
  <c r="G82" i="1"/>
  <c r="D82" i="1"/>
  <c r="M81" i="1"/>
  <c r="J81" i="1"/>
  <c r="G81" i="1"/>
  <c r="D81" i="1"/>
  <c r="M80" i="1"/>
  <c r="J80" i="1"/>
  <c r="G80" i="1"/>
  <c r="D80" i="1"/>
  <c r="M78" i="1"/>
  <c r="J78" i="1"/>
  <c r="G78" i="1"/>
  <c r="D78" i="1"/>
  <c r="M77" i="1"/>
  <c r="J77" i="1"/>
  <c r="G77" i="1"/>
  <c r="D77" i="1"/>
  <c r="M76" i="1"/>
  <c r="J76" i="1"/>
  <c r="G76" i="1"/>
  <c r="D76" i="1"/>
  <c r="M75" i="1"/>
  <c r="J75" i="1"/>
  <c r="G75" i="1"/>
  <c r="D75" i="1"/>
  <c r="M74" i="1"/>
  <c r="J74" i="1"/>
  <c r="G74" i="1"/>
  <c r="D74" i="1"/>
  <c r="M73" i="1"/>
  <c r="J73" i="1"/>
  <c r="G73" i="1"/>
  <c r="D73" i="1"/>
  <c r="M72" i="1"/>
  <c r="J72" i="1"/>
  <c r="G72" i="1"/>
  <c r="D72" i="1"/>
  <c r="M71" i="1"/>
  <c r="J71" i="1"/>
  <c r="G71" i="1"/>
  <c r="D71" i="1"/>
  <c r="M70" i="1"/>
  <c r="J70" i="1"/>
  <c r="G70" i="1"/>
  <c r="D70" i="1"/>
  <c r="M69" i="1"/>
  <c r="J69" i="1"/>
  <c r="G69" i="1"/>
  <c r="D69" i="1"/>
  <c r="M68" i="1"/>
  <c r="J68" i="1"/>
  <c r="G68" i="1"/>
  <c r="D68" i="1"/>
  <c r="M66" i="1"/>
  <c r="J66" i="1"/>
  <c r="G66" i="1"/>
  <c r="D66" i="1"/>
  <c r="M65" i="1"/>
  <c r="J65" i="1"/>
  <c r="G65" i="1"/>
  <c r="D65" i="1"/>
  <c r="M64" i="1"/>
  <c r="J64" i="1"/>
  <c r="G64" i="1"/>
  <c r="D64" i="1"/>
  <c r="M63" i="1"/>
  <c r="J63" i="1"/>
  <c r="G63" i="1"/>
  <c r="D63" i="1"/>
  <c r="M62" i="1"/>
  <c r="J62" i="1"/>
  <c r="G62" i="1"/>
  <c r="D62" i="1"/>
  <c r="M61" i="1"/>
  <c r="J61" i="1"/>
  <c r="G61" i="1"/>
  <c r="D61" i="1"/>
  <c r="M60" i="1"/>
  <c r="J60" i="1"/>
  <c r="G60" i="1"/>
  <c r="D60" i="1"/>
  <c r="M59" i="1"/>
  <c r="J59" i="1"/>
  <c r="G59" i="1"/>
  <c r="D59" i="1"/>
  <c r="M57" i="1"/>
  <c r="J57" i="1"/>
  <c r="G57" i="1"/>
  <c r="D57" i="1"/>
  <c r="M56" i="1"/>
  <c r="J56" i="1"/>
  <c r="G56" i="1"/>
  <c r="D56" i="1"/>
  <c r="M55" i="1"/>
  <c r="J55" i="1"/>
  <c r="G55" i="1"/>
  <c r="D55" i="1"/>
  <c r="M54" i="1"/>
  <c r="J54" i="1"/>
  <c r="G54" i="1"/>
  <c r="D54" i="1"/>
  <c r="M53" i="1"/>
  <c r="J53" i="1"/>
  <c r="G53" i="1"/>
  <c r="D53" i="1"/>
  <c r="M52" i="1"/>
  <c r="J52" i="1"/>
  <c r="G52" i="1"/>
  <c r="D52" i="1"/>
  <c r="M51" i="1"/>
  <c r="J51" i="1"/>
  <c r="G51" i="1"/>
  <c r="D51" i="1"/>
  <c r="M50" i="1"/>
  <c r="J50" i="1"/>
  <c r="G50" i="1"/>
  <c r="D50" i="1"/>
  <c r="M49" i="1"/>
  <c r="J49" i="1"/>
  <c r="G49" i="1"/>
  <c r="D49" i="1"/>
  <c r="M48" i="1"/>
  <c r="J48" i="1"/>
  <c r="G48" i="1"/>
  <c r="D48" i="1"/>
  <c r="M47" i="1"/>
  <c r="J47" i="1"/>
  <c r="G47" i="1"/>
  <c r="D47" i="1"/>
  <c r="M45" i="1"/>
  <c r="J45" i="1"/>
  <c r="G45" i="1"/>
  <c r="D45" i="1"/>
  <c r="M44" i="1"/>
  <c r="J44" i="1"/>
  <c r="G44" i="1"/>
  <c r="D44" i="1"/>
  <c r="M43" i="1"/>
  <c r="J43" i="1"/>
  <c r="G43" i="1"/>
  <c r="D43" i="1"/>
  <c r="M42" i="1"/>
  <c r="J42" i="1"/>
  <c r="G42" i="1"/>
  <c r="D42" i="1"/>
  <c r="M41" i="1"/>
  <c r="J41" i="1"/>
  <c r="G41" i="1"/>
  <c r="D41" i="1"/>
  <c r="M40" i="1"/>
  <c r="J40" i="1"/>
  <c r="G40" i="1"/>
  <c r="D40" i="1"/>
  <c r="M39" i="1"/>
  <c r="J39" i="1"/>
  <c r="G39" i="1"/>
  <c r="D39" i="1"/>
  <c r="M38" i="1"/>
  <c r="J38" i="1"/>
  <c r="G38" i="1"/>
  <c r="D38" i="1"/>
  <c r="M37" i="1"/>
  <c r="J37" i="1"/>
  <c r="G37" i="1"/>
  <c r="D37" i="1"/>
  <c r="M36" i="1"/>
  <c r="J36" i="1"/>
  <c r="G36" i="1"/>
  <c r="D36" i="1"/>
  <c r="M35" i="1"/>
  <c r="J35" i="1"/>
  <c r="G35" i="1"/>
  <c r="D35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  <c r="M23" i="1"/>
  <c r="J23" i="1"/>
  <c r="G23" i="1"/>
  <c r="D23" i="1"/>
  <c r="M21" i="1"/>
  <c r="J21" i="1"/>
  <c r="G21" i="1"/>
  <c r="D21" i="1"/>
  <c r="M20" i="1"/>
  <c r="J20" i="1"/>
  <c r="G20" i="1"/>
  <c r="D20" i="1"/>
  <c r="M19" i="1"/>
  <c r="J19" i="1"/>
  <c r="G19" i="1"/>
  <c r="D19" i="1"/>
  <c r="M18" i="1"/>
  <c r="J18" i="1"/>
  <c r="G18" i="1"/>
  <c r="D18" i="1"/>
  <c r="M17" i="1"/>
  <c r="J17" i="1"/>
  <c r="G17" i="1"/>
  <c r="D17" i="1"/>
  <c r="M16" i="1"/>
  <c r="J16" i="1"/>
  <c r="G16" i="1"/>
  <c r="D16" i="1"/>
  <c r="M14" i="1"/>
  <c r="J14" i="1"/>
  <c r="G14" i="1"/>
  <c r="D14" i="1"/>
  <c r="M13" i="1"/>
  <c r="J13" i="1"/>
  <c r="G13" i="1"/>
  <c r="D13" i="1"/>
  <c r="M12" i="1"/>
  <c r="J12" i="1"/>
  <c r="G12" i="1"/>
  <c r="D12" i="1"/>
  <c r="M11" i="1"/>
  <c r="J11" i="1"/>
  <c r="G11" i="1"/>
  <c r="D11" i="1"/>
  <c r="M10" i="1"/>
  <c r="J10" i="1"/>
  <c r="G10" i="1"/>
  <c r="D10" i="1"/>
  <c r="M9" i="1"/>
  <c r="J9" i="1"/>
  <c r="G9" i="1"/>
  <c r="D9" i="1"/>
  <c r="M8" i="1"/>
  <c r="J8" i="1"/>
  <c r="G8" i="1"/>
  <c r="D8" i="1"/>
  <c r="M7" i="1"/>
  <c r="J7" i="1"/>
  <c r="G7" i="1"/>
  <c r="D7" i="1"/>
  <c r="M6" i="1"/>
  <c r="J6" i="1"/>
  <c r="G6" i="1"/>
  <c r="D6" i="1"/>
  <c r="M5" i="1"/>
  <c r="J5" i="1"/>
  <c r="G5" i="1"/>
  <c r="D5" i="1"/>
</calcChain>
</file>

<file path=xl/sharedStrings.xml><?xml version="1.0" encoding="utf-8"?>
<sst xmlns="http://schemas.openxmlformats.org/spreadsheetml/2006/main" count="748" uniqueCount="270">
  <si>
    <r>
      <t>Table M: Contributory Factors: Reported accidents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 by severity, 2012</t>
    </r>
  </si>
  <si>
    <t>Fatal</t>
  </si>
  <si>
    <t>Serious</t>
  </si>
  <si>
    <t>Slight</t>
  </si>
  <si>
    <t xml:space="preserve">All accidents </t>
  </si>
  <si>
    <t>Contributory factor reported in accident</t>
  </si>
  <si>
    <t>Number</t>
  </si>
  <si>
    <r>
      <t>Per cent</t>
    </r>
    <r>
      <rPr>
        <b/>
        <vertAlign val="superscript"/>
        <sz val="11"/>
        <rFont val="Arial"/>
        <family val="2"/>
      </rPr>
      <t>3</t>
    </r>
  </si>
  <si>
    <r>
      <t xml:space="preserve">Road environment contributed </t>
    </r>
    <r>
      <rPr>
        <b/>
        <vertAlign val="superscript"/>
        <sz val="11"/>
        <rFont val="Arial"/>
        <family val="2"/>
      </rPr>
      <t>4</t>
    </r>
  </si>
  <si>
    <t>Poor or defective road surface</t>
  </si>
  <si>
    <t>Deposit on road (e.g oil, mud, chippings)</t>
  </si>
  <si>
    <t>Slippery road (due to weather)</t>
  </si>
  <si>
    <t>Inadequate/masked signs or road markings</t>
  </si>
  <si>
    <t>Defective traffic signals</t>
  </si>
  <si>
    <t>Traffic calming (e.g road humps, chicanes)</t>
  </si>
  <si>
    <t>Temporary road layout (e.g contraflow)</t>
  </si>
  <si>
    <t>Road layout (e.g bend, hill, narrow c-way)</t>
  </si>
  <si>
    <t>Animal or other object in carriageway</t>
  </si>
  <si>
    <r>
      <t xml:space="preserve">Vehicle defects </t>
    </r>
    <r>
      <rPr>
        <b/>
        <vertAlign val="superscript"/>
        <sz val="11"/>
        <rFont val="Arial"/>
        <family val="2"/>
      </rPr>
      <t>4</t>
    </r>
  </si>
  <si>
    <t>Tyres illegal, defective or under-inflated</t>
  </si>
  <si>
    <t>Defective lights or indicators</t>
  </si>
  <si>
    <t>Defective brakes</t>
  </si>
  <si>
    <t>Defective steering or suspension</t>
  </si>
  <si>
    <t>Overloaded or poorly loaded vehicle/trailer</t>
  </si>
  <si>
    <r>
      <t xml:space="preserve">Injudicious action (driver/rider) </t>
    </r>
    <r>
      <rPr>
        <b/>
        <vertAlign val="superscript"/>
        <sz val="11"/>
        <rFont val="Arial"/>
        <family val="2"/>
      </rPr>
      <t>4</t>
    </r>
  </si>
  <si>
    <t>Disobeyed automatic traffic signal</t>
  </si>
  <si>
    <t>Disobeyed Give Way or Stop sign or markings</t>
  </si>
  <si>
    <t>Disobeyed double white line</t>
  </si>
  <si>
    <t>Disobeyed pedestrian crossing facility</t>
  </si>
  <si>
    <t>Illegal turn or direction of travel</t>
  </si>
  <si>
    <t>Exceeding speed limit</t>
  </si>
  <si>
    <t>Travelling too fast for the conditions</t>
  </si>
  <si>
    <t>Following too close</t>
  </si>
  <si>
    <t>Vehicle travelling along pavement</t>
  </si>
  <si>
    <t>Cyclist entering road from pavement</t>
  </si>
  <si>
    <r>
      <t xml:space="preserve">Driver/rider error or reaction </t>
    </r>
    <r>
      <rPr>
        <b/>
        <vertAlign val="superscript"/>
        <sz val="11"/>
        <rFont val="Arial"/>
        <family val="2"/>
      </rPr>
      <t>4</t>
    </r>
  </si>
  <si>
    <t>Junction overshoot</t>
  </si>
  <si>
    <t>Junction restart</t>
  </si>
  <si>
    <t>Poor turn or manoeuvre</t>
  </si>
  <si>
    <t>Failed to signal / misleading signal</t>
  </si>
  <si>
    <t>Failed to look properly (D/R)</t>
  </si>
  <si>
    <t>Failed to judge other pers path/speed (D/R)</t>
  </si>
  <si>
    <t>Passing too close to cyclist/horse/pedestrian</t>
  </si>
  <si>
    <t>Sudden braking</t>
  </si>
  <si>
    <t>Swerved</t>
  </si>
  <si>
    <t>Loss of control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</si>
  <si>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4</t>
    </r>
  </si>
  <si>
    <t>Impaired by alcohol (D/R)</t>
  </si>
  <si>
    <t>Impaired by drugs (illicit/medicinal) (D/R)</t>
  </si>
  <si>
    <t>Fatigue</t>
  </si>
  <si>
    <t>Uncorrected defective eyesight</t>
  </si>
  <si>
    <t>Illness or disability (mental/physic) (D/R)</t>
  </si>
  <si>
    <t>Not display lights at night / in poor visib</t>
  </si>
  <si>
    <t>Cyclist wearing dark clothing at night</t>
  </si>
  <si>
    <t>Driver using mobile phone</t>
  </si>
  <si>
    <t>Distraction in vehicle</t>
  </si>
  <si>
    <t>Distraction outside vehicle</t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</si>
  <si>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4</t>
    </r>
  </si>
  <si>
    <t>Aggressive driving</t>
  </si>
  <si>
    <t>Careless / reckless /in a hurry (D/R)</t>
  </si>
  <si>
    <t>Nervous / uncertain / panic</t>
  </si>
  <si>
    <t>Driving too slow for condits / slow vehicle</t>
  </si>
  <si>
    <t>Inexperienced or learner driver/rider</t>
  </si>
  <si>
    <t>Inexperience of driving on the left</t>
  </si>
  <si>
    <t>Inexperience with type of vehicle</t>
  </si>
  <si>
    <r>
      <t xml:space="preserve">Vision affected </t>
    </r>
    <r>
      <rPr>
        <b/>
        <vertAlign val="superscript"/>
        <sz val="11"/>
        <rFont val="Arial"/>
        <family val="2"/>
      </rPr>
      <t>4</t>
    </r>
  </si>
  <si>
    <t>Stationary or parked vehicle</t>
  </si>
  <si>
    <t>Vegetation</t>
  </si>
  <si>
    <t>Road layout (e.g bend, winding rd, hill crest</t>
  </si>
  <si>
    <t>Buildings, road signs, street furniture</t>
  </si>
  <si>
    <t>Dazzling headlights</t>
  </si>
  <si>
    <t>Dazzling sun</t>
  </si>
  <si>
    <t>Rain, sleet, snow or fog</t>
  </si>
  <si>
    <t>Spray from other vehicles</t>
  </si>
  <si>
    <t>Visor or windscreen dirty or scratched</t>
  </si>
  <si>
    <t>Vehicle blind spot</t>
  </si>
  <si>
    <r>
      <t xml:space="preserve">Pedestrian only </t>
    </r>
    <r>
      <rPr>
        <b/>
        <vertAlign val="superscript"/>
        <sz val="11"/>
        <rFont val="Arial"/>
        <family val="2"/>
      </rPr>
      <t>4</t>
    </r>
  </si>
  <si>
    <t>Crossed road masked by stationary/parked veh</t>
  </si>
  <si>
    <t>Pedestrian failed to look properly</t>
  </si>
  <si>
    <t>Ped. failed to judge vehicles path or speed</t>
  </si>
  <si>
    <t>Wrong use of pedestrian crossing facility</t>
  </si>
  <si>
    <t>Dangerous action in carriageway (e.g playing)</t>
  </si>
  <si>
    <t>Pedestrian impaired by alcohol</t>
  </si>
  <si>
    <t>Ped. impaired by drugs (illicit/medicinal)</t>
  </si>
  <si>
    <t>Ped. careless / reckless /in a hurry</t>
  </si>
  <si>
    <t>Pedestrian wearing dark clothing at night</t>
  </si>
  <si>
    <t>Ped. disability or illness, mental/physical</t>
  </si>
  <si>
    <r>
      <t xml:space="preserve">Special codes </t>
    </r>
    <r>
      <rPr>
        <b/>
        <vertAlign val="superscript"/>
        <sz val="11"/>
        <rFont val="Arial"/>
        <family val="2"/>
      </rPr>
      <t>4</t>
    </r>
  </si>
  <si>
    <t>Stolen vehicle</t>
  </si>
  <si>
    <t>Vehicle in course of crime</t>
  </si>
  <si>
    <t>Emergency vehicle on call</t>
  </si>
  <si>
    <t>Vehicle door opened or closed negligently</t>
  </si>
  <si>
    <t>Other</t>
  </si>
  <si>
    <r>
      <t>Total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</si>
  <si>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Accidents for which no CFs were recorded</t>
  </si>
  <si>
    <t xml:space="preserve">All accidents    </t>
  </si>
  <si>
    <r>
      <t xml:space="preserve">Number of Contributory Factors </t>
    </r>
    <r>
      <rPr>
        <vertAlign val="superscript"/>
        <sz val="11"/>
        <rFont val="Arial"/>
        <family val="2"/>
      </rPr>
      <t xml:space="preserve">5 </t>
    </r>
  </si>
  <si>
    <r>
      <t xml:space="preserve">Average number of CFs per accident </t>
    </r>
    <r>
      <rPr>
        <vertAlign val="superscript"/>
        <sz val="11"/>
        <rFont val="Arial"/>
        <family val="2"/>
      </rPr>
      <t>1,5</t>
    </r>
  </si>
  <si>
    <r>
      <t>1</t>
    </r>
    <r>
      <rPr>
        <sz val="11"/>
        <rFont val="Arial"/>
        <family val="2"/>
      </rPr>
      <t xml:space="preserve"> Includes only accidents where a police officer attended the scene.</t>
    </r>
  </si>
  <si>
    <r>
      <t>2</t>
    </r>
    <r>
      <rPr>
        <sz val="11"/>
        <rFont val="Arial"/>
        <family val="2"/>
      </rPr>
      <t xml:space="preserve"> Includes only one count of a CF per accident. </t>
    </r>
  </si>
  <si>
    <r>
      <t xml:space="preserve">3 </t>
    </r>
    <r>
      <rPr>
        <sz val="11"/>
        <rFont val="Arial"/>
        <family val="2"/>
      </rPr>
      <t>Columns won't sum to 100 per cent as accidents can have more than one CF.</t>
    </r>
  </si>
  <si>
    <r>
      <t>4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</si>
  <si>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>5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</si>
  <si>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r>
      <t>Table M: Contributory Factors: Reported accidents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by severity, 2012</t>
    </r>
  </si>
  <si>
    <r>
      <t xml:space="preserve">Contributory factor reported in accident </t>
    </r>
    <r>
      <rPr>
        <b/>
        <vertAlign val="superscript"/>
        <sz val="11"/>
        <rFont val="Arial"/>
        <family val="2"/>
      </rPr>
      <t>2</t>
    </r>
  </si>
  <si>
    <t>Road environment contributed</t>
  </si>
  <si>
    <t>Vehicle defects</t>
  </si>
  <si>
    <t>Injudicious action (D/R)</t>
  </si>
  <si>
    <t>Driver/rider error/reaction</t>
  </si>
  <si>
    <t>Impairment or distraction (D/R)</t>
  </si>
  <si>
    <t>Behaviour or inexperience (D/R)</t>
  </si>
  <si>
    <t>Vision affected</t>
  </si>
  <si>
    <t>Pedestrian only</t>
  </si>
  <si>
    <t>Special codes</t>
  </si>
  <si>
    <r>
      <t>Number of Contributory Factors</t>
    </r>
    <r>
      <rPr>
        <vertAlign val="superscript"/>
        <sz val="11"/>
        <rFont val="Arial"/>
        <family val="2"/>
      </rPr>
      <t xml:space="preserve">4 </t>
    </r>
  </si>
  <si>
    <r>
      <t>Average number of CFs per accident</t>
    </r>
    <r>
      <rPr>
        <vertAlign val="superscript"/>
        <sz val="11"/>
        <rFont val="Arial"/>
        <family val="2"/>
      </rPr>
      <t>1,2</t>
    </r>
  </si>
  <si>
    <r>
      <t>1</t>
    </r>
    <r>
      <rPr>
        <sz val="11"/>
        <rFont val="Arial"/>
        <family val="2"/>
      </rPr>
      <t xml:space="preserve"> Includes only accidents where a police officer attended the scene and in which a contributory factor was reported</t>
    </r>
  </si>
  <si>
    <r>
      <t>2</t>
    </r>
    <r>
      <rPr>
        <sz val="11"/>
        <rFont val="Arial"/>
        <family val="2"/>
      </rPr>
      <t xml:space="preserve"> Accidents with more than one CF in a category are only counted once in the category total.</t>
    </r>
  </si>
  <si>
    <r>
      <t xml:space="preserve">3 </t>
    </r>
    <r>
      <rPr>
        <sz val="11"/>
        <rFont val="Arial"/>
        <family val="2"/>
      </rPr>
      <t>Columns won't sum to 100 per cent as accidents can have more than one CF</t>
    </r>
  </si>
  <si>
    <r>
      <t>4</t>
    </r>
    <r>
      <rPr>
        <sz val="11"/>
        <rFont val="Arial"/>
        <family val="2"/>
      </rPr>
      <t xml:space="preserve"> Includes all contributory factors eg if two cars are involved in the same accident and both are exceeding the speed limit this would count as 2 CFs.</t>
    </r>
  </si>
  <si>
    <t>Figure 11: Contributory factor type: Reported accidents by severity, 2012</t>
  </si>
  <si>
    <r>
      <t>Table N: Contributory factors: Reported Accidents: 2008-2012 comparison</t>
    </r>
    <r>
      <rPr>
        <b/>
        <vertAlign val="superscript"/>
        <sz val="11"/>
        <rFont val="Arial"/>
        <family val="2"/>
      </rPr>
      <t>1</t>
    </r>
  </si>
  <si>
    <r>
      <t>Contributory factor reported in accident</t>
    </r>
    <r>
      <rPr>
        <b/>
        <vertAlign val="superscript"/>
        <sz val="9"/>
        <rFont val="Arial"/>
        <family val="2"/>
      </rPr>
      <t>2</t>
    </r>
  </si>
  <si>
    <r>
      <t>Per cent</t>
    </r>
    <r>
      <rPr>
        <b/>
        <vertAlign val="superscript"/>
        <sz val="9"/>
        <rFont val="Arial"/>
        <family val="2"/>
      </rPr>
      <t>3</t>
    </r>
  </si>
  <si>
    <r>
      <t>Total reported accidents</t>
    </r>
    <r>
      <rPr>
        <b/>
        <vertAlign val="superscript"/>
        <sz val="9"/>
        <rFont val="Arial"/>
        <family val="2"/>
      </rPr>
      <t>1</t>
    </r>
  </si>
  <si>
    <t>1. Includes only accidents where a police officer attended the scene and in which a contributory factor was reported.</t>
  </si>
  <si>
    <t>2. Includes only the ten most frequently reported contributory factor citied in 2012. Factors not shown may also have been reported.</t>
  </si>
  <si>
    <t>3. Columns won't sum to 100 per cent as accidents can have more than one CF</t>
  </si>
  <si>
    <r>
      <t xml:space="preserve">Table O: Contributory factors: vehicles 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>, 2012</t>
    </r>
  </si>
  <si>
    <t>Pedalcycle</t>
  </si>
  <si>
    <t>Motorcycle</t>
  </si>
  <si>
    <t>Car &amp; Taxis</t>
  </si>
  <si>
    <t>Bus, coach &amp; minibus</t>
  </si>
  <si>
    <t>Goods</t>
  </si>
  <si>
    <t xml:space="preserve">Other </t>
  </si>
  <si>
    <t>All vehicles</t>
  </si>
  <si>
    <t>%</t>
  </si>
  <si>
    <r>
      <t xml:space="preserve">Road environment contributed </t>
    </r>
    <r>
      <rPr>
        <b/>
        <vertAlign val="superscript"/>
        <sz val="11"/>
        <rFont val="Arial"/>
        <family val="2"/>
      </rPr>
      <t>3</t>
    </r>
  </si>
  <si>
    <t>Deposit on road (eg oil, mud, chippings)</t>
  </si>
  <si>
    <t>Traffic calming (eg road humps, chicanes)</t>
  </si>
  <si>
    <t>Temporary road layout (eg contraflow)</t>
  </si>
  <si>
    <t>Road layout (eg bend, hill, narrow c-way)</t>
  </si>
  <si>
    <r>
      <t xml:space="preserve">Vehicle defects </t>
    </r>
    <r>
      <rPr>
        <b/>
        <vertAlign val="superscript"/>
        <sz val="11"/>
        <rFont val="Arial"/>
        <family val="2"/>
      </rPr>
      <t>3</t>
    </r>
  </si>
  <si>
    <r>
      <t xml:space="preserve">Injudicious action (driver/rider) </t>
    </r>
    <r>
      <rPr>
        <b/>
        <vertAlign val="superscript"/>
        <sz val="11"/>
        <rFont val="Arial"/>
        <family val="2"/>
      </rPr>
      <t>3</t>
    </r>
  </si>
  <si>
    <r>
      <t xml:space="preserve">Driver/rider error or reaction </t>
    </r>
    <r>
      <rPr>
        <b/>
        <vertAlign val="superscript"/>
        <sz val="11"/>
        <rFont val="Arial"/>
        <family val="2"/>
      </rPr>
      <t>3</t>
    </r>
  </si>
  <si>
    <t>Passing too close to cyclist/horse/pedestri</t>
  </si>
  <si>
    <r>
      <t xml:space="preserve">Impairment or distraction (driver/rider) </t>
    </r>
    <r>
      <rPr>
        <b/>
        <vertAlign val="superscript"/>
        <sz val="11"/>
        <rFont val="Arial"/>
        <family val="2"/>
      </rPr>
      <t>3</t>
    </r>
  </si>
  <si>
    <r>
      <t xml:space="preserve">Behaviour or inexperience (driver/rider) </t>
    </r>
    <r>
      <rPr>
        <b/>
        <vertAlign val="superscript"/>
        <sz val="11"/>
        <rFont val="Arial"/>
        <family val="2"/>
      </rPr>
      <t>3</t>
    </r>
  </si>
  <si>
    <r>
      <t xml:space="preserve">Vision affected </t>
    </r>
    <r>
      <rPr>
        <b/>
        <vertAlign val="superscript"/>
        <sz val="11"/>
        <rFont val="Arial"/>
        <family val="2"/>
      </rPr>
      <t>3</t>
    </r>
  </si>
  <si>
    <t>Road layout (eg bend, winding rd, hill crest</t>
  </si>
  <si>
    <r>
      <t xml:space="preserve">Special codes </t>
    </r>
    <r>
      <rPr>
        <b/>
        <vertAlign val="superscript"/>
        <sz val="11"/>
        <rFont val="Arial"/>
        <family val="2"/>
      </rPr>
      <t>3</t>
    </r>
  </si>
  <si>
    <r>
      <t xml:space="preserve">Number of vehicle Contributory Factors </t>
    </r>
    <r>
      <rPr>
        <b/>
        <vertAlign val="superscript"/>
        <sz val="11"/>
        <rFont val="Arial"/>
        <family val="2"/>
      </rPr>
      <t xml:space="preserve">2 </t>
    </r>
  </si>
  <si>
    <r>
      <t xml:space="preserve">Total number of vehicles involved </t>
    </r>
    <r>
      <rPr>
        <b/>
        <vertAlign val="superscript"/>
        <sz val="11"/>
        <rFont val="Arial"/>
        <family val="2"/>
      </rPr>
      <t/>
    </r>
  </si>
  <si>
    <t xml:space="preserve">Average number of CFs per vehicle </t>
  </si>
  <si>
    <t>2. Excludes invalid codes or pedestrian only factors incorrectly assigned to a vehicle.</t>
  </si>
  <si>
    <t>3. Vehicles with more than one CF in a category are only counted once in the category total.</t>
  </si>
  <si>
    <r>
      <t xml:space="preserve">Table P: Contributory factors: pedestrians </t>
    </r>
    <r>
      <rPr>
        <b/>
        <vertAlign val="superscript"/>
        <sz val="11"/>
        <rFont val="Arial"/>
        <family val="2"/>
      </rPr>
      <t>1,2</t>
    </r>
    <r>
      <rPr>
        <b/>
        <sz val="11"/>
        <rFont val="Arial"/>
        <family val="2"/>
      </rPr>
      <t xml:space="preserve">, 2012 </t>
    </r>
  </si>
  <si>
    <t>Crossed road masked by stationary/parked</t>
  </si>
  <si>
    <t>Ped. failed to judge vehicles path or sp</t>
  </si>
  <si>
    <t>Dangerous action in carriageway (eg playing)</t>
  </si>
  <si>
    <t>Pedestrian wearing dark clothing at nigh</t>
  </si>
  <si>
    <t>Ped. impaired by drugs (illicit/medicina</t>
  </si>
  <si>
    <r>
      <t xml:space="preserve">Number of Contributory Factors </t>
    </r>
    <r>
      <rPr>
        <vertAlign val="superscript"/>
        <sz val="11"/>
        <rFont val="Arial"/>
        <family val="2"/>
      </rPr>
      <t>3</t>
    </r>
  </si>
  <si>
    <r>
      <t>Total number of pedestrians involved</t>
    </r>
    <r>
      <rPr>
        <b/>
        <vertAlign val="superscript"/>
        <sz val="11"/>
        <rFont val="Arial"/>
        <family val="2"/>
      </rPr>
      <t>1</t>
    </r>
    <r>
      <rPr>
        <b/>
        <sz val="11"/>
        <rFont val="Arial"/>
        <family val="2"/>
      </rPr>
      <t xml:space="preserve"> </t>
    </r>
  </si>
  <si>
    <t>Average number of CFs per pedestrian</t>
  </si>
  <si>
    <t>2. Includes pedestrians injured and non injured in the accident</t>
  </si>
  <si>
    <t>3. Excludes pedestrians incorrectly attributed a vehicle factor or special code</t>
  </si>
  <si>
    <r>
      <t xml:space="preserve">Table Q: Most common pairs of contributory factors reported together 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>, 2012</t>
    </r>
  </si>
  <si>
    <t>Factor with lower code</t>
  </si>
  <si>
    <t>Factor with higher code</t>
  </si>
  <si>
    <t>Disobeyed Give Way or Stop sign or marki</t>
  </si>
  <si>
    <t>Road layout (eg bend, hill, narrow c-way</t>
  </si>
  <si>
    <t>NOTE: the basis upon which the combinations are produced is described in the text.</t>
  </si>
  <si>
    <t>However, an additional example may be helpful.</t>
  </si>
  <si>
    <t>Suppose that the "defective brakes" CF has been allocated to participant A,</t>
  </si>
  <si>
    <t>the "failed to look properly" CF has been allocated to two participants A and B, and</t>
  </si>
  <si>
    <t xml:space="preserve">the "failed to judge other person's path/speed" CF has been allocated to participants A, B and C, </t>
  </si>
  <si>
    <t>The following combinations of CFs would be allocated to the same participant:</t>
  </si>
  <si>
    <t>A defective brakes + A failed to look …</t>
  </si>
  <si>
    <t>A defective brakes + A failed to judge …</t>
  </si>
  <si>
    <t>A failed to look ... + A failed to judge …</t>
  </si>
  <si>
    <t>B failed to look ... + B failed to judge …</t>
  </si>
  <si>
    <t>FactorX</t>
  </si>
  <si>
    <t>FactorY</t>
  </si>
  <si>
    <t>_FREQ_</t>
  </si>
  <si>
    <t>606</t>
  </si>
  <si>
    <t>568</t>
  </si>
  <si>
    <t>519</t>
  </si>
  <si>
    <t>485</t>
  </si>
  <si>
    <t>475</t>
  </si>
  <si>
    <t>440</t>
  </si>
  <si>
    <t>387</t>
  </si>
  <si>
    <t>325</t>
  </si>
  <si>
    <t>290</t>
  </si>
  <si>
    <t>269</t>
  </si>
  <si>
    <t>253</t>
  </si>
  <si>
    <t>239</t>
  </si>
  <si>
    <t>234</t>
  </si>
  <si>
    <t>228</t>
  </si>
  <si>
    <t>205</t>
  </si>
  <si>
    <t>202</t>
  </si>
  <si>
    <t>201</t>
  </si>
  <si>
    <t>196</t>
  </si>
  <si>
    <t>194</t>
  </si>
  <si>
    <t>159</t>
  </si>
  <si>
    <t>147</t>
  </si>
  <si>
    <t>140</t>
  </si>
  <si>
    <t>137</t>
  </si>
  <si>
    <t>136</t>
  </si>
  <si>
    <t>133</t>
  </si>
  <si>
    <t>130</t>
  </si>
  <si>
    <t>120</t>
  </si>
  <si>
    <t>115</t>
  </si>
  <si>
    <t>112</t>
  </si>
  <si>
    <t>111</t>
  </si>
  <si>
    <t>109</t>
  </si>
  <si>
    <t>106</t>
  </si>
  <si>
    <t>104</t>
  </si>
  <si>
    <t>103</t>
  </si>
  <si>
    <t>101</t>
  </si>
  <si>
    <r>
      <t xml:space="preserve">Table R: Contributory factors: Casualties in reported accidents - fatalities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2012</t>
    </r>
  </si>
  <si>
    <t>Person who was killed</t>
  </si>
  <si>
    <t xml:space="preserve">as a % of all fatalities </t>
  </si>
  <si>
    <t>Pedestrian</t>
  </si>
  <si>
    <t>pedalcyclist</t>
  </si>
  <si>
    <t>motorcyclist</t>
  </si>
  <si>
    <t>Car/taxi user</t>
  </si>
  <si>
    <t>All</t>
  </si>
  <si>
    <t>Deposit on road (e.g. oil, mud, chippings)</t>
  </si>
  <si>
    <t>Temporary road layout (e.g. contraflow)</t>
  </si>
  <si>
    <t>Road layout (e.g. bend, hill, narrow c-way</t>
  </si>
  <si>
    <t>Injudicious action (driver/rider)</t>
  </si>
  <si>
    <t>Driver/rider error or reaction</t>
  </si>
  <si>
    <t>Too close to cyclist,horse or pedestrian</t>
  </si>
  <si>
    <t>Impairment or distraction (driver/rider)</t>
  </si>
  <si>
    <t>Behaviour or inexperience (driver/rider)</t>
  </si>
  <si>
    <t>Driving too slow for condits / slow vehi</t>
  </si>
  <si>
    <t>Road layout (eg bend, winding rd, hill c</t>
  </si>
  <si>
    <t>Visor/windscreen dirty/scratched/frosted</t>
  </si>
  <si>
    <t>Total number of combinations counted</t>
  </si>
  <si>
    <t>Total Road fatalities</t>
  </si>
  <si>
    <t>NB: As described in the text, an accident will be counted once for each combination of CF (excluding "repeats") and death.</t>
  </si>
  <si>
    <t xml:space="preserve">For example, an accident with four different CFs and three deaths would be counted twelve times in this table - each death would be </t>
  </si>
  <si>
    <t>counted against the first CF, then against the second CF, and so on.  As a result, the percentages would total far more than 100%.</t>
  </si>
  <si>
    <t xml:space="preserve">However, "repeats" are excluded: if the same CF applies to two different participants, each death will be counted only once against that CF. </t>
  </si>
  <si>
    <r>
      <t xml:space="preserve">Table S: Contributory factors: Casualties in reported accidents - seriously injured </t>
    </r>
    <r>
      <rPr>
        <b/>
        <vertAlign val="superscript"/>
        <sz val="13"/>
        <rFont val="Arial"/>
        <family val="2"/>
      </rPr>
      <t>1</t>
    </r>
    <r>
      <rPr>
        <b/>
        <sz val="13"/>
        <rFont val="Arial"/>
        <family val="2"/>
      </rPr>
      <t>, 2012</t>
    </r>
  </si>
  <si>
    <t>Person who was seriously injured</t>
  </si>
  <si>
    <t>as a % of all seriously injured casualties</t>
  </si>
  <si>
    <t>Traffic calming (eg road humps, chicanes</t>
  </si>
  <si>
    <t>Overloaded or poorly loaded vehicle/trai</t>
  </si>
  <si>
    <t>Not display lights at night / in poor vi</t>
  </si>
  <si>
    <t>All serious injuries</t>
  </si>
  <si>
    <r>
      <t xml:space="preserve">(e.g. an accident with </t>
    </r>
    <r>
      <rPr>
        <i/>
        <sz val="13"/>
        <rFont val="Arial"/>
        <family val="2"/>
      </rPr>
      <t>three</t>
    </r>
    <r>
      <rPr>
        <sz val="13"/>
        <rFont val="Arial"/>
        <family val="2"/>
      </rPr>
      <t xml:space="preserve"> serious injuries and </t>
    </r>
    <r>
      <rPr>
        <i/>
        <sz val="13"/>
        <rFont val="Arial"/>
        <family val="2"/>
      </rPr>
      <t xml:space="preserve">four </t>
    </r>
    <r>
      <rPr>
        <sz val="13"/>
        <rFont val="Arial"/>
        <family val="2"/>
      </rPr>
      <t>different CFs</t>
    </r>
  </si>
  <si>
    <r>
      <t xml:space="preserve">would contribute </t>
    </r>
    <r>
      <rPr>
        <i/>
        <sz val="13"/>
        <rFont val="Arial"/>
        <family val="2"/>
      </rPr>
      <t>twelve</t>
    </r>
    <r>
      <rPr>
        <sz val="13"/>
        <rFont val="Arial"/>
        <family val="2"/>
      </rPr>
      <t xml:space="preserve"> to this total)</t>
    </r>
  </si>
  <si>
    <t>NB: As described in the text, an accident will be counted once for each combination of CF (excluding "repeats") and serious injury.</t>
  </si>
  <si>
    <t xml:space="preserve">For example, an accident with four different CFs and three serious injury would be counted twelve times in this table - each serious injury would be </t>
  </si>
  <si>
    <t xml:space="preserve">However, "repeats" are excluded: if the same CF applies to two different participants, each serious injury will be counted only once against that CF. </t>
  </si>
  <si>
    <r>
      <t>Table T: Contributory factors: ranked</t>
    </r>
    <r>
      <rPr>
        <b/>
        <vertAlign val="superscript"/>
        <sz val="9.5"/>
        <rFont val="Arial"/>
        <family val="2"/>
      </rPr>
      <t>1,2</t>
    </r>
    <r>
      <rPr>
        <b/>
        <sz val="9.5"/>
        <rFont val="Arial"/>
        <family val="2"/>
      </rPr>
      <t>, 2012</t>
    </r>
  </si>
  <si>
    <r>
      <t>As a % of all contributory factors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</si>
  <si>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Rank</t>
  </si>
  <si>
    <t>Contributory Factor reported in each accident</t>
  </si>
  <si>
    <t>Very likely</t>
  </si>
  <si>
    <t>Possible</t>
  </si>
  <si>
    <t>Total</t>
  </si>
  <si>
    <t>% "very likely"</t>
  </si>
  <si>
    <t>Vehicle door opened or closed negligentl</t>
  </si>
  <si>
    <t>.</t>
  </si>
  <si>
    <t xml:space="preserve">2. Includes all contributory factors reported, even where the same CF is assigned more than once to an accident  </t>
  </si>
  <si>
    <t>(i.e. to more than one particpant). Therefore the total differs from earlier tables.</t>
  </si>
  <si>
    <t>(D/R)  indicates Driver/Rider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</si>
</sst>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General_)"/>
    <numFmt numFmtId="166" formatCode="_-* #,##0_-;\-* #,##0_-;_-* &quot;-&quot;??_-;_-@_-"/>
    <numFmt numFmtId="167" formatCode="0.0%"/>
  </numFmts>
  <fonts count="44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i/>
      <sz val="11"/>
      <color indexed="12"/>
      <name val="Arial"/>
      <family val="2"/>
    </font>
    <font>
      <sz val="11"/>
      <color indexed="12"/>
      <name val="Arial"/>
      <family val="2"/>
    </font>
    <font>
      <vertAlign val="superscript"/>
      <sz val="11"/>
      <name val="Arial"/>
      <family val="2"/>
    </font>
    <font>
      <sz val="12"/>
      <name val="Arial MT"/>
    </font>
    <font>
      <sz val="12"/>
      <name val="Arial"/>
      <family val="2"/>
    </font>
    <font>
      <b/>
      <i/>
      <sz val="11"/>
      <color indexed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i/>
      <sz val="9"/>
      <color indexed="12"/>
      <name val="Arial"/>
      <family val="2"/>
    </font>
    <font>
      <b/>
      <i/>
      <sz val="9"/>
      <color indexed="12"/>
      <name val="Arial"/>
      <family val="2"/>
    </font>
    <font>
      <sz val="8"/>
      <name val="Arial"/>
      <family val="2"/>
    </font>
    <font>
      <b/>
      <i/>
      <sz val="11"/>
      <name val="Arial"/>
      <family val="2"/>
    </font>
    <font>
      <sz val="11"/>
      <name val="Arial Unicode MS"/>
      <family val="2"/>
    </font>
    <font>
      <i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u/>
      <sz val="10"/>
      <name val="Arial"/>
      <family val="2"/>
    </font>
    <font>
      <i/>
      <sz val="9"/>
      <name val="Arial"/>
      <family val="2"/>
    </font>
    <font>
      <sz val="10"/>
      <name val="Arial Unicode MS"/>
      <family val="2"/>
    </font>
    <font>
      <b/>
      <sz val="13"/>
      <name val="Arial"/>
      <family val="2"/>
    </font>
    <font>
      <b/>
      <vertAlign val="superscript"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i/>
      <sz val="13"/>
      <color indexed="12"/>
      <name val="Arial"/>
      <family val="2"/>
    </font>
    <font>
      <sz val="13"/>
      <color indexed="12"/>
      <name val="Arial"/>
      <family val="2"/>
    </font>
    <font>
      <b/>
      <sz val="13"/>
      <color indexed="12"/>
      <name val="Arial"/>
      <family val="2"/>
    </font>
    <font>
      <i/>
      <sz val="13"/>
      <name val="Arial"/>
      <family val="2"/>
    </font>
    <font>
      <b/>
      <sz val="9.5"/>
      <name val="Arial"/>
      <family val="2"/>
    </font>
    <font>
      <b/>
      <vertAlign val="superscript"/>
      <sz val="9.5"/>
      <name val="Arial"/>
      <family val="2"/>
    </font>
    <font>
      <b/>
      <i/>
      <u/>
      <sz val="10"/>
      <name val="Arial"/>
      <family val="2"/>
    </font>
    <font>
      <b/>
      <sz val="10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</borders>
  <cellStyleXfs count="12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10" fillId="0" borderId="0"/>
    <xf numFmtId="0" fontId="1" fillId="0" borderId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" fillId="0" borderId="0"/>
    <xf numFmtId="0" fontId="13" fillId="0" borderId="0">
      <alignment vertical="top"/>
    </xf>
    <xf numFmtId="0" fontId="1" fillId="2" borderId="1" applyNumberFormat="0" applyFont="0" applyAlignment="0" applyProtection="0"/>
  </cellStyleXfs>
  <cellXfs count="234">
    <xf numFmtId="0" fontId="0" fillId="0" borderId="0" xfId="0">
      <alignment vertical="top"/>
    </xf>
    <xf numFmtId="0" fontId="3" fillId="0" borderId="2" xfId="0" applyFont="1" applyBorder="1" applyAlignment="1"/>
    <xf numFmtId="0" fontId="5" fillId="0" borderId="2" xfId="0" applyFont="1" applyBorder="1" applyAlignment="1"/>
    <xf numFmtId="0" fontId="6" fillId="0" borderId="2" xfId="0" applyFont="1" applyBorder="1" applyAlignment="1"/>
    <xf numFmtId="0" fontId="3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6" fillId="0" borderId="0" xfId="0" applyFont="1" applyAlignment="1"/>
    <xf numFmtId="0" fontId="3" fillId="0" borderId="2" xfId="0" applyFont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1" fontId="7" fillId="0" borderId="0" xfId="0" applyNumberFormat="1" applyFont="1" applyAlignmen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3" fillId="0" borderId="3" xfId="0" applyFont="1" applyBorder="1" applyAlignment="1"/>
    <xf numFmtId="0" fontId="6" fillId="0" borderId="3" xfId="0" applyFont="1" applyBorder="1" applyAlignment="1"/>
    <xf numFmtId="0" fontId="7" fillId="0" borderId="3" xfId="0" applyFont="1" applyBorder="1" applyAlignment="1"/>
    <xf numFmtId="3" fontId="6" fillId="0" borderId="3" xfId="0" applyNumberFormat="1" applyFont="1" applyBorder="1" applyAlignment="1"/>
    <xf numFmtId="0" fontId="6" fillId="0" borderId="0" xfId="0" applyFont="1" applyFill="1" applyAlignment="1"/>
    <xf numFmtId="3" fontId="6" fillId="0" borderId="0" xfId="0" applyNumberFormat="1" applyFont="1" applyFill="1" applyAlignment="1"/>
    <xf numFmtId="0" fontId="8" fillId="0" borderId="0" xfId="0" applyFont="1" applyFill="1" applyAlignment="1"/>
    <xf numFmtId="0" fontId="6" fillId="0" borderId="3" xfId="0" applyFont="1" applyFill="1" applyBorder="1" applyAlignment="1"/>
    <xf numFmtId="164" fontId="8" fillId="0" borderId="3" xfId="0" applyNumberFormat="1" applyFont="1" applyFill="1" applyBorder="1" applyAlignment="1"/>
    <xf numFmtId="0" fontId="8" fillId="0" borderId="3" xfId="0" applyFont="1" applyFill="1" applyBorder="1" applyAlignment="1"/>
    <xf numFmtId="0" fontId="8" fillId="0" borderId="3" xfId="0" applyFont="1" applyBorder="1" applyAlignment="1"/>
    <xf numFmtId="0" fontId="9" fillId="0" borderId="0" xfId="0" applyFont="1" applyAlignment="1"/>
    <xf numFmtId="3" fontId="11" fillId="0" borderId="0" xfId="3" applyNumberFormat="1" applyFont="1" applyAlignment="1">
      <alignment horizontal="right"/>
    </xf>
    <xf numFmtId="0" fontId="5" fillId="0" borderId="0" xfId="0" applyFont="1" applyAlignment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wrapText="1"/>
    </xf>
    <xf numFmtId="1" fontId="12" fillId="0" borderId="0" xfId="0" applyNumberFormat="1" applyFont="1" applyAlignment="1"/>
    <xf numFmtId="9" fontId="7" fillId="0" borderId="3" xfId="0" applyNumberFormat="1" applyFont="1" applyBorder="1" applyAlignment="1"/>
    <xf numFmtId="0" fontId="3" fillId="0" borderId="3" xfId="0" applyFont="1" applyBorder="1" applyAlignment="1">
      <alignment vertical="top"/>
    </xf>
    <xf numFmtId="0" fontId="13" fillId="0" borderId="3" xfId="0" applyFont="1" applyBorder="1" applyAlignment="1"/>
    <xf numFmtId="0" fontId="0" fillId="0" borderId="0" xfId="0" applyAlignment="1"/>
    <xf numFmtId="0" fontId="14" fillId="0" borderId="0" xfId="0" applyFont="1" applyBorder="1" applyAlignment="1"/>
    <xf numFmtId="0" fontId="14" fillId="0" borderId="2" xfId="0" applyFont="1" applyBorder="1" applyAlignment="1">
      <alignment horizontal="centerContinuous"/>
    </xf>
    <xf numFmtId="0" fontId="14" fillId="0" borderId="0" xfId="0" applyFont="1" applyBorder="1" applyAlignment="1">
      <alignment horizontal="centerContinuous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/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right" wrapText="1"/>
    </xf>
    <xf numFmtId="0" fontId="16" fillId="0" borderId="0" xfId="0" applyFont="1" applyAlignment="1"/>
    <xf numFmtId="0" fontId="1" fillId="0" borderId="0" xfId="4"/>
    <xf numFmtId="0" fontId="16" fillId="0" borderId="0" xfId="0" applyFont="1" applyAlignment="1">
      <alignment vertical="top"/>
    </xf>
    <xf numFmtId="166" fontId="0" fillId="0" borderId="0" xfId="1" applyNumberFormat="1" applyFont="1" applyAlignment="1"/>
    <xf numFmtId="3" fontId="17" fillId="0" borderId="0" xfId="0" applyNumberFormat="1" applyFont="1" applyAlignment="1">
      <alignment vertical="top"/>
    </xf>
    <xf numFmtId="3" fontId="16" fillId="0" borderId="0" xfId="0" applyNumberFormat="1" applyFont="1" applyAlignment="1">
      <alignment vertical="top"/>
    </xf>
    <xf numFmtId="0" fontId="16" fillId="0" borderId="0" xfId="0" applyFont="1" applyBorder="1" applyAlignment="1">
      <alignment vertical="top"/>
    </xf>
    <xf numFmtId="0" fontId="14" fillId="0" borderId="3" xfId="0" applyFont="1" applyBorder="1" applyAlignment="1">
      <alignment vertical="top"/>
    </xf>
    <xf numFmtId="3" fontId="14" fillId="0" borderId="3" xfId="0" applyNumberFormat="1" applyFont="1" applyBorder="1" applyAlignment="1">
      <alignment vertical="top"/>
    </xf>
    <xf numFmtId="3" fontId="18" fillId="0" borderId="3" xfId="0" applyNumberFormat="1" applyFont="1" applyBorder="1" applyAlignment="1">
      <alignment vertical="top"/>
    </xf>
    <xf numFmtId="0" fontId="19" fillId="0" borderId="0" xfId="0" applyFont="1" applyAlignment="1"/>
    <xf numFmtId="0" fontId="19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/>
    <xf numFmtId="0" fontId="6" fillId="0" borderId="4" xfId="0" applyFont="1" applyBorder="1" applyAlignment="1">
      <alignment horizontal="left"/>
    </xf>
    <xf numFmtId="3" fontId="3" fillId="0" borderId="4" xfId="0" applyNumberFormat="1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3" fontId="3" fillId="0" borderId="0" xfId="0" applyNumberFormat="1" applyFont="1" applyBorder="1" applyAlignment="1"/>
    <xf numFmtId="3" fontId="12" fillId="0" borderId="0" xfId="0" applyNumberFormat="1" applyFont="1" applyBorder="1" applyAlignment="1">
      <alignment horizontal="center"/>
    </xf>
    <xf numFmtId="3" fontId="20" fillId="0" borderId="0" xfId="0" applyNumberFormat="1" applyFont="1" applyBorder="1" applyAlignment="1"/>
    <xf numFmtId="0" fontId="6" fillId="0" borderId="0" xfId="0" applyFont="1" applyBorder="1" applyAlignment="1">
      <alignment horizontal="left" indent="1"/>
    </xf>
    <xf numFmtId="3" fontId="7" fillId="0" borderId="0" xfId="0" applyNumberFormat="1" applyFont="1" applyBorder="1" applyAlignment="1">
      <alignment horizontal="center"/>
    </xf>
    <xf numFmtId="3" fontId="6" fillId="0" borderId="0" xfId="0" applyNumberFormat="1" applyFont="1" applyBorder="1" applyAlignment="1"/>
    <xf numFmtId="3" fontId="7" fillId="0" borderId="0" xfId="0" applyNumberFormat="1" applyFont="1" applyBorder="1" applyAlignment="1"/>
    <xf numFmtId="3" fontId="12" fillId="0" borderId="0" xfId="0" applyNumberFormat="1" applyFont="1" applyBorder="1" applyAlignment="1"/>
    <xf numFmtId="1" fontId="7" fillId="0" borderId="0" xfId="2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3" xfId="0" applyFont="1" applyFill="1" applyBorder="1" applyAlignment="1"/>
    <xf numFmtId="3" fontId="3" fillId="0" borderId="3" xfId="0" applyNumberFormat="1" applyFont="1" applyBorder="1" applyAlignment="1"/>
    <xf numFmtId="3" fontId="20" fillId="0" borderId="3" xfId="0" applyNumberFormat="1" applyFont="1" applyBorder="1" applyAlignment="1">
      <alignment horizontal="center"/>
    </xf>
    <xf numFmtId="3" fontId="20" fillId="0" borderId="3" xfId="0" applyNumberFormat="1" applyFont="1" applyBorder="1" applyAlignment="1"/>
    <xf numFmtId="1" fontId="12" fillId="0" borderId="3" xfId="2" applyNumberFormat="1" applyFont="1" applyBorder="1" applyAlignment="1">
      <alignment horizontal="center"/>
    </xf>
    <xf numFmtId="0" fontId="3" fillId="0" borderId="0" xfId="0" applyFont="1" applyFill="1" applyBorder="1" applyAlignment="1"/>
    <xf numFmtId="3" fontId="5" fillId="0" borderId="0" xfId="0" applyNumberFormat="1" applyFont="1" applyBorder="1" applyAlignment="1"/>
    <xf numFmtId="1" fontId="12" fillId="0" borderId="0" xfId="2" applyNumberFormat="1" applyFont="1" applyBorder="1" applyAlignment="1">
      <alignment horizontal="center"/>
    </xf>
    <xf numFmtId="3" fontId="6" fillId="0" borderId="0" xfId="0" applyNumberFormat="1" applyFont="1" applyFill="1" applyBorder="1" applyAlignment="1"/>
    <xf numFmtId="9" fontId="8" fillId="0" borderId="0" xfId="2" applyFont="1" applyFill="1" applyBorder="1" applyAlignment="1">
      <alignment horizontal="center"/>
    </xf>
    <xf numFmtId="0" fontId="21" fillId="0" borderId="0" xfId="0" applyFont="1" applyBorder="1" applyAlignment="1">
      <alignment horizontal="left"/>
    </xf>
    <xf numFmtId="2" fontId="8" fillId="0" borderId="3" xfId="0" applyNumberFormat="1" applyFont="1" applyBorder="1" applyAlignment="1"/>
    <xf numFmtId="2" fontId="8" fillId="0" borderId="3" xfId="0" applyNumberFormat="1" applyFont="1" applyBorder="1" applyAlignment="1">
      <alignment horizontal="center"/>
    </xf>
    <xf numFmtId="2" fontId="8" fillId="0" borderId="0" xfId="0" applyNumberFormat="1" applyFont="1" applyBorder="1" applyAlignment="1"/>
    <xf numFmtId="2" fontId="8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/>
    <xf numFmtId="3" fontId="6" fillId="0" borderId="0" xfId="0" applyNumberFormat="1" applyFont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0" fillId="0" borderId="3" xfId="0" applyBorder="1" applyAlignment="1"/>
    <xf numFmtId="0" fontId="3" fillId="0" borderId="4" xfId="0" applyFont="1" applyBorder="1" applyAlignment="1">
      <alignment horizontal="left"/>
    </xf>
    <xf numFmtId="3" fontId="3" fillId="0" borderId="4" xfId="0" applyNumberFormat="1" applyFont="1" applyBorder="1" applyAlignment="1"/>
    <xf numFmtId="0" fontId="3" fillId="0" borderId="4" xfId="0" applyFont="1" applyBorder="1" applyAlignment="1">
      <alignment horizontal="center"/>
    </xf>
    <xf numFmtId="9" fontId="3" fillId="0" borderId="4" xfId="0" applyNumberFormat="1" applyFont="1" applyBorder="1" applyAlignment="1">
      <alignment horizontal="center"/>
    </xf>
    <xf numFmtId="1" fontId="22" fillId="0" borderId="0" xfId="0" applyNumberFormat="1" applyFont="1" applyAlignment="1">
      <alignment horizontal="center"/>
    </xf>
    <xf numFmtId="1" fontId="22" fillId="0" borderId="3" xfId="0" applyNumberFormat="1" applyFont="1" applyBorder="1" applyAlignment="1"/>
    <xf numFmtId="0" fontId="0" fillId="0" borderId="0" xfId="0" applyBorder="1" applyAlignment="1"/>
    <xf numFmtId="3" fontId="23" fillId="0" borderId="0" xfId="0" applyNumberFormat="1" applyFont="1" applyBorder="1" applyAlignment="1"/>
    <xf numFmtId="1" fontId="22" fillId="0" borderId="0" xfId="0" applyNumberFormat="1" applyFont="1" applyBorder="1" applyAlignment="1"/>
    <xf numFmtId="0" fontId="3" fillId="0" borderId="0" xfId="0" applyFont="1" applyFill="1" applyAlignment="1"/>
    <xf numFmtId="0" fontId="20" fillId="0" borderId="0" xfId="0" applyFont="1" applyAlignment="1"/>
    <xf numFmtId="2" fontId="23" fillId="0" borderId="3" xfId="0" applyNumberFormat="1" applyFont="1" applyBorder="1" applyAlignment="1">
      <alignment horizontal="right"/>
    </xf>
    <xf numFmtId="0" fontId="13" fillId="0" borderId="0" xfId="0" applyFont="1" applyAlignment="1"/>
    <xf numFmtId="2" fontId="23" fillId="0" borderId="0" xfId="0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24" fillId="0" borderId="3" xfId="0" applyFont="1" applyBorder="1" applyAlignment="1"/>
    <xf numFmtId="0" fontId="2" fillId="0" borderId="3" xfId="0" applyFont="1" applyBorder="1" applyAlignment="1"/>
    <xf numFmtId="0" fontId="26" fillId="0" borderId="3" xfId="0" applyFont="1" applyBorder="1" applyAlignme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/>
    <xf numFmtId="0" fontId="24" fillId="0" borderId="0" xfId="0" applyFont="1" applyBorder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7" fillId="0" borderId="6" xfId="0" applyFont="1" applyBorder="1" applyAlignment="1"/>
    <xf numFmtId="0" fontId="27" fillId="0" borderId="7" xfId="0" applyFont="1" applyBorder="1" applyAlignment="1"/>
    <xf numFmtId="0" fontId="27" fillId="0" borderId="8" xfId="0" applyFont="1" applyBorder="1" applyAlignment="1">
      <alignment horizontal="center"/>
    </xf>
    <xf numFmtId="0" fontId="27" fillId="0" borderId="9" xfId="0" applyFont="1" applyFill="1" applyBorder="1" applyAlignment="1"/>
    <xf numFmtId="0" fontId="27" fillId="0" borderId="0" xfId="0" applyFont="1" applyFill="1" applyBorder="1" applyAlignment="1"/>
    <xf numFmtId="0" fontId="27" fillId="0" borderId="10" xfId="0" applyFont="1" applyBorder="1" applyAlignment="1">
      <alignment horizontal="center"/>
    </xf>
    <xf numFmtId="0" fontId="27" fillId="0" borderId="11" xfId="0" applyFont="1" applyFill="1" applyBorder="1" applyAlignment="1"/>
    <xf numFmtId="0" fontId="27" fillId="0" borderId="2" xfId="0" applyFont="1" applyFill="1" applyBorder="1" applyAlignment="1"/>
    <xf numFmtId="0" fontId="27" fillId="0" borderId="12" xfId="0" applyFont="1" applyBorder="1" applyAlignment="1">
      <alignment horizontal="center"/>
    </xf>
    <xf numFmtId="0" fontId="2" fillId="0" borderId="0" xfId="0" applyFont="1" applyFill="1" applyBorder="1" applyAlignme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9" fillId="0" borderId="3" xfId="0" applyFont="1" applyBorder="1" applyAlignment="1"/>
    <xf numFmtId="0" fontId="31" fillId="0" borderId="3" xfId="0" applyFont="1" applyBorder="1" applyAlignment="1"/>
    <xf numFmtId="0" fontId="32" fillId="0" borderId="3" xfId="0" applyFont="1" applyBorder="1" applyAlignment="1"/>
    <xf numFmtId="0" fontId="31" fillId="0" borderId="0" xfId="0" applyFont="1" applyAlignment="1"/>
    <xf numFmtId="0" fontId="31" fillId="0" borderId="0" xfId="0" applyFont="1" applyBorder="1" applyAlignment="1"/>
    <xf numFmtId="0" fontId="29" fillId="0" borderId="4" xfId="0" applyFont="1" applyBorder="1" applyAlignment="1">
      <alignment horizontal="center"/>
    </xf>
    <xf numFmtId="0" fontId="29" fillId="0" borderId="0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3" xfId="0" applyFont="1" applyBorder="1" applyAlignment="1">
      <alignment horizontal="center" wrapText="1"/>
    </xf>
    <xf numFmtId="0" fontId="29" fillId="0" borderId="0" xfId="0" applyFont="1" applyAlignment="1"/>
    <xf numFmtId="167" fontId="31" fillId="0" borderId="0" xfId="2" applyNumberFormat="1" applyFont="1" applyFill="1"/>
    <xf numFmtId="1" fontId="33" fillId="0" borderId="0" xfId="0" applyNumberFormat="1" applyFont="1" applyAlignment="1"/>
    <xf numFmtId="0" fontId="31" fillId="0" borderId="0" xfId="0" applyFont="1" applyFill="1" applyAlignment="1"/>
    <xf numFmtId="0" fontId="34" fillId="0" borderId="3" xfId="0" applyFont="1" applyFill="1" applyBorder="1" applyAlignment="1"/>
    <xf numFmtId="0" fontId="35" fillId="0" borderId="3" xfId="0" applyFont="1" applyFill="1" applyBorder="1" applyAlignment="1"/>
    <xf numFmtId="167" fontId="31" fillId="0" borderId="3" xfId="2" applyNumberFormat="1" applyFont="1" applyFill="1" applyBorder="1"/>
    <xf numFmtId="0" fontId="34" fillId="0" borderId="0" xfId="0" applyFont="1" applyFill="1" applyAlignment="1"/>
    <xf numFmtId="0" fontId="35" fillId="0" borderId="0" xfId="0" applyFont="1" applyFill="1" applyAlignment="1"/>
    <xf numFmtId="0" fontId="29" fillId="0" borderId="3" xfId="0" applyFont="1" applyFill="1" applyBorder="1" applyAlignment="1"/>
    <xf numFmtId="9" fontId="34" fillId="0" borderId="3" xfId="2" applyNumberFormat="1" applyFont="1" applyFill="1" applyBorder="1" applyAlignment="1">
      <alignment horizontal="right"/>
    </xf>
    <xf numFmtId="0" fontId="29" fillId="0" borderId="0" xfId="0" applyFont="1" applyFill="1" applyBorder="1" applyAlignment="1"/>
    <xf numFmtId="0" fontId="29" fillId="0" borderId="0" xfId="0" applyFont="1" applyBorder="1" applyAlignment="1"/>
    <xf numFmtId="9" fontId="34" fillId="0" borderId="0" xfId="2" applyNumberFormat="1" applyFont="1" applyFill="1" applyBorder="1" applyAlignment="1">
      <alignment horizontal="right"/>
    </xf>
    <xf numFmtId="9" fontId="31" fillId="0" borderId="0" xfId="2" applyNumberFormat="1" applyFont="1" applyFill="1"/>
    <xf numFmtId="0" fontId="36" fillId="0" borderId="6" xfId="0" applyFont="1" applyFill="1" applyBorder="1" applyAlignment="1"/>
    <xf numFmtId="0" fontId="36" fillId="0" borderId="7" xfId="0" applyFont="1" applyFill="1" applyBorder="1" applyAlignment="1"/>
    <xf numFmtId="0" fontId="36" fillId="0" borderId="8" xfId="0" applyFont="1" applyFill="1" applyBorder="1" applyAlignment="1"/>
    <xf numFmtId="0" fontId="31" fillId="0" borderId="0" xfId="0" applyFont="1" applyFill="1" applyBorder="1" applyAlignment="1"/>
    <xf numFmtId="0" fontId="36" fillId="0" borderId="9" xfId="0" applyFont="1" applyFill="1" applyBorder="1" applyAlignment="1"/>
    <xf numFmtId="0" fontId="36" fillId="0" borderId="0" xfId="0" applyFont="1" applyFill="1" applyBorder="1" applyAlignment="1"/>
    <xf numFmtId="0" fontId="36" fillId="0" borderId="10" xfId="0" applyFont="1" applyFill="1" applyBorder="1" applyAlignment="1"/>
    <xf numFmtId="0" fontId="36" fillId="0" borderId="11" xfId="0" applyFont="1" applyFill="1" applyBorder="1" applyAlignment="1"/>
    <xf numFmtId="0" fontId="36" fillId="0" borderId="2" xfId="0" applyFont="1" applyFill="1" applyBorder="1" applyAlignment="1"/>
    <xf numFmtId="0" fontId="36" fillId="0" borderId="12" xfId="0" applyFont="1" applyFill="1" applyBorder="1" applyAlignment="1"/>
    <xf numFmtId="0" fontId="34" fillId="0" borderId="0" xfId="0" applyFont="1" applyAlignment="1"/>
    <xf numFmtId="0" fontId="31" fillId="0" borderId="13" xfId="0" applyFont="1" applyBorder="1" applyAlignment="1">
      <alignment horizontal="center" wrapText="1"/>
    </xf>
    <xf numFmtId="0" fontId="31" fillId="0" borderId="3" xfId="0" applyFont="1" applyBorder="1" applyAlignment="1">
      <alignment horizontal="right"/>
    </xf>
    <xf numFmtId="0" fontId="31" fillId="0" borderId="3" xfId="0" applyFont="1" applyBorder="1" applyAlignment="1">
      <alignment horizontal="center" wrapText="1"/>
    </xf>
    <xf numFmtId="0" fontId="29" fillId="0" borderId="0" xfId="0" applyFont="1" applyFill="1" applyAlignment="1"/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167" fontId="31" fillId="0" borderId="0" xfId="2" applyNumberFormat="1" applyFont="1" applyFill="1" applyBorder="1"/>
    <xf numFmtId="3" fontId="31" fillId="0" borderId="3" xfId="0" applyNumberFormat="1" applyFont="1" applyFill="1" applyBorder="1" applyAlignment="1"/>
    <xf numFmtId="3" fontId="29" fillId="0" borderId="3" xfId="0" applyNumberFormat="1" applyFont="1" applyFill="1" applyBorder="1" applyAlignment="1"/>
    <xf numFmtId="9" fontId="34" fillId="0" borderId="3" xfId="2" applyNumberFormat="1" applyFont="1" applyFill="1" applyBorder="1"/>
    <xf numFmtId="3" fontId="34" fillId="0" borderId="0" xfId="0" applyNumberFormat="1" applyFont="1" applyFill="1" applyAlignment="1"/>
    <xf numFmtId="3" fontId="35" fillId="0" borderId="0" xfId="0" applyNumberFormat="1" applyFont="1" applyFill="1" applyAlignment="1"/>
    <xf numFmtId="3" fontId="2" fillId="0" borderId="0" xfId="0" quotePrefix="1" applyNumberFormat="1" applyFont="1" applyAlignment="1">
      <alignment horizontal="left"/>
    </xf>
    <xf numFmtId="0" fontId="37" fillId="0" borderId="3" xfId="0" applyFont="1" applyBorder="1" applyAlignment="1"/>
    <xf numFmtId="0" fontId="26" fillId="0" borderId="3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0" xfId="0" applyFont="1" applyBorder="1" applyAlignment="1"/>
    <xf numFmtId="0" fontId="2" fillId="0" borderId="0" xfId="0" applyFont="1" applyBorder="1" applyAlignment="1"/>
    <xf numFmtId="0" fontId="2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24" fillId="0" borderId="4" xfId="0" applyFont="1" applyBorder="1" applyAlignment="1">
      <alignment horizontal="center"/>
    </xf>
    <xf numFmtId="0" fontId="26" fillId="0" borderId="13" xfId="0" applyFont="1" applyBorder="1" applyAlignment="1">
      <alignment horizontal="left"/>
    </xf>
    <xf numFmtId="0" fontId="24" fillId="0" borderId="13" xfId="0" applyFont="1" applyBorder="1" applyAlignment="1">
      <alignment horizontal="center" wrapText="1"/>
    </xf>
    <xf numFmtId="0" fontId="39" fillId="0" borderId="0" xfId="0" applyFont="1" applyBorder="1" applyAlignment="1">
      <alignment horizontal="left"/>
    </xf>
    <xf numFmtId="0" fontId="26" fillId="0" borderId="0" xfId="0" applyFont="1" applyBorder="1" applyAlignment="1">
      <alignment horizontal="right"/>
    </xf>
    <xf numFmtId="0" fontId="24" fillId="0" borderId="3" xfId="0" applyFont="1" applyBorder="1" applyAlignment="1">
      <alignment horizontal="center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center" vertical="top" wrapText="1"/>
    </xf>
    <xf numFmtId="0" fontId="24" fillId="0" borderId="3" xfId="0" applyFont="1" applyBorder="1" applyAlignment="1">
      <alignment horizontal="center" wrapText="1"/>
    </xf>
    <xf numFmtId="0" fontId="26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9" fontId="23" fillId="0" borderId="0" xfId="2" applyFont="1" applyBorder="1" applyAlignment="1">
      <alignment horizontal="right"/>
    </xf>
    <xf numFmtId="9" fontId="23" fillId="0" borderId="0" xfId="2" applyNumberFormat="1" applyFont="1" applyBorder="1"/>
    <xf numFmtId="0" fontId="2" fillId="0" borderId="14" xfId="0" applyFont="1" applyFill="1" applyBorder="1" applyAlignment="1">
      <alignment horizontal="center"/>
    </xf>
    <xf numFmtId="0" fontId="2" fillId="0" borderId="14" xfId="0" applyFont="1" applyFill="1" applyBorder="1" applyAlignment="1"/>
    <xf numFmtId="3" fontId="2" fillId="0" borderId="14" xfId="0" applyNumberFormat="1" applyFont="1" applyFill="1" applyBorder="1" applyAlignment="1">
      <alignment horizontal="right"/>
    </xf>
    <xf numFmtId="3" fontId="2" fillId="0" borderId="14" xfId="0" applyNumberFormat="1" applyFont="1" applyBorder="1" applyAlignment="1">
      <alignment horizontal="right"/>
    </xf>
    <xf numFmtId="9" fontId="23" fillId="0" borderId="14" xfId="2" applyFont="1" applyBorder="1" applyAlignment="1">
      <alignment horizontal="right"/>
    </xf>
    <xf numFmtId="9" fontId="23" fillId="0" borderId="14" xfId="2" applyNumberFormat="1" applyFont="1" applyBorder="1"/>
    <xf numFmtId="9" fontId="23" fillId="0" borderId="0" xfId="2" applyFont="1" applyFill="1" applyBorder="1" applyAlignment="1">
      <alignment horizontal="right"/>
    </xf>
    <xf numFmtId="9" fontId="23" fillId="0" borderId="0" xfId="2" applyNumberFormat="1" applyFont="1" applyFill="1" applyBorder="1"/>
    <xf numFmtId="9" fontId="23" fillId="0" borderId="14" xfId="2" applyFont="1" applyFill="1" applyBorder="1" applyAlignment="1">
      <alignment horizontal="right"/>
    </xf>
    <xf numFmtId="9" fontId="23" fillId="0" borderId="14" xfId="2" applyNumberFormat="1" applyFont="1" applyFill="1" applyBorder="1"/>
    <xf numFmtId="0" fontId="2" fillId="0" borderId="3" xfId="0" applyFont="1" applyBorder="1" applyAlignment="1">
      <alignment horizontal="center"/>
    </xf>
    <xf numFmtId="3" fontId="24" fillId="0" borderId="3" xfId="0" applyNumberFormat="1" applyFont="1" applyBorder="1" applyAlignment="1">
      <alignment horizontal="right"/>
    </xf>
    <xf numFmtId="9" fontId="23" fillId="0" borderId="3" xfId="2" applyFont="1" applyBorder="1" applyAlignment="1">
      <alignment horizontal="right"/>
    </xf>
    <xf numFmtId="9" fontId="23" fillId="0" borderId="3" xfId="2" applyNumberFormat="1" applyFont="1" applyBorder="1"/>
    <xf numFmtId="3" fontId="24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/>
    </xf>
    <xf numFmtId="9" fontId="2" fillId="0" borderId="0" xfId="2" applyFont="1" applyBorder="1" applyAlignment="1">
      <alignment horizontal="right"/>
    </xf>
    <xf numFmtId="9" fontId="2" fillId="0" borderId="0" xfId="2" applyNumberFormat="1" applyFont="1" applyBorder="1"/>
    <xf numFmtId="3" fontId="2" fillId="0" borderId="0" xfId="0" applyNumberFormat="1" applyFont="1" applyBorder="1" applyAlignment="1">
      <alignment horizontal="left"/>
    </xf>
    <xf numFmtId="9" fontId="2" fillId="0" borderId="0" xfId="0" applyNumberFormat="1" applyFont="1" applyBorder="1" applyAlignment="1">
      <alignment horizontal="left"/>
    </xf>
    <xf numFmtId="167" fontId="2" fillId="0" borderId="0" xfId="2" applyNumberFormat="1" applyFont="1" applyBorder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horizontal="left" vertical="top"/>
    </xf>
    <xf numFmtId="0" fontId="28" fillId="0" borderId="0" xfId="0" applyFont="1" applyBorder="1" applyAlignment="1">
      <alignment horizontal="left"/>
    </xf>
  </cellXfs>
  <cellStyles count="12">
    <cellStyle name="Comma" xfId="1" builtinId="3"/>
    <cellStyle name="Followed Hyperlink 2" xfId="5"/>
    <cellStyle name="Followed Hyperlink 3" xfId="6"/>
    <cellStyle name="Hyperlink 2" xfId="7"/>
    <cellStyle name="Hyperlink 3" xfId="8"/>
    <cellStyle name="Normal" xfId="0" builtinId="0"/>
    <cellStyle name="Normal 2" xfId="9"/>
    <cellStyle name="Normal 3" xfId="10"/>
    <cellStyle name="Normal_rassumnum" xfId="3"/>
    <cellStyle name="Normal_Sheet4" xfId="4"/>
    <cellStyle name="Note 2" xfId="1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78038824904664"/>
          <c:y val="0.16876595064294544"/>
          <c:w val="0.72684514113791843"/>
          <c:h val="0.629723696428900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11'!$C$3:$D$3</c:f>
              <c:strCache>
                <c:ptCount val="1"/>
                <c:pt idx="0">
                  <c:v>Fatal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11'!$D$6:$D$14</c:f>
              <c:numCache>
                <c:formatCode>0</c:formatCode>
                <c:ptCount val="9"/>
                <c:pt idx="0">
                  <c:v>15.384615384615385</c:v>
                </c:pt>
                <c:pt idx="1">
                  <c:v>0.64102564102564097</c:v>
                </c:pt>
                <c:pt idx="2">
                  <c:v>24.358974358974358</c:v>
                </c:pt>
                <c:pt idx="3">
                  <c:v>71.15384615384616</c:v>
                </c:pt>
                <c:pt idx="4">
                  <c:v>17.948717948717949</c:v>
                </c:pt>
                <c:pt idx="5">
                  <c:v>24.358974358974358</c:v>
                </c:pt>
                <c:pt idx="6">
                  <c:v>10.897435897435898</c:v>
                </c:pt>
                <c:pt idx="7">
                  <c:v>26.282051282051285</c:v>
                </c:pt>
                <c:pt idx="8">
                  <c:v>5.1282051282051277</c:v>
                </c:pt>
              </c:numCache>
            </c:numRef>
          </c:val>
        </c:ser>
        <c:ser>
          <c:idx val="1"/>
          <c:order val="1"/>
          <c:tx>
            <c:strRef>
              <c:f>'Figure 11'!$F$3:$G$3</c:f>
              <c:strCache>
                <c:ptCount val="1"/>
                <c:pt idx="0">
                  <c:v>Serious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11'!$G$6:$G$14</c:f>
              <c:numCache>
                <c:formatCode>0</c:formatCode>
                <c:ptCount val="9"/>
                <c:pt idx="0">
                  <c:v>17.410714285714285</c:v>
                </c:pt>
                <c:pt idx="1">
                  <c:v>1.4668367346938775</c:v>
                </c:pt>
                <c:pt idx="2">
                  <c:v>22.704081632653061</c:v>
                </c:pt>
                <c:pt idx="3">
                  <c:v>62.308673469387756</c:v>
                </c:pt>
                <c:pt idx="4">
                  <c:v>13.584183673469388</c:v>
                </c:pt>
                <c:pt idx="5">
                  <c:v>19.642857142857142</c:v>
                </c:pt>
                <c:pt idx="6">
                  <c:v>8.0994897959183678</c:v>
                </c:pt>
                <c:pt idx="7">
                  <c:v>22.576530612244898</c:v>
                </c:pt>
                <c:pt idx="8">
                  <c:v>3.635204081632653</c:v>
                </c:pt>
              </c:numCache>
            </c:numRef>
          </c:val>
        </c:ser>
        <c:ser>
          <c:idx val="2"/>
          <c:order val="2"/>
          <c:tx>
            <c:strRef>
              <c:f>'Figure 11'!$I$3:$J$3</c:f>
              <c:strCache>
                <c:ptCount val="1"/>
                <c:pt idx="0">
                  <c:v>Slight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'Figure 11'!$A$6:$A$14</c:f>
              <c:strCache>
                <c:ptCount val="9"/>
                <c:pt idx="0">
                  <c:v>Road environment contributed</c:v>
                </c:pt>
                <c:pt idx="1">
                  <c:v>Vehicle defects</c:v>
                </c:pt>
                <c:pt idx="2">
                  <c:v>Injudicious action (D/R)</c:v>
                </c:pt>
                <c:pt idx="3">
                  <c:v>Driver/rider error/reaction</c:v>
                </c:pt>
                <c:pt idx="4">
                  <c:v>Impairment or distraction (D/R)</c:v>
                </c:pt>
                <c:pt idx="5">
                  <c:v>Behaviour or inexperience (D/R)</c:v>
                </c:pt>
                <c:pt idx="6">
                  <c:v>Vision affected</c:v>
                </c:pt>
                <c:pt idx="7">
                  <c:v>Pedestrian only</c:v>
                </c:pt>
                <c:pt idx="8">
                  <c:v>Special codes</c:v>
                </c:pt>
              </c:strCache>
            </c:strRef>
          </c:cat>
          <c:val>
            <c:numRef>
              <c:f>'Figure 11'!$J$6:$J$14</c:f>
              <c:numCache>
                <c:formatCode>0</c:formatCode>
                <c:ptCount val="9"/>
                <c:pt idx="0">
                  <c:v>20.786516853932586</c:v>
                </c:pt>
                <c:pt idx="1">
                  <c:v>1.529338327091136</c:v>
                </c:pt>
                <c:pt idx="2">
                  <c:v>23.533083645443195</c:v>
                </c:pt>
                <c:pt idx="3">
                  <c:v>67.556179775280896</c:v>
                </c:pt>
                <c:pt idx="4">
                  <c:v>9.8626716604244695</c:v>
                </c:pt>
                <c:pt idx="5">
                  <c:v>17.009987515605491</c:v>
                </c:pt>
                <c:pt idx="6">
                  <c:v>9.8470661672908868</c:v>
                </c:pt>
                <c:pt idx="7">
                  <c:v>12.780898876404494</c:v>
                </c:pt>
                <c:pt idx="8">
                  <c:v>3.1523096129837702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9235200"/>
        <c:axId val="149367424"/>
      </c:barChart>
      <c:catAx>
        <c:axId val="14923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67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36742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of accidents with contributory factor type</a:t>
                </a:r>
              </a:p>
            </c:rich>
          </c:tx>
          <c:layout>
            <c:manualLayout>
              <c:xMode val="edge"/>
              <c:yMode val="edge"/>
              <c:x val="0.13657787282084244"/>
              <c:y val="0.1612093324606464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2352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0172733902767648"/>
          <c:y val="0.15113376571001672"/>
          <c:w val="0.10989027470467294"/>
          <c:h val="0.1687660075236187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200" verticalDpi="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104775</xdr:rowOff>
    </xdr:from>
    <xdr:to>
      <xdr:col>8</xdr:col>
      <xdr:colOff>333375</xdr:colOff>
      <xdr:row>53</xdr:row>
      <xdr:rowOff>85725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1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3">
          <cell r="C3" t="str">
            <v>Fatal</v>
          </cell>
          <cell r="F3" t="str">
            <v>Serious</v>
          </cell>
          <cell r="I3" t="str">
            <v>Slight</v>
          </cell>
        </row>
        <row r="6">
          <cell r="A6" t="str">
            <v>Road environment contributed</v>
          </cell>
          <cell r="D6">
            <v>15.384615384615385</v>
          </cell>
          <cell r="G6">
            <v>17.410714285714285</v>
          </cell>
          <cell r="J6">
            <v>20.786516853932586</v>
          </cell>
        </row>
        <row r="7">
          <cell r="A7" t="str">
            <v>Vehicle defects</v>
          </cell>
          <cell r="D7">
            <v>0.64102564102564097</v>
          </cell>
          <cell r="G7">
            <v>1.4668367346938775</v>
          </cell>
          <cell r="J7">
            <v>1.529338327091136</v>
          </cell>
        </row>
        <row r="8">
          <cell r="A8" t="str">
            <v>Injudicious action (D/R)</v>
          </cell>
          <cell r="D8">
            <v>24.358974358974358</v>
          </cell>
          <cell r="G8">
            <v>22.704081632653061</v>
          </cell>
          <cell r="J8">
            <v>23.533083645443195</v>
          </cell>
        </row>
        <row r="9">
          <cell r="A9" t="str">
            <v>Driver/rider error/reaction</v>
          </cell>
          <cell r="D9">
            <v>71.15384615384616</v>
          </cell>
          <cell r="G9">
            <v>62.308673469387756</v>
          </cell>
          <cell r="J9">
            <v>67.556179775280896</v>
          </cell>
        </row>
        <row r="10">
          <cell r="A10" t="str">
            <v>Impairment or distraction (D/R)</v>
          </cell>
          <cell r="D10">
            <v>17.948717948717949</v>
          </cell>
          <cell r="G10">
            <v>13.584183673469388</v>
          </cell>
          <cell r="J10">
            <v>9.8626716604244695</v>
          </cell>
        </row>
        <row r="11">
          <cell r="A11" t="str">
            <v>Behaviour or inexperience (D/R)</v>
          </cell>
          <cell r="D11">
            <v>24.358974358974358</v>
          </cell>
          <cell r="G11">
            <v>19.642857142857142</v>
          </cell>
          <cell r="J11">
            <v>17.009987515605491</v>
          </cell>
        </row>
        <row r="12">
          <cell r="A12" t="str">
            <v>Vision affected</v>
          </cell>
          <cell r="D12">
            <v>10.897435897435898</v>
          </cell>
          <cell r="G12">
            <v>8.0994897959183678</v>
          </cell>
          <cell r="J12">
            <v>9.8470661672908868</v>
          </cell>
        </row>
        <row r="13">
          <cell r="A13" t="str">
            <v>Pedestrian only</v>
          </cell>
          <cell r="D13">
            <v>26.282051282051285</v>
          </cell>
          <cell r="G13">
            <v>22.576530612244898</v>
          </cell>
          <cell r="J13">
            <v>12.780898876404494</v>
          </cell>
        </row>
        <row r="14">
          <cell r="A14" t="str">
            <v>Special codes</v>
          </cell>
          <cell r="D14">
            <v>5.1282051282051277</v>
          </cell>
          <cell r="G14">
            <v>3.635204081632653</v>
          </cell>
          <cell r="J14">
            <v>3.1523096129837702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C-D"/>
      <sheetName val="Table E-F"/>
      <sheetName val="Table G"/>
      <sheetName val="Table G2"/>
      <sheetName val="Table H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4"/>
      <sheetName val="Table5a"/>
      <sheetName val="Table5b"/>
      <sheetName val="Table5c0408"/>
      <sheetName val="Table5c0711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a"/>
      <sheetName val="Table37b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_Figure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P115"/>
  <sheetViews>
    <sheetView tabSelected="1" zoomScale="75" zoomScaleNormal="75" workbookViewId="0"/>
  </sheetViews>
  <sheetFormatPr defaultRowHeight="14.25"/>
  <cols>
    <col min="1" max="1" width="9.140625" style="8"/>
    <col min="2" max="2" width="45.7109375" style="8" customWidth="1"/>
    <col min="3" max="3" width="9.5703125" style="8" bestFit="1" customWidth="1"/>
    <col min="4" max="4" width="9.28515625" style="11" bestFit="1" customWidth="1"/>
    <col min="5" max="5" width="1.28515625" style="8" customWidth="1"/>
    <col min="6" max="6" width="9.28515625" style="8" bestFit="1" customWidth="1"/>
    <col min="7" max="7" width="9.28515625" style="11" bestFit="1" customWidth="1"/>
    <col min="8" max="8" width="1.140625" style="8" customWidth="1"/>
    <col min="9" max="9" width="9.28515625" style="8" bestFit="1" customWidth="1"/>
    <col min="10" max="10" width="9.28515625" style="11" bestFit="1" customWidth="1"/>
    <col min="11" max="11" width="1.28515625" style="8" customWidth="1"/>
    <col min="12" max="12" width="9.42578125" style="8" bestFit="1" customWidth="1"/>
    <col min="13" max="13" width="11.42578125" style="11" customWidth="1"/>
    <col min="14" max="16384" width="9.140625" style="8"/>
  </cols>
  <sheetData>
    <row r="1" spans="1:15" s="4" customFormat="1" ht="28.5" customHeight="1">
      <c r="A1" s="1" t="s">
        <v>0</v>
      </c>
      <c r="B1" s="1"/>
      <c r="C1" s="1"/>
      <c r="D1" s="2"/>
      <c r="E1" s="1"/>
      <c r="F1" s="1"/>
      <c r="G1" s="2"/>
      <c r="H1" s="1"/>
      <c r="I1" s="1"/>
      <c r="J1" s="2"/>
      <c r="K1" s="3"/>
      <c r="L1" s="1"/>
      <c r="M1" s="2"/>
    </row>
    <row r="2" spans="1:15" ht="45" customHeight="1">
      <c r="A2" s="3"/>
      <c r="B2" s="3"/>
      <c r="C2" s="5" t="s">
        <v>1</v>
      </c>
      <c r="D2" s="5"/>
      <c r="E2" s="6"/>
      <c r="F2" s="5" t="s">
        <v>2</v>
      </c>
      <c r="G2" s="5"/>
      <c r="H2" s="6"/>
      <c r="I2" s="5" t="s">
        <v>3</v>
      </c>
      <c r="J2" s="5"/>
      <c r="K2" s="6"/>
      <c r="L2" s="7" t="s">
        <v>4</v>
      </c>
      <c r="M2" s="7"/>
    </row>
    <row r="3" spans="1:15" ht="25.5" customHeight="1">
      <c r="A3" s="1" t="s">
        <v>5</v>
      </c>
      <c r="B3" s="1"/>
      <c r="C3" s="9" t="s">
        <v>6</v>
      </c>
      <c r="D3" s="9" t="s">
        <v>7</v>
      </c>
      <c r="E3" s="9"/>
      <c r="F3" s="9" t="s">
        <v>6</v>
      </c>
      <c r="G3" s="9" t="s">
        <v>7</v>
      </c>
      <c r="H3" s="9"/>
      <c r="I3" s="9" t="s">
        <v>6</v>
      </c>
      <c r="J3" s="9" t="s">
        <v>7</v>
      </c>
      <c r="K3" s="9"/>
      <c r="L3" s="9" t="s">
        <v>6</v>
      </c>
      <c r="M3" s="9" t="s">
        <v>7</v>
      </c>
    </row>
    <row r="4" spans="1:15">
      <c r="D4" s="10"/>
    </row>
    <row r="5" spans="1:15" s="4" customFormat="1" ht="17.25">
      <c r="A5" s="4" t="s">
        <v>8</v>
      </c>
      <c r="C5" s="4">
        <v>24</v>
      </c>
      <c r="D5" s="12">
        <f t="shared" ref="D5:D14" si="0">C5/C$99*100</f>
        <v>15.384615384615385</v>
      </c>
      <c r="F5" s="4">
        <v>273</v>
      </c>
      <c r="G5" s="12">
        <f t="shared" ref="G5:G14" si="1">F5/F$99*100</f>
        <v>17.410714285714285</v>
      </c>
      <c r="I5" s="13">
        <v>1332</v>
      </c>
      <c r="J5" s="12">
        <f t="shared" ref="J5:J14" si="2">I5/I$99*100</f>
        <v>20.786516853932586</v>
      </c>
      <c r="L5" s="13">
        <v>1629</v>
      </c>
      <c r="M5" s="12">
        <f t="shared" ref="M5:M14" si="3">L5/L$99*100</f>
        <v>20.031972454500739</v>
      </c>
      <c r="O5" s="13"/>
    </row>
    <row r="6" spans="1:15" ht="15">
      <c r="B6" s="8" t="s">
        <v>9</v>
      </c>
      <c r="C6" s="8">
        <v>6</v>
      </c>
      <c r="D6" s="12">
        <f t="shared" si="0"/>
        <v>3.8461538461538463</v>
      </c>
      <c r="F6" s="8">
        <v>17</v>
      </c>
      <c r="G6" s="12">
        <f t="shared" si="1"/>
        <v>1.0841836734693877</v>
      </c>
      <c r="I6" s="8">
        <v>66</v>
      </c>
      <c r="J6" s="12">
        <f t="shared" si="2"/>
        <v>1.0299625468164793</v>
      </c>
      <c r="L6" s="8">
        <v>89</v>
      </c>
      <c r="M6" s="12">
        <f t="shared" si="3"/>
        <v>1.0944417117560257</v>
      </c>
      <c r="O6" s="13"/>
    </row>
    <row r="7" spans="1:15" ht="15">
      <c r="B7" s="8" t="s">
        <v>10</v>
      </c>
      <c r="C7" s="8">
        <v>1</v>
      </c>
      <c r="D7" s="12">
        <f t="shared" si="0"/>
        <v>0.64102564102564097</v>
      </c>
      <c r="F7" s="8">
        <v>36</v>
      </c>
      <c r="G7" s="12">
        <f t="shared" si="1"/>
        <v>2.295918367346939</v>
      </c>
      <c r="I7" s="8">
        <v>161</v>
      </c>
      <c r="J7" s="12">
        <f t="shared" si="2"/>
        <v>2.5124843945068664</v>
      </c>
      <c r="L7" s="8">
        <v>198</v>
      </c>
      <c r="M7" s="12">
        <f t="shared" si="3"/>
        <v>2.4348253812100347</v>
      </c>
      <c r="O7" s="13"/>
    </row>
    <row r="8" spans="1:15" ht="15">
      <c r="B8" s="8" t="s">
        <v>11</v>
      </c>
      <c r="C8" s="8">
        <v>9</v>
      </c>
      <c r="D8" s="12">
        <f t="shared" si="0"/>
        <v>5.7692307692307692</v>
      </c>
      <c r="F8" s="8">
        <v>164</v>
      </c>
      <c r="G8" s="12">
        <f t="shared" si="1"/>
        <v>10.459183673469388</v>
      </c>
      <c r="I8" s="14">
        <v>930</v>
      </c>
      <c r="J8" s="12">
        <f t="shared" si="2"/>
        <v>14.513108614232209</v>
      </c>
      <c r="L8" s="14">
        <v>1103</v>
      </c>
      <c r="M8" s="12">
        <f t="shared" si="3"/>
        <v>13.563698967043777</v>
      </c>
      <c r="O8" s="13"/>
    </row>
    <row r="9" spans="1:15" ht="15">
      <c r="B9" s="8" t="s">
        <v>12</v>
      </c>
      <c r="C9" s="8">
        <v>0</v>
      </c>
      <c r="D9" s="12">
        <f t="shared" si="0"/>
        <v>0</v>
      </c>
      <c r="F9" s="8">
        <v>9</v>
      </c>
      <c r="G9" s="12">
        <f t="shared" si="1"/>
        <v>0.57397959183673475</v>
      </c>
      <c r="I9" s="8">
        <v>43</v>
      </c>
      <c r="J9" s="12">
        <f t="shared" si="2"/>
        <v>0.67103620474406989</v>
      </c>
      <c r="L9" s="8">
        <v>52</v>
      </c>
      <c r="M9" s="12">
        <f t="shared" si="3"/>
        <v>0.63944909001475647</v>
      </c>
      <c r="O9" s="13"/>
    </row>
    <row r="10" spans="1:15" ht="15">
      <c r="B10" s="8" t="s">
        <v>13</v>
      </c>
      <c r="C10" s="8">
        <v>0</v>
      </c>
      <c r="D10" s="12">
        <f t="shared" si="0"/>
        <v>0</v>
      </c>
      <c r="F10" s="8">
        <v>3</v>
      </c>
      <c r="G10" s="12">
        <f t="shared" si="1"/>
        <v>0.19132653061224489</v>
      </c>
      <c r="I10" s="8">
        <v>15</v>
      </c>
      <c r="J10" s="12">
        <f t="shared" si="2"/>
        <v>0.23408239700374533</v>
      </c>
      <c r="L10" s="8">
        <v>18</v>
      </c>
      <c r="M10" s="12">
        <f t="shared" si="3"/>
        <v>0.22134776192818495</v>
      </c>
      <c r="O10" s="13"/>
    </row>
    <row r="11" spans="1:15" ht="15">
      <c r="B11" s="8" t="s">
        <v>14</v>
      </c>
      <c r="C11" s="8">
        <v>0</v>
      </c>
      <c r="D11" s="12">
        <f t="shared" si="0"/>
        <v>0</v>
      </c>
      <c r="F11" s="8">
        <v>4</v>
      </c>
      <c r="G11" s="12">
        <f t="shared" si="1"/>
        <v>0.25510204081632654</v>
      </c>
      <c r="I11" s="8">
        <v>9</v>
      </c>
      <c r="J11" s="12">
        <f t="shared" si="2"/>
        <v>0.1404494382022472</v>
      </c>
      <c r="L11" s="8">
        <v>13</v>
      </c>
      <c r="M11" s="12">
        <f t="shared" si="3"/>
        <v>0.15986227250368912</v>
      </c>
      <c r="O11" s="13"/>
    </row>
    <row r="12" spans="1:15" ht="15">
      <c r="B12" s="8" t="s">
        <v>15</v>
      </c>
      <c r="C12" s="8">
        <v>1</v>
      </c>
      <c r="D12" s="12">
        <f t="shared" si="0"/>
        <v>0.64102564102564097</v>
      </c>
      <c r="F12" s="8">
        <v>6</v>
      </c>
      <c r="G12" s="12">
        <f t="shared" si="1"/>
        <v>0.38265306122448978</v>
      </c>
      <c r="I12" s="8">
        <v>22</v>
      </c>
      <c r="J12" s="12">
        <f t="shared" si="2"/>
        <v>0.34332084893882647</v>
      </c>
      <c r="L12" s="8">
        <v>29</v>
      </c>
      <c r="M12" s="12">
        <f t="shared" si="3"/>
        <v>0.35661583866207575</v>
      </c>
      <c r="O12" s="13"/>
    </row>
    <row r="13" spans="1:15" ht="15">
      <c r="B13" s="8" t="s">
        <v>16</v>
      </c>
      <c r="C13" s="8">
        <v>7</v>
      </c>
      <c r="D13" s="12">
        <f t="shared" si="0"/>
        <v>4.4871794871794872</v>
      </c>
      <c r="F13" s="8">
        <v>51</v>
      </c>
      <c r="G13" s="12">
        <f t="shared" si="1"/>
        <v>3.2525510204081636</v>
      </c>
      <c r="I13" s="8">
        <v>218</v>
      </c>
      <c r="J13" s="12">
        <f t="shared" si="2"/>
        <v>3.4019975031210987</v>
      </c>
      <c r="L13" s="8">
        <v>276</v>
      </c>
      <c r="M13" s="12">
        <f t="shared" si="3"/>
        <v>3.3939990162321694</v>
      </c>
      <c r="O13" s="13"/>
    </row>
    <row r="14" spans="1:15" ht="15">
      <c r="B14" s="8" t="s">
        <v>17</v>
      </c>
      <c r="C14" s="8">
        <v>2</v>
      </c>
      <c r="D14" s="12">
        <f t="shared" si="0"/>
        <v>1.2820512820512819</v>
      </c>
      <c r="F14" s="8">
        <v>20</v>
      </c>
      <c r="G14" s="12">
        <f t="shared" si="1"/>
        <v>1.2755102040816326</v>
      </c>
      <c r="I14" s="8">
        <v>109</v>
      </c>
      <c r="J14" s="12">
        <f t="shared" si="2"/>
        <v>1.7009987515605494</v>
      </c>
      <c r="L14" s="8">
        <v>131</v>
      </c>
      <c r="M14" s="12">
        <f t="shared" si="3"/>
        <v>1.6109198229217903</v>
      </c>
      <c r="O14" s="13"/>
    </row>
    <row r="15" spans="1:15" ht="3.75" customHeight="1">
      <c r="D15" s="12"/>
      <c r="G15" s="12"/>
      <c r="J15" s="12"/>
      <c r="M15" s="12"/>
      <c r="O15" s="13"/>
    </row>
    <row r="16" spans="1:15" s="4" customFormat="1" ht="17.25">
      <c r="A16" s="4" t="s">
        <v>18</v>
      </c>
      <c r="C16" s="4">
        <v>1</v>
      </c>
      <c r="D16" s="12">
        <f t="shared" ref="D16:D21" si="4">C16/C$99*100</f>
        <v>0.64102564102564097</v>
      </c>
      <c r="F16" s="4">
        <v>23</v>
      </c>
      <c r="G16" s="12">
        <f t="shared" ref="G16:G21" si="5">F16/F$99*100</f>
        <v>1.4668367346938775</v>
      </c>
      <c r="I16" s="4">
        <v>98</v>
      </c>
      <c r="J16" s="12">
        <f t="shared" ref="J16:J21" si="6">I16/I$99*100</f>
        <v>1.529338327091136</v>
      </c>
      <c r="L16" s="4">
        <v>122</v>
      </c>
      <c r="M16" s="12">
        <f t="shared" ref="M16:M21" si="7">L16/L$99*100</f>
        <v>1.5002459419576981</v>
      </c>
      <c r="O16" s="13"/>
    </row>
    <row r="17" spans="1:15" ht="15">
      <c r="B17" s="8" t="s">
        <v>19</v>
      </c>
      <c r="C17" s="8">
        <v>0</v>
      </c>
      <c r="D17" s="12">
        <f t="shared" si="4"/>
        <v>0</v>
      </c>
      <c r="F17" s="8">
        <v>10</v>
      </c>
      <c r="G17" s="12">
        <f t="shared" si="5"/>
        <v>0.63775510204081631</v>
      </c>
      <c r="I17" s="8">
        <v>40</v>
      </c>
      <c r="J17" s="12">
        <f t="shared" si="6"/>
        <v>0.62421972534332082</v>
      </c>
      <c r="L17" s="8">
        <v>50</v>
      </c>
      <c r="M17" s="12">
        <f t="shared" si="7"/>
        <v>0.61485489424495821</v>
      </c>
      <c r="O17" s="13"/>
    </row>
    <row r="18" spans="1:15" ht="15">
      <c r="B18" s="8" t="s">
        <v>20</v>
      </c>
      <c r="C18" s="8">
        <v>0</v>
      </c>
      <c r="D18" s="12">
        <f t="shared" si="4"/>
        <v>0</v>
      </c>
      <c r="F18" s="8">
        <v>2</v>
      </c>
      <c r="G18" s="12">
        <f t="shared" si="5"/>
        <v>0.12755102040816327</v>
      </c>
      <c r="I18" s="8">
        <v>4</v>
      </c>
      <c r="J18" s="12">
        <f t="shared" si="6"/>
        <v>6.2421972534332085E-2</v>
      </c>
      <c r="L18" s="8">
        <v>6</v>
      </c>
      <c r="M18" s="12">
        <f t="shared" si="7"/>
        <v>7.3782587309394979E-2</v>
      </c>
      <c r="O18" s="13"/>
    </row>
    <row r="19" spans="1:15" ht="15">
      <c r="B19" s="8" t="s">
        <v>21</v>
      </c>
      <c r="C19" s="8">
        <v>1</v>
      </c>
      <c r="D19" s="12">
        <f t="shared" si="4"/>
        <v>0.64102564102564097</v>
      </c>
      <c r="F19" s="8">
        <v>4</v>
      </c>
      <c r="G19" s="12">
        <f t="shared" si="5"/>
        <v>0.25510204081632654</v>
      </c>
      <c r="I19" s="8">
        <v>26</v>
      </c>
      <c r="J19" s="12">
        <f t="shared" si="6"/>
        <v>0.4057428214731586</v>
      </c>
      <c r="L19" s="8">
        <v>31</v>
      </c>
      <c r="M19" s="12">
        <f t="shared" si="7"/>
        <v>0.38121003443187407</v>
      </c>
      <c r="O19" s="13"/>
    </row>
    <row r="20" spans="1:15" ht="15">
      <c r="B20" s="8" t="s">
        <v>22</v>
      </c>
      <c r="C20" s="8">
        <v>0</v>
      </c>
      <c r="D20" s="12">
        <f t="shared" si="4"/>
        <v>0</v>
      </c>
      <c r="F20" s="8">
        <v>3</v>
      </c>
      <c r="G20" s="12">
        <f t="shared" si="5"/>
        <v>0.19132653061224489</v>
      </c>
      <c r="I20" s="8">
        <v>18</v>
      </c>
      <c r="J20" s="12">
        <f t="shared" si="6"/>
        <v>0.2808988764044944</v>
      </c>
      <c r="L20" s="8">
        <v>21</v>
      </c>
      <c r="M20" s="12">
        <f t="shared" si="7"/>
        <v>0.2582390555828824</v>
      </c>
      <c r="O20" s="13"/>
    </row>
    <row r="21" spans="1:15" ht="15">
      <c r="B21" s="8" t="s">
        <v>23</v>
      </c>
      <c r="C21" s="8">
        <v>0</v>
      </c>
      <c r="D21" s="12">
        <f t="shared" si="4"/>
        <v>0</v>
      </c>
      <c r="F21" s="8">
        <v>4</v>
      </c>
      <c r="G21" s="12">
        <f t="shared" si="5"/>
        <v>0.25510204081632654</v>
      </c>
      <c r="I21" s="8">
        <v>12</v>
      </c>
      <c r="J21" s="12">
        <f t="shared" si="6"/>
        <v>0.18726591760299627</v>
      </c>
      <c r="L21" s="8">
        <v>16</v>
      </c>
      <c r="M21" s="12">
        <f t="shared" si="7"/>
        <v>0.1967535661583866</v>
      </c>
      <c r="O21" s="13"/>
    </row>
    <row r="22" spans="1:15" ht="3.75" customHeight="1">
      <c r="D22" s="12"/>
      <c r="G22" s="12"/>
      <c r="J22" s="12"/>
      <c r="M22" s="12"/>
      <c r="O22" s="13"/>
    </row>
    <row r="23" spans="1:15" s="4" customFormat="1" ht="17.25">
      <c r="A23" s="4" t="s">
        <v>24</v>
      </c>
      <c r="C23" s="4">
        <v>38</v>
      </c>
      <c r="D23" s="12">
        <f t="shared" ref="D23:D33" si="8">C23/C$99*100</f>
        <v>24.358974358974358</v>
      </c>
      <c r="F23" s="4">
        <v>356</v>
      </c>
      <c r="G23" s="12">
        <f t="shared" ref="G23:G33" si="9">F23/F$99*100</f>
        <v>22.704081632653061</v>
      </c>
      <c r="I23" s="13">
        <v>1508</v>
      </c>
      <c r="J23" s="12">
        <f t="shared" ref="J23:J33" si="10">I23/I$99*100</f>
        <v>23.533083645443195</v>
      </c>
      <c r="L23" s="13">
        <v>1902</v>
      </c>
      <c r="M23" s="12">
        <f t="shared" ref="M23:M33" si="11">L23/L$99*100</f>
        <v>23.38908017707821</v>
      </c>
      <c r="O23" s="13"/>
    </row>
    <row r="24" spans="1:15" ht="15">
      <c r="B24" s="8" t="s">
        <v>25</v>
      </c>
      <c r="C24" s="8">
        <v>0</v>
      </c>
      <c r="D24" s="12">
        <f t="shared" si="8"/>
        <v>0</v>
      </c>
      <c r="F24" s="8">
        <v>12</v>
      </c>
      <c r="G24" s="12">
        <f t="shared" si="9"/>
        <v>0.76530612244897955</v>
      </c>
      <c r="I24" s="8">
        <v>91</v>
      </c>
      <c r="J24" s="12">
        <f t="shared" si="10"/>
        <v>1.420099875156055</v>
      </c>
      <c r="L24" s="8">
        <v>103</v>
      </c>
      <c r="M24" s="12">
        <f t="shared" si="11"/>
        <v>1.2666010821446139</v>
      </c>
      <c r="O24" s="13"/>
    </row>
    <row r="25" spans="1:15" ht="15">
      <c r="B25" s="8" t="s">
        <v>26</v>
      </c>
      <c r="C25" s="8">
        <v>2</v>
      </c>
      <c r="D25" s="12">
        <f t="shared" si="8"/>
        <v>1.2820512820512819</v>
      </c>
      <c r="F25" s="8">
        <v>47</v>
      </c>
      <c r="G25" s="12">
        <f t="shared" si="9"/>
        <v>2.9974489795918364</v>
      </c>
      <c r="I25" s="8">
        <v>233</v>
      </c>
      <c r="J25" s="12">
        <f t="shared" si="10"/>
        <v>3.6360799001248436</v>
      </c>
      <c r="L25" s="8">
        <v>282</v>
      </c>
      <c r="M25" s="12">
        <f t="shared" si="11"/>
        <v>3.4677816035415643</v>
      </c>
      <c r="O25" s="13"/>
    </row>
    <row r="26" spans="1:15" ht="15">
      <c r="B26" s="8" t="s">
        <v>27</v>
      </c>
      <c r="C26" s="8">
        <v>1</v>
      </c>
      <c r="D26" s="12">
        <f t="shared" si="8"/>
        <v>0.64102564102564097</v>
      </c>
      <c r="F26" s="8">
        <v>4</v>
      </c>
      <c r="G26" s="12">
        <f t="shared" si="9"/>
        <v>0.25510204081632654</v>
      </c>
      <c r="I26" s="8">
        <v>8</v>
      </c>
      <c r="J26" s="12">
        <f t="shared" si="10"/>
        <v>0.12484394506866417</v>
      </c>
      <c r="L26" s="8">
        <v>13</v>
      </c>
      <c r="M26" s="12">
        <f t="shared" si="11"/>
        <v>0.15986227250368912</v>
      </c>
      <c r="O26" s="13"/>
    </row>
    <row r="27" spans="1:15" ht="15">
      <c r="B27" s="8" t="s">
        <v>28</v>
      </c>
      <c r="C27" s="8">
        <v>1</v>
      </c>
      <c r="D27" s="12">
        <f t="shared" si="8"/>
        <v>0.64102564102564097</v>
      </c>
      <c r="F27" s="8">
        <v>7</v>
      </c>
      <c r="G27" s="12">
        <f t="shared" si="9"/>
        <v>0.4464285714285714</v>
      </c>
      <c r="I27" s="8">
        <v>26</v>
      </c>
      <c r="J27" s="12">
        <f t="shared" si="10"/>
        <v>0.4057428214731586</v>
      </c>
      <c r="L27" s="8">
        <v>34</v>
      </c>
      <c r="M27" s="12">
        <f t="shared" si="11"/>
        <v>0.41810132808657158</v>
      </c>
      <c r="O27" s="13"/>
    </row>
    <row r="28" spans="1:15" ht="15">
      <c r="B28" s="8" t="s">
        <v>29</v>
      </c>
      <c r="C28" s="8">
        <v>4</v>
      </c>
      <c r="D28" s="12">
        <f t="shared" si="8"/>
        <v>2.5641025641025639</v>
      </c>
      <c r="F28" s="8">
        <v>13</v>
      </c>
      <c r="G28" s="12">
        <f t="shared" si="9"/>
        <v>0.82908163265306123</v>
      </c>
      <c r="I28" s="8">
        <v>33</v>
      </c>
      <c r="J28" s="12">
        <f t="shared" si="10"/>
        <v>0.51498127340823963</v>
      </c>
      <c r="L28" s="8">
        <v>50</v>
      </c>
      <c r="M28" s="12">
        <f t="shared" si="11"/>
        <v>0.61485489424495821</v>
      </c>
      <c r="O28" s="13"/>
    </row>
    <row r="29" spans="1:15" ht="15">
      <c r="B29" s="8" t="s">
        <v>30</v>
      </c>
      <c r="C29" s="8">
        <v>21</v>
      </c>
      <c r="D29" s="12">
        <f t="shared" si="8"/>
        <v>13.461538461538462</v>
      </c>
      <c r="F29" s="8">
        <v>89</v>
      </c>
      <c r="G29" s="12">
        <f t="shared" si="9"/>
        <v>5.6760204081632653</v>
      </c>
      <c r="I29" s="8">
        <v>210</v>
      </c>
      <c r="J29" s="12">
        <f t="shared" si="10"/>
        <v>3.2771535580524342</v>
      </c>
      <c r="L29" s="8">
        <v>320</v>
      </c>
      <c r="M29" s="12">
        <f t="shared" si="11"/>
        <v>3.9350713231677323</v>
      </c>
      <c r="O29" s="13"/>
    </row>
    <row r="30" spans="1:15" ht="15">
      <c r="B30" s="8" t="s">
        <v>31</v>
      </c>
      <c r="C30" s="8">
        <v>18</v>
      </c>
      <c r="D30" s="12">
        <f t="shared" si="8"/>
        <v>11.538461538461538</v>
      </c>
      <c r="F30" s="8">
        <v>174</v>
      </c>
      <c r="G30" s="12">
        <f t="shared" si="9"/>
        <v>11.096938775510203</v>
      </c>
      <c r="I30" s="8">
        <v>629</v>
      </c>
      <c r="J30" s="12">
        <f t="shared" si="10"/>
        <v>9.8158551810237213</v>
      </c>
      <c r="L30" s="14">
        <v>821</v>
      </c>
      <c r="M30" s="12">
        <f t="shared" si="11"/>
        <v>10.095917363502213</v>
      </c>
      <c r="O30" s="13"/>
    </row>
    <row r="31" spans="1:15" ht="15">
      <c r="B31" s="8" t="s">
        <v>32</v>
      </c>
      <c r="C31" s="8">
        <v>1</v>
      </c>
      <c r="D31" s="12">
        <f t="shared" si="8"/>
        <v>0.64102564102564097</v>
      </c>
      <c r="F31" s="8">
        <v>34</v>
      </c>
      <c r="G31" s="12">
        <f t="shared" si="9"/>
        <v>2.1683673469387754</v>
      </c>
      <c r="I31" s="8">
        <v>377</v>
      </c>
      <c r="J31" s="12">
        <f t="shared" si="10"/>
        <v>5.8832709113607988</v>
      </c>
      <c r="L31" s="8">
        <v>412</v>
      </c>
      <c r="M31" s="12">
        <f t="shared" si="11"/>
        <v>5.0664043285784555</v>
      </c>
      <c r="O31" s="13"/>
    </row>
    <row r="32" spans="1:15" ht="15">
      <c r="B32" s="8" t="s">
        <v>33</v>
      </c>
      <c r="C32" s="8">
        <v>1</v>
      </c>
      <c r="D32" s="12">
        <f t="shared" si="8"/>
        <v>0.64102564102564097</v>
      </c>
      <c r="F32" s="8">
        <v>3</v>
      </c>
      <c r="G32" s="12">
        <f t="shared" si="9"/>
        <v>0.19132653061224489</v>
      </c>
      <c r="I32" s="8">
        <v>16</v>
      </c>
      <c r="J32" s="12">
        <f t="shared" si="10"/>
        <v>0.24968789013732834</v>
      </c>
      <c r="L32" s="8">
        <v>20</v>
      </c>
      <c r="M32" s="12">
        <f t="shared" si="11"/>
        <v>0.24594195769798327</v>
      </c>
      <c r="O32" s="13"/>
    </row>
    <row r="33" spans="1:15" ht="15">
      <c r="B33" s="8" t="s">
        <v>34</v>
      </c>
      <c r="C33" s="8">
        <v>1</v>
      </c>
      <c r="D33" s="12">
        <f t="shared" si="8"/>
        <v>0.64102564102564097</v>
      </c>
      <c r="F33" s="8">
        <v>10</v>
      </c>
      <c r="G33" s="12">
        <f t="shared" si="9"/>
        <v>0.63775510204081631</v>
      </c>
      <c r="I33" s="8">
        <v>44</v>
      </c>
      <c r="J33" s="12">
        <f t="shared" si="10"/>
        <v>0.68664169787765295</v>
      </c>
      <c r="L33" s="8">
        <v>55</v>
      </c>
      <c r="M33" s="12">
        <f t="shared" si="11"/>
        <v>0.67634038366945404</v>
      </c>
      <c r="O33" s="13"/>
    </row>
    <row r="34" spans="1:15" ht="3.75" customHeight="1">
      <c r="D34" s="12"/>
      <c r="G34" s="12"/>
      <c r="J34" s="12"/>
      <c r="M34" s="12"/>
      <c r="O34" s="13"/>
    </row>
    <row r="35" spans="1:15" s="4" customFormat="1" ht="17.25">
      <c r="A35" s="4" t="s">
        <v>35</v>
      </c>
      <c r="C35" s="4">
        <v>111</v>
      </c>
      <c r="D35" s="12">
        <f t="shared" ref="D35:D45" si="12">C35/C$99*100</f>
        <v>71.15384615384616</v>
      </c>
      <c r="F35" s="13">
        <v>977</v>
      </c>
      <c r="G35" s="12">
        <f t="shared" ref="G35:G45" si="13">F35/F$99*100</f>
        <v>62.308673469387756</v>
      </c>
      <c r="I35" s="13">
        <v>4329</v>
      </c>
      <c r="J35" s="12">
        <f t="shared" ref="J35:J45" si="14">I35/I$99*100</f>
        <v>67.556179775280896</v>
      </c>
      <c r="L35" s="13">
        <v>5417</v>
      </c>
      <c r="M35" s="12">
        <f t="shared" ref="M35:M45" si="15">L35/L$99*100</f>
        <v>66.613379242498766</v>
      </c>
      <c r="O35" s="13"/>
    </row>
    <row r="36" spans="1:15" ht="15">
      <c r="B36" s="8" t="s">
        <v>36</v>
      </c>
      <c r="C36" s="8">
        <v>0</v>
      </c>
      <c r="D36" s="12">
        <f t="shared" si="12"/>
        <v>0</v>
      </c>
      <c r="F36" s="8">
        <v>29</v>
      </c>
      <c r="G36" s="12">
        <f t="shared" si="13"/>
        <v>1.8494897959183674</v>
      </c>
      <c r="I36" s="8">
        <v>132</v>
      </c>
      <c r="J36" s="12">
        <f t="shared" si="14"/>
        <v>2.0599250936329585</v>
      </c>
      <c r="L36" s="8">
        <v>161</v>
      </c>
      <c r="M36" s="12">
        <f t="shared" si="15"/>
        <v>1.9798327594687655</v>
      </c>
      <c r="O36" s="13"/>
    </row>
    <row r="37" spans="1:15" ht="15">
      <c r="B37" s="8" t="s">
        <v>37</v>
      </c>
      <c r="C37" s="8">
        <v>1</v>
      </c>
      <c r="D37" s="12">
        <f t="shared" si="12"/>
        <v>0.64102564102564097</v>
      </c>
      <c r="F37" s="8">
        <v>3</v>
      </c>
      <c r="G37" s="12">
        <f t="shared" si="13"/>
        <v>0.19132653061224489</v>
      </c>
      <c r="I37" s="8">
        <v>30</v>
      </c>
      <c r="J37" s="12">
        <f t="shared" si="14"/>
        <v>0.46816479400749067</v>
      </c>
      <c r="L37" s="8">
        <v>34</v>
      </c>
      <c r="M37" s="12">
        <f t="shared" si="15"/>
        <v>0.41810132808657158</v>
      </c>
      <c r="O37" s="13"/>
    </row>
    <row r="38" spans="1:15" ht="15">
      <c r="B38" s="8" t="s">
        <v>38</v>
      </c>
      <c r="C38" s="8">
        <v>22</v>
      </c>
      <c r="D38" s="12">
        <f t="shared" si="12"/>
        <v>14.102564102564102</v>
      </c>
      <c r="F38" s="8">
        <v>158</v>
      </c>
      <c r="G38" s="12">
        <f t="shared" si="13"/>
        <v>10.076530612244898</v>
      </c>
      <c r="I38" s="14">
        <v>750</v>
      </c>
      <c r="J38" s="12">
        <f t="shared" si="14"/>
        <v>11.704119850187265</v>
      </c>
      <c r="L38" s="14">
        <v>930</v>
      </c>
      <c r="M38" s="12">
        <f t="shared" si="15"/>
        <v>11.436301032956223</v>
      </c>
      <c r="O38" s="13"/>
    </row>
    <row r="39" spans="1:15" ht="15">
      <c r="B39" s="8" t="s">
        <v>39</v>
      </c>
      <c r="C39" s="8">
        <v>0</v>
      </c>
      <c r="D39" s="12">
        <f t="shared" si="12"/>
        <v>0</v>
      </c>
      <c r="F39" s="8">
        <v>6</v>
      </c>
      <c r="G39" s="12">
        <f t="shared" si="13"/>
        <v>0.38265306122448978</v>
      </c>
      <c r="I39" s="8">
        <v>73</v>
      </c>
      <c r="J39" s="12">
        <f t="shared" si="14"/>
        <v>1.1392009987515606</v>
      </c>
      <c r="L39" s="8">
        <v>79</v>
      </c>
      <c r="M39" s="12">
        <f t="shared" si="15"/>
        <v>0.97147073290703401</v>
      </c>
      <c r="O39" s="13"/>
    </row>
    <row r="40" spans="1:15" ht="15">
      <c r="B40" s="8" t="s">
        <v>40</v>
      </c>
      <c r="C40" s="8">
        <v>49</v>
      </c>
      <c r="D40" s="12">
        <f t="shared" si="12"/>
        <v>31.410256410256409</v>
      </c>
      <c r="F40" s="8">
        <v>423</v>
      </c>
      <c r="G40" s="12">
        <f t="shared" si="13"/>
        <v>26.977040816326532</v>
      </c>
      <c r="I40" s="14">
        <v>2094</v>
      </c>
      <c r="J40" s="12">
        <f t="shared" si="14"/>
        <v>32.677902621722851</v>
      </c>
      <c r="L40" s="14">
        <v>2566</v>
      </c>
      <c r="M40" s="12">
        <f t="shared" si="15"/>
        <v>31.554353172651258</v>
      </c>
      <c r="O40" s="13"/>
    </row>
    <row r="41" spans="1:15" ht="15">
      <c r="B41" s="8" t="s">
        <v>41</v>
      </c>
      <c r="C41" s="8">
        <v>21</v>
      </c>
      <c r="D41" s="12">
        <f t="shared" si="12"/>
        <v>13.461538461538462</v>
      </c>
      <c r="F41" s="8">
        <v>190</v>
      </c>
      <c r="G41" s="12">
        <f t="shared" si="13"/>
        <v>12.11734693877551</v>
      </c>
      <c r="I41" s="14">
        <v>1163</v>
      </c>
      <c r="J41" s="12">
        <f t="shared" si="14"/>
        <v>18.149188514357053</v>
      </c>
      <c r="L41" s="14">
        <v>1374</v>
      </c>
      <c r="M41" s="12">
        <f t="shared" si="15"/>
        <v>16.896212493851451</v>
      </c>
      <c r="O41" s="13"/>
    </row>
    <row r="42" spans="1:15" ht="15">
      <c r="B42" s="8" t="s">
        <v>42</v>
      </c>
      <c r="C42" s="8">
        <v>1</v>
      </c>
      <c r="D42" s="12">
        <f t="shared" si="12"/>
        <v>0.64102564102564097</v>
      </c>
      <c r="F42" s="8">
        <v>21</v>
      </c>
      <c r="G42" s="12">
        <f t="shared" si="13"/>
        <v>1.3392857142857142</v>
      </c>
      <c r="I42" s="8">
        <v>115</v>
      </c>
      <c r="J42" s="12">
        <f t="shared" si="14"/>
        <v>1.7946317103620473</v>
      </c>
      <c r="L42" s="8">
        <v>137</v>
      </c>
      <c r="M42" s="12">
        <f t="shared" si="15"/>
        <v>1.6847024102311856</v>
      </c>
      <c r="O42" s="13"/>
    </row>
    <row r="43" spans="1:15" ht="15">
      <c r="B43" s="8" t="s">
        <v>43</v>
      </c>
      <c r="C43" s="8">
        <v>2</v>
      </c>
      <c r="D43" s="12">
        <f t="shared" si="12"/>
        <v>1.2820512820512819</v>
      </c>
      <c r="F43" s="8">
        <v>53</v>
      </c>
      <c r="G43" s="12">
        <f t="shared" si="13"/>
        <v>3.3801020408163267</v>
      </c>
      <c r="I43" s="8">
        <v>366</v>
      </c>
      <c r="J43" s="12">
        <f t="shared" si="14"/>
        <v>5.7116104868913862</v>
      </c>
      <c r="L43" s="8">
        <v>421</v>
      </c>
      <c r="M43" s="12">
        <f t="shared" si="15"/>
        <v>5.1770782095425485</v>
      </c>
      <c r="O43" s="13"/>
    </row>
    <row r="44" spans="1:15" ht="15">
      <c r="B44" s="8" t="s">
        <v>44</v>
      </c>
      <c r="C44" s="8">
        <v>5</v>
      </c>
      <c r="D44" s="12">
        <f t="shared" si="12"/>
        <v>3.2051282051282048</v>
      </c>
      <c r="F44" s="8">
        <v>66</v>
      </c>
      <c r="G44" s="12">
        <f t="shared" si="13"/>
        <v>4.2091836734693873</v>
      </c>
      <c r="I44" s="8">
        <v>218</v>
      </c>
      <c r="J44" s="12">
        <f t="shared" si="14"/>
        <v>3.4019975031210987</v>
      </c>
      <c r="L44" s="8">
        <v>289</v>
      </c>
      <c r="M44" s="12">
        <f t="shared" si="15"/>
        <v>3.5538612887358587</v>
      </c>
      <c r="O44" s="13"/>
    </row>
    <row r="45" spans="1:15" ht="15">
      <c r="B45" s="8" t="s">
        <v>45</v>
      </c>
      <c r="C45" s="8">
        <v>45</v>
      </c>
      <c r="D45" s="12">
        <f t="shared" si="12"/>
        <v>28.846153846153843</v>
      </c>
      <c r="F45" s="8">
        <v>395</v>
      </c>
      <c r="G45" s="12">
        <f t="shared" si="13"/>
        <v>25.191326530612244</v>
      </c>
      <c r="I45" s="14">
        <v>1166</v>
      </c>
      <c r="J45" s="12">
        <f t="shared" si="14"/>
        <v>18.196004993757803</v>
      </c>
      <c r="L45" s="14">
        <v>1606</v>
      </c>
      <c r="M45" s="12">
        <f t="shared" si="15"/>
        <v>19.749139203148058</v>
      </c>
      <c r="O45" s="13"/>
    </row>
    <row r="46" spans="1:15" ht="3.75" customHeight="1">
      <c r="D46" s="12"/>
      <c r="G46" s="12"/>
      <c r="J46" s="12"/>
      <c r="M46" s="12"/>
      <c r="O46" s="13"/>
    </row>
    <row r="47" spans="1:15" s="4" customFormat="1" ht="17.25">
      <c r="A47" s="4" t="s">
        <v>46</v>
      </c>
      <c r="C47" s="4">
        <v>28</v>
      </c>
      <c r="D47" s="12">
        <f>C47/C$99*100</f>
        <v>17.948717948717949</v>
      </c>
      <c r="F47" s="4">
        <v>213</v>
      </c>
      <c r="G47" s="12">
        <f>F47/F$99*100</f>
        <v>13.584183673469388</v>
      </c>
      <c r="I47" s="4">
        <v>632</v>
      </c>
      <c r="J47" s="12">
        <f>I47/I$99*100</f>
        <v>9.8626716604244695</v>
      </c>
      <c r="L47" s="13">
        <v>873</v>
      </c>
      <c r="M47" s="12">
        <f t="shared" ref="M47:M57" si="16">L47/L$99*100</f>
        <v>10.735366453516971</v>
      </c>
      <c r="O47" s="13"/>
    </row>
    <row r="48" spans="1:15" ht="15">
      <c r="B48" s="8" t="s">
        <v>47</v>
      </c>
      <c r="C48" s="8">
        <v>12</v>
      </c>
      <c r="D48" s="12">
        <f t="shared" ref="D48:D57" si="17">C48/C$99*100</f>
        <v>7.6923076923076925</v>
      </c>
      <c r="F48" s="8">
        <v>88</v>
      </c>
      <c r="G48" s="12">
        <f t="shared" ref="G48:G57" si="18">F48/F$99*100</f>
        <v>5.6122448979591839</v>
      </c>
      <c r="I48" s="8">
        <v>214</v>
      </c>
      <c r="J48" s="12">
        <f t="shared" ref="J48:J57" si="19">I48/I$99*100</f>
        <v>3.3395755305867665</v>
      </c>
      <c r="L48" s="8">
        <v>314</v>
      </c>
      <c r="M48" s="12">
        <f t="shared" si="16"/>
        <v>3.8612887358583379</v>
      </c>
      <c r="O48" s="13"/>
    </row>
    <row r="49" spans="1:15" ht="15">
      <c r="B49" s="8" t="s">
        <v>48</v>
      </c>
      <c r="C49" s="8">
        <v>3</v>
      </c>
      <c r="D49" s="12">
        <f t="shared" si="17"/>
        <v>1.9230769230769231</v>
      </c>
      <c r="F49" s="8">
        <v>22</v>
      </c>
      <c r="G49" s="12">
        <f t="shared" si="18"/>
        <v>1.403061224489796</v>
      </c>
      <c r="I49" s="8">
        <v>32</v>
      </c>
      <c r="J49" s="12">
        <f t="shared" si="19"/>
        <v>0.49937578027465668</v>
      </c>
      <c r="L49" s="8">
        <v>57</v>
      </c>
      <c r="M49" s="12">
        <f t="shared" si="16"/>
        <v>0.7009345794392523</v>
      </c>
      <c r="O49" s="13"/>
    </row>
    <row r="50" spans="1:15" ht="15">
      <c r="B50" s="8" t="s">
        <v>49</v>
      </c>
      <c r="C50" s="8">
        <v>7</v>
      </c>
      <c r="D50" s="12">
        <f t="shared" si="17"/>
        <v>4.4871794871794872</v>
      </c>
      <c r="F50" s="8">
        <v>29</v>
      </c>
      <c r="G50" s="12">
        <f t="shared" si="18"/>
        <v>1.8494897959183674</v>
      </c>
      <c r="I50" s="8">
        <v>84</v>
      </c>
      <c r="J50" s="12">
        <f t="shared" si="19"/>
        <v>1.3108614232209739</v>
      </c>
      <c r="L50" s="8">
        <v>120</v>
      </c>
      <c r="M50" s="12">
        <f t="shared" si="16"/>
        <v>1.4756517461878997</v>
      </c>
      <c r="O50" s="13"/>
    </row>
    <row r="51" spans="1:15" ht="15">
      <c r="B51" s="8" t="s">
        <v>50</v>
      </c>
      <c r="C51" s="8">
        <v>0</v>
      </c>
      <c r="D51" s="12">
        <f t="shared" si="17"/>
        <v>0</v>
      </c>
      <c r="F51" s="8">
        <v>5</v>
      </c>
      <c r="G51" s="12">
        <f t="shared" si="18"/>
        <v>0.31887755102040816</v>
      </c>
      <c r="I51" s="8">
        <v>7</v>
      </c>
      <c r="J51" s="12">
        <f t="shared" si="19"/>
        <v>0.10923845193508115</v>
      </c>
      <c r="L51" s="8">
        <v>12</v>
      </c>
      <c r="M51" s="12">
        <f t="shared" si="16"/>
        <v>0.14756517461878996</v>
      </c>
      <c r="O51" s="13"/>
    </row>
    <row r="52" spans="1:15" ht="15">
      <c r="B52" s="8" t="s">
        <v>51</v>
      </c>
      <c r="C52" s="8">
        <v>8</v>
      </c>
      <c r="D52" s="12">
        <f t="shared" si="17"/>
        <v>5.1282051282051277</v>
      </c>
      <c r="F52" s="8">
        <v>41</v>
      </c>
      <c r="G52" s="12">
        <f t="shared" si="18"/>
        <v>2.614795918367347</v>
      </c>
      <c r="I52" s="8">
        <v>100</v>
      </c>
      <c r="J52" s="12">
        <f t="shared" si="19"/>
        <v>1.5605493133583022</v>
      </c>
      <c r="L52" s="8">
        <v>149</v>
      </c>
      <c r="M52" s="12">
        <f t="shared" si="16"/>
        <v>1.8322675848499754</v>
      </c>
      <c r="O52" s="13"/>
    </row>
    <row r="53" spans="1:15" ht="15">
      <c r="B53" s="8" t="s">
        <v>52</v>
      </c>
      <c r="C53" s="8">
        <v>0</v>
      </c>
      <c r="D53" s="12">
        <f t="shared" si="17"/>
        <v>0</v>
      </c>
      <c r="F53" s="8">
        <v>5</v>
      </c>
      <c r="G53" s="12">
        <f t="shared" si="18"/>
        <v>0.31887755102040816</v>
      </c>
      <c r="I53" s="8">
        <v>10</v>
      </c>
      <c r="J53" s="12">
        <f t="shared" si="19"/>
        <v>0.1560549313358302</v>
      </c>
      <c r="L53" s="8">
        <v>15</v>
      </c>
      <c r="M53" s="12">
        <f t="shared" si="16"/>
        <v>0.18445646827348747</v>
      </c>
      <c r="O53" s="13"/>
    </row>
    <row r="54" spans="1:15" ht="15">
      <c r="B54" s="8" t="s">
        <v>53</v>
      </c>
      <c r="C54" s="8">
        <v>0</v>
      </c>
      <c r="D54" s="12">
        <f t="shared" si="17"/>
        <v>0</v>
      </c>
      <c r="F54" s="8">
        <v>8</v>
      </c>
      <c r="G54" s="12">
        <f t="shared" si="18"/>
        <v>0.51020408163265307</v>
      </c>
      <c r="I54" s="8">
        <v>10</v>
      </c>
      <c r="J54" s="12">
        <f t="shared" si="19"/>
        <v>0.1560549313358302</v>
      </c>
      <c r="L54" s="8">
        <v>18</v>
      </c>
      <c r="M54" s="12">
        <f t="shared" si="16"/>
        <v>0.22134776192818495</v>
      </c>
      <c r="O54" s="13"/>
    </row>
    <row r="55" spans="1:15" ht="15">
      <c r="B55" s="8" t="s">
        <v>54</v>
      </c>
      <c r="C55" s="8">
        <v>1</v>
      </c>
      <c r="D55" s="12">
        <f t="shared" si="17"/>
        <v>0.64102564102564097</v>
      </c>
      <c r="F55" s="8">
        <v>2</v>
      </c>
      <c r="G55" s="12">
        <f t="shared" si="18"/>
        <v>0.12755102040816327</v>
      </c>
      <c r="I55" s="8">
        <v>10</v>
      </c>
      <c r="J55" s="12">
        <f t="shared" si="19"/>
        <v>0.1560549313358302</v>
      </c>
      <c r="L55" s="8">
        <v>13</v>
      </c>
      <c r="M55" s="12">
        <f t="shared" si="16"/>
        <v>0.15986227250368912</v>
      </c>
      <c r="O55" s="13"/>
    </row>
    <row r="56" spans="1:15" ht="15">
      <c r="B56" s="8" t="s">
        <v>55</v>
      </c>
      <c r="C56" s="8">
        <v>5</v>
      </c>
      <c r="D56" s="12">
        <f t="shared" si="17"/>
        <v>3.2051282051282048</v>
      </c>
      <c r="F56" s="8">
        <v>29</v>
      </c>
      <c r="G56" s="12">
        <f t="shared" si="18"/>
        <v>1.8494897959183674</v>
      </c>
      <c r="I56" s="8">
        <v>133</v>
      </c>
      <c r="J56" s="12">
        <f t="shared" si="19"/>
        <v>2.0755305867665417</v>
      </c>
      <c r="L56" s="8">
        <v>167</v>
      </c>
      <c r="M56" s="12">
        <f t="shared" si="16"/>
        <v>2.0536153467781602</v>
      </c>
      <c r="O56" s="13"/>
    </row>
    <row r="57" spans="1:15" ht="15">
      <c r="B57" s="8" t="s">
        <v>56</v>
      </c>
      <c r="C57" s="8">
        <v>2</v>
      </c>
      <c r="D57" s="12">
        <f t="shared" si="17"/>
        <v>1.2820512820512819</v>
      </c>
      <c r="F57" s="8">
        <v>11</v>
      </c>
      <c r="G57" s="12">
        <f t="shared" si="18"/>
        <v>0.70153061224489799</v>
      </c>
      <c r="I57" s="8">
        <v>85</v>
      </c>
      <c r="J57" s="12">
        <f t="shared" si="19"/>
        <v>1.3264669163545568</v>
      </c>
      <c r="L57" s="8">
        <v>98</v>
      </c>
      <c r="M57" s="12">
        <f t="shared" si="16"/>
        <v>1.205115592720118</v>
      </c>
      <c r="O57" s="13"/>
    </row>
    <row r="58" spans="1:15" ht="3.75" customHeight="1">
      <c r="D58" s="12"/>
      <c r="G58" s="12"/>
      <c r="J58" s="12"/>
      <c r="M58" s="12"/>
      <c r="O58" s="13"/>
    </row>
    <row r="59" spans="1:15" s="4" customFormat="1" ht="17.25">
      <c r="A59" s="4" t="s">
        <v>57</v>
      </c>
      <c r="C59" s="4">
        <v>38</v>
      </c>
      <c r="D59" s="12">
        <f>C59/C$99*100</f>
        <v>24.358974358974358</v>
      </c>
      <c r="F59" s="4">
        <v>308</v>
      </c>
      <c r="G59" s="12">
        <f>F59/F$99*100</f>
        <v>19.642857142857142</v>
      </c>
      <c r="I59" s="13">
        <v>1090</v>
      </c>
      <c r="J59" s="12">
        <f>I59/I$99*100</f>
        <v>17.009987515605491</v>
      </c>
      <c r="L59" s="13">
        <v>1436</v>
      </c>
      <c r="M59" s="12">
        <f t="shared" ref="M59:M66" si="20">L59/L$99*100</f>
        <v>17.658632562715198</v>
      </c>
      <c r="O59" s="13"/>
    </row>
    <row r="60" spans="1:15" ht="15">
      <c r="B60" s="8" t="s">
        <v>58</v>
      </c>
      <c r="C60" s="8">
        <v>6</v>
      </c>
      <c r="D60" s="12">
        <f t="shared" ref="D60:D66" si="21">C60/C$99*100</f>
        <v>3.8461538461538463</v>
      </c>
      <c r="F60" s="8">
        <v>42</v>
      </c>
      <c r="G60" s="12">
        <f t="shared" ref="G60:G66" si="22">F60/F$99*100</f>
        <v>2.6785714285714284</v>
      </c>
      <c r="I60" s="8">
        <v>102</v>
      </c>
      <c r="J60" s="12">
        <f t="shared" ref="J60:J66" si="23">I60/I$99*100</f>
        <v>1.5917602996254683</v>
      </c>
      <c r="L60" s="8">
        <v>150</v>
      </c>
      <c r="M60" s="12">
        <f t="shared" si="20"/>
        <v>1.8445646827348745</v>
      </c>
      <c r="O60" s="13"/>
    </row>
    <row r="61" spans="1:15" ht="15">
      <c r="B61" s="8" t="s">
        <v>59</v>
      </c>
      <c r="C61" s="8">
        <v>23</v>
      </c>
      <c r="D61" s="12">
        <f t="shared" si="21"/>
        <v>14.743589743589745</v>
      </c>
      <c r="F61" s="8">
        <v>195</v>
      </c>
      <c r="G61" s="12">
        <f t="shared" si="22"/>
        <v>12.436224489795919</v>
      </c>
      <c r="I61" s="14">
        <v>725</v>
      </c>
      <c r="J61" s="12">
        <f t="shared" si="23"/>
        <v>11.31398252184769</v>
      </c>
      <c r="L61" s="14">
        <v>943</v>
      </c>
      <c r="M61" s="12">
        <f t="shared" si="20"/>
        <v>11.59616330545991</v>
      </c>
      <c r="O61" s="13"/>
    </row>
    <row r="62" spans="1:15" ht="15">
      <c r="B62" s="8" t="s">
        <v>60</v>
      </c>
      <c r="C62" s="8">
        <v>3</v>
      </c>
      <c r="D62" s="12">
        <f t="shared" si="21"/>
        <v>1.9230769230769231</v>
      </c>
      <c r="F62" s="8">
        <v>19</v>
      </c>
      <c r="G62" s="12">
        <f t="shared" si="22"/>
        <v>1.2117346938775511</v>
      </c>
      <c r="I62" s="8">
        <v>79</v>
      </c>
      <c r="J62" s="12">
        <f t="shared" si="23"/>
        <v>1.2328339575530587</v>
      </c>
      <c r="L62" s="8">
        <v>101</v>
      </c>
      <c r="M62" s="12">
        <f t="shared" si="20"/>
        <v>1.2420068863748155</v>
      </c>
      <c r="O62" s="13"/>
    </row>
    <row r="63" spans="1:15" ht="15">
      <c r="B63" s="8" t="s">
        <v>61</v>
      </c>
      <c r="C63" s="8">
        <v>1</v>
      </c>
      <c r="D63" s="12">
        <f t="shared" si="21"/>
        <v>0.64102564102564097</v>
      </c>
      <c r="F63" s="8">
        <v>1</v>
      </c>
      <c r="G63" s="12">
        <f t="shared" si="22"/>
        <v>6.3775510204081634E-2</v>
      </c>
      <c r="I63" s="8">
        <v>3</v>
      </c>
      <c r="J63" s="12">
        <f t="shared" si="23"/>
        <v>4.6816479400749067E-2</v>
      </c>
      <c r="L63" s="8">
        <v>5</v>
      </c>
      <c r="M63" s="12">
        <f t="shared" si="20"/>
        <v>6.1485489424495818E-2</v>
      </c>
      <c r="O63" s="13"/>
    </row>
    <row r="64" spans="1:15" ht="15">
      <c r="B64" s="8" t="s">
        <v>62</v>
      </c>
      <c r="C64" s="8">
        <v>9</v>
      </c>
      <c r="D64" s="12">
        <f t="shared" si="21"/>
        <v>5.7692307692307692</v>
      </c>
      <c r="F64" s="8">
        <v>63</v>
      </c>
      <c r="G64" s="12">
        <f t="shared" si="22"/>
        <v>4.0178571428571432</v>
      </c>
      <c r="I64" s="8">
        <v>247</v>
      </c>
      <c r="J64" s="12">
        <f t="shared" si="23"/>
        <v>3.8545568039950058</v>
      </c>
      <c r="L64" s="8">
        <v>319</v>
      </c>
      <c r="M64" s="12">
        <f t="shared" si="20"/>
        <v>3.9227742252828333</v>
      </c>
      <c r="O64" s="13"/>
    </row>
    <row r="65" spans="1:15" ht="15">
      <c r="B65" s="8" t="s">
        <v>63</v>
      </c>
      <c r="C65" s="8">
        <v>1</v>
      </c>
      <c r="D65" s="12">
        <f t="shared" si="21"/>
        <v>0.64102564102564097</v>
      </c>
      <c r="F65" s="8">
        <v>19</v>
      </c>
      <c r="G65" s="12">
        <f t="shared" si="22"/>
        <v>1.2117346938775511</v>
      </c>
      <c r="I65" s="8">
        <v>35</v>
      </c>
      <c r="J65" s="12">
        <f t="shared" si="23"/>
        <v>0.54619225967540574</v>
      </c>
      <c r="L65" s="8">
        <v>55</v>
      </c>
      <c r="M65" s="12">
        <f t="shared" si="20"/>
        <v>0.67634038366945404</v>
      </c>
      <c r="O65" s="13"/>
    </row>
    <row r="66" spans="1:15" ht="15">
      <c r="B66" s="8" t="s">
        <v>64</v>
      </c>
      <c r="C66" s="8">
        <v>3</v>
      </c>
      <c r="D66" s="12">
        <f t="shared" si="21"/>
        <v>1.9230769230769231</v>
      </c>
      <c r="F66" s="8">
        <v>15</v>
      </c>
      <c r="G66" s="12">
        <f t="shared" si="22"/>
        <v>0.95663265306122447</v>
      </c>
      <c r="I66" s="8">
        <v>45</v>
      </c>
      <c r="J66" s="12">
        <f t="shared" si="23"/>
        <v>0.70224719101123589</v>
      </c>
      <c r="L66" s="8">
        <v>63</v>
      </c>
      <c r="M66" s="12">
        <f t="shared" si="20"/>
        <v>0.77471716674864732</v>
      </c>
      <c r="O66" s="13"/>
    </row>
    <row r="67" spans="1:15" ht="3.75" customHeight="1">
      <c r="D67" s="12"/>
      <c r="G67" s="12"/>
      <c r="J67" s="12"/>
      <c r="M67" s="12"/>
      <c r="O67" s="13"/>
    </row>
    <row r="68" spans="1:15" s="4" customFormat="1" ht="17.25">
      <c r="A68" s="4" t="s">
        <v>65</v>
      </c>
      <c r="C68" s="4">
        <v>17</v>
      </c>
      <c r="D68" s="12">
        <f>C68/C$99*100</f>
        <v>10.897435897435898</v>
      </c>
      <c r="F68" s="4">
        <v>127</v>
      </c>
      <c r="G68" s="12">
        <f>F68/F$99*100</f>
        <v>8.0994897959183678</v>
      </c>
      <c r="I68" s="4">
        <v>631</v>
      </c>
      <c r="J68" s="12">
        <f>I68/I$99*100</f>
        <v>9.8470661672908868</v>
      </c>
      <c r="L68" s="13">
        <v>775</v>
      </c>
      <c r="M68" s="12">
        <f>L68/L$99*100</f>
        <v>9.5302508607968512</v>
      </c>
      <c r="O68" s="13"/>
    </row>
    <row r="69" spans="1:15" ht="15">
      <c r="B69" s="8" t="s">
        <v>66</v>
      </c>
      <c r="C69" s="8">
        <v>0</v>
      </c>
      <c r="D69" s="12">
        <f>C69/C$99*100</f>
        <v>0</v>
      </c>
      <c r="F69" s="8">
        <v>36</v>
      </c>
      <c r="G69" s="12">
        <f>F69/F$99*100</f>
        <v>2.295918367346939</v>
      </c>
      <c r="I69" s="8">
        <v>129</v>
      </c>
      <c r="J69" s="12">
        <f>I69/I$99*100</f>
        <v>2.0131086142322099</v>
      </c>
      <c r="L69" s="8">
        <v>165</v>
      </c>
      <c r="M69" s="12">
        <f>L69/L$99*100</f>
        <v>2.029021151008362</v>
      </c>
      <c r="O69" s="13"/>
    </row>
    <row r="70" spans="1:15" ht="15">
      <c r="B70" s="8" t="s">
        <v>67</v>
      </c>
      <c r="C70" s="8">
        <v>1</v>
      </c>
      <c r="D70" s="12">
        <f t="shared" ref="D70:D97" si="24">C70/C$99*100</f>
        <v>0.64102564102564097</v>
      </c>
      <c r="F70" s="8">
        <v>6</v>
      </c>
      <c r="G70" s="12">
        <f t="shared" ref="G70:G97" si="25">F70/F$99*100</f>
        <v>0.38265306122448978</v>
      </c>
      <c r="I70" s="8">
        <v>15</v>
      </c>
      <c r="J70" s="12">
        <f t="shared" ref="J70:J97" si="26">I70/I$99*100</f>
        <v>0.23408239700374533</v>
      </c>
      <c r="L70" s="8">
        <v>22</v>
      </c>
      <c r="M70" s="12">
        <f t="shared" ref="M70:M99" si="27">L70/L$99*100</f>
        <v>0.27053615346778165</v>
      </c>
      <c r="O70" s="13"/>
    </row>
    <row r="71" spans="1:15" ht="15">
      <c r="B71" s="8" t="s">
        <v>68</v>
      </c>
      <c r="C71" s="8">
        <v>9</v>
      </c>
      <c r="D71" s="12">
        <f t="shared" si="24"/>
        <v>5.7692307692307692</v>
      </c>
      <c r="F71" s="8">
        <v>13</v>
      </c>
      <c r="G71" s="12">
        <f t="shared" si="25"/>
        <v>0.82908163265306123</v>
      </c>
      <c r="I71" s="8">
        <v>69</v>
      </c>
      <c r="J71" s="12">
        <f t="shared" si="26"/>
        <v>1.0767790262172285</v>
      </c>
      <c r="L71" s="8">
        <v>91</v>
      </c>
      <c r="M71" s="12">
        <f t="shared" si="27"/>
        <v>1.1190359075258238</v>
      </c>
      <c r="O71" s="13"/>
    </row>
    <row r="72" spans="1:15" ht="15">
      <c r="B72" s="8" t="s">
        <v>69</v>
      </c>
      <c r="C72" s="8">
        <v>1</v>
      </c>
      <c r="D72" s="12">
        <f t="shared" si="24"/>
        <v>0.64102564102564097</v>
      </c>
      <c r="F72" s="8">
        <v>0</v>
      </c>
      <c r="G72" s="12">
        <f t="shared" si="25"/>
        <v>0</v>
      </c>
      <c r="I72" s="8">
        <v>13</v>
      </c>
      <c r="J72" s="12">
        <f t="shared" si="26"/>
        <v>0.2028714107365793</v>
      </c>
      <c r="L72" s="8">
        <v>14</v>
      </c>
      <c r="M72" s="12">
        <f t="shared" si="27"/>
        <v>0.17215937038858831</v>
      </c>
      <c r="O72" s="13"/>
    </row>
    <row r="73" spans="1:15" ht="15">
      <c r="B73" s="8" t="s">
        <v>70</v>
      </c>
      <c r="C73" s="8">
        <v>0</v>
      </c>
      <c r="D73" s="12">
        <f t="shared" si="24"/>
        <v>0</v>
      </c>
      <c r="F73" s="8">
        <v>4</v>
      </c>
      <c r="G73" s="12">
        <f t="shared" si="25"/>
        <v>0.25510204081632654</v>
      </c>
      <c r="I73" s="8">
        <v>17</v>
      </c>
      <c r="J73" s="12">
        <f t="shared" si="26"/>
        <v>0.26529338327091134</v>
      </c>
      <c r="L73" s="8">
        <v>21</v>
      </c>
      <c r="M73" s="12">
        <f t="shared" si="27"/>
        <v>0.2582390555828824</v>
      </c>
      <c r="O73" s="13"/>
    </row>
    <row r="74" spans="1:15" ht="15">
      <c r="B74" s="8" t="s">
        <v>71</v>
      </c>
      <c r="C74" s="8">
        <v>3</v>
      </c>
      <c r="D74" s="12">
        <f t="shared" si="24"/>
        <v>1.9230769230769231</v>
      </c>
      <c r="F74" s="8">
        <v>46</v>
      </c>
      <c r="G74" s="12">
        <f t="shared" si="25"/>
        <v>2.9336734693877551</v>
      </c>
      <c r="I74" s="8">
        <v>200</v>
      </c>
      <c r="J74" s="12">
        <f t="shared" si="26"/>
        <v>3.1210986267166043</v>
      </c>
      <c r="L74" s="8">
        <v>249</v>
      </c>
      <c r="M74" s="12">
        <f t="shared" si="27"/>
        <v>3.0619773733398916</v>
      </c>
      <c r="O74" s="13"/>
    </row>
    <row r="75" spans="1:15" ht="15">
      <c r="B75" s="8" t="s">
        <v>72</v>
      </c>
      <c r="C75" s="8">
        <v>2</v>
      </c>
      <c r="D75" s="12">
        <f t="shared" si="24"/>
        <v>1.2820512820512819</v>
      </c>
      <c r="F75" s="8">
        <v>18</v>
      </c>
      <c r="G75" s="12">
        <f t="shared" si="25"/>
        <v>1.1479591836734695</v>
      </c>
      <c r="I75" s="8">
        <v>150</v>
      </c>
      <c r="J75" s="12">
        <f t="shared" si="26"/>
        <v>2.3408239700374533</v>
      </c>
      <c r="L75" s="8">
        <v>170</v>
      </c>
      <c r="M75" s="12">
        <f t="shared" si="27"/>
        <v>2.0905066404328578</v>
      </c>
      <c r="O75" s="13"/>
    </row>
    <row r="76" spans="1:15" ht="15">
      <c r="B76" s="8" t="s">
        <v>73</v>
      </c>
      <c r="C76" s="8">
        <v>1</v>
      </c>
      <c r="D76" s="12">
        <f t="shared" si="24"/>
        <v>0.64102564102564097</v>
      </c>
      <c r="F76" s="8">
        <v>1</v>
      </c>
      <c r="G76" s="12">
        <f t="shared" si="25"/>
        <v>6.3775510204081634E-2</v>
      </c>
      <c r="I76" s="8">
        <v>17</v>
      </c>
      <c r="J76" s="12">
        <f t="shared" si="26"/>
        <v>0.26529338327091134</v>
      </c>
      <c r="L76" s="8">
        <v>19</v>
      </c>
      <c r="M76" s="12">
        <f t="shared" si="27"/>
        <v>0.23364485981308408</v>
      </c>
      <c r="O76" s="13"/>
    </row>
    <row r="77" spans="1:15" ht="15">
      <c r="B77" s="8" t="s">
        <v>74</v>
      </c>
      <c r="C77" s="8">
        <v>1</v>
      </c>
      <c r="D77" s="12">
        <f t="shared" si="24"/>
        <v>0.64102564102564097</v>
      </c>
      <c r="F77" s="8">
        <v>0</v>
      </c>
      <c r="G77" s="12">
        <f t="shared" si="25"/>
        <v>0</v>
      </c>
      <c r="I77" s="8">
        <v>8</v>
      </c>
      <c r="J77" s="12">
        <f t="shared" si="26"/>
        <v>0.12484394506866417</v>
      </c>
      <c r="L77" s="8">
        <v>9</v>
      </c>
      <c r="M77" s="12">
        <f t="shared" si="27"/>
        <v>0.11067388096409247</v>
      </c>
      <c r="O77" s="13"/>
    </row>
    <row r="78" spans="1:15" ht="15">
      <c r="B78" s="8" t="s">
        <v>75</v>
      </c>
      <c r="C78" s="8">
        <v>3</v>
      </c>
      <c r="D78" s="12">
        <f t="shared" si="24"/>
        <v>1.9230769230769231</v>
      </c>
      <c r="F78" s="8">
        <v>11</v>
      </c>
      <c r="G78" s="12">
        <f t="shared" si="25"/>
        <v>0.70153061224489799</v>
      </c>
      <c r="I78" s="8">
        <v>66</v>
      </c>
      <c r="J78" s="12">
        <f t="shared" si="26"/>
        <v>1.0299625468164793</v>
      </c>
      <c r="L78" s="8">
        <v>80</v>
      </c>
      <c r="M78" s="12">
        <f t="shared" si="27"/>
        <v>0.98376783079193308</v>
      </c>
      <c r="O78" s="13"/>
    </row>
    <row r="79" spans="1:15" ht="3.75" customHeight="1">
      <c r="D79" s="12"/>
      <c r="G79" s="12"/>
      <c r="J79" s="12"/>
      <c r="M79" s="12"/>
      <c r="O79" s="13"/>
    </row>
    <row r="80" spans="1:15" s="4" customFormat="1" ht="17.25">
      <c r="A80" s="4" t="s">
        <v>76</v>
      </c>
      <c r="C80" s="4">
        <v>41</v>
      </c>
      <c r="D80" s="12">
        <f t="shared" si="24"/>
        <v>26.282051282051285</v>
      </c>
      <c r="F80" s="4">
        <v>354</v>
      </c>
      <c r="G80" s="12">
        <f t="shared" si="25"/>
        <v>22.576530612244898</v>
      </c>
      <c r="I80" s="13">
        <v>819</v>
      </c>
      <c r="J80" s="12">
        <f t="shared" si="26"/>
        <v>12.780898876404494</v>
      </c>
      <c r="L80" s="13">
        <v>1214</v>
      </c>
      <c r="M80" s="12">
        <f t="shared" si="27"/>
        <v>14.928676832267584</v>
      </c>
      <c r="O80" s="13"/>
    </row>
    <row r="81" spans="1:15" ht="15">
      <c r="B81" s="8" t="s">
        <v>77</v>
      </c>
      <c r="C81" s="8">
        <v>1</v>
      </c>
      <c r="D81" s="12">
        <f t="shared" si="24"/>
        <v>0.64102564102564097</v>
      </c>
      <c r="F81" s="8">
        <v>72</v>
      </c>
      <c r="G81" s="12">
        <f t="shared" si="25"/>
        <v>4.591836734693878</v>
      </c>
      <c r="I81" s="8">
        <v>149</v>
      </c>
      <c r="J81" s="12">
        <f t="shared" si="26"/>
        <v>2.3252184769038702</v>
      </c>
      <c r="L81" s="8">
        <v>222</v>
      </c>
      <c r="M81" s="12">
        <f t="shared" si="27"/>
        <v>2.7299557304476143</v>
      </c>
      <c r="O81" s="13"/>
    </row>
    <row r="82" spans="1:15" ht="15">
      <c r="B82" s="8" t="s">
        <v>78</v>
      </c>
      <c r="C82" s="8">
        <v>19</v>
      </c>
      <c r="D82" s="12">
        <f t="shared" si="24"/>
        <v>12.179487179487179</v>
      </c>
      <c r="F82" s="8">
        <v>263</v>
      </c>
      <c r="G82" s="12">
        <f t="shared" si="25"/>
        <v>16.772959183673468</v>
      </c>
      <c r="I82" s="8">
        <v>567</v>
      </c>
      <c r="J82" s="12">
        <f t="shared" si="26"/>
        <v>8.8483146067415728</v>
      </c>
      <c r="L82" s="14">
        <v>849</v>
      </c>
      <c r="M82" s="12">
        <f t="shared" si="27"/>
        <v>10.440236104279391</v>
      </c>
      <c r="O82" s="13"/>
    </row>
    <row r="83" spans="1:15" ht="15">
      <c r="B83" s="8" t="s">
        <v>79</v>
      </c>
      <c r="C83" s="8">
        <v>9</v>
      </c>
      <c r="D83" s="12">
        <f t="shared" si="24"/>
        <v>5.7692307692307692</v>
      </c>
      <c r="F83" s="8">
        <v>72</v>
      </c>
      <c r="G83" s="12">
        <f t="shared" si="25"/>
        <v>4.591836734693878</v>
      </c>
      <c r="I83" s="8">
        <v>148</v>
      </c>
      <c r="J83" s="12">
        <f t="shared" si="26"/>
        <v>2.309612983770287</v>
      </c>
      <c r="L83" s="8">
        <v>229</v>
      </c>
      <c r="M83" s="12">
        <f t="shared" si="27"/>
        <v>2.8160354156419083</v>
      </c>
      <c r="O83" s="13"/>
    </row>
    <row r="84" spans="1:15" ht="15">
      <c r="B84" s="8" t="s">
        <v>80</v>
      </c>
      <c r="C84" s="8">
        <v>0</v>
      </c>
      <c r="D84" s="12">
        <f t="shared" si="24"/>
        <v>0</v>
      </c>
      <c r="F84" s="8">
        <v>30</v>
      </c>
      <c r="G84" s="12">
        <f t="shared" si="25"/>
        <v>1.9132653061224489</v>
      </c>
      <c r="I84" s="8">
        <v>66</v>
      </c>
      <c r="J84" s="12">
        <f t="shared" si="26"/>
        <v>1.0299625468164793</v>
      </c>
      <c r="L84" s="8">
        <v>96</v>
      </c>
      <c r="M84" s="12">
        <f t="shared" si="27"/>
        <v>1.1805213969503197</v>
      </c>
      <c r="O84" s="13"/>
    </row>
    <row r="85" spans="1:15" ht="15">
      <c r="B85" s="8" t="s">
        <v>81</v>
      </c>
      <c r="C85" s="8">
        <v>8</v>
      </c>
      <c r="D85" s="12">
        <f t="shared" si="24"/>
        <v>5.1282051282051277</v>
      </c>
      <c r="F85" s="8">
        <v>30</v>
      </c>
      <c r="G85" s="12">
        <f t="shared" si="25"/>
        <v>1.9132653061224489</v>
      </c>
      <c r="I85" s="8">
        <v>73</v>
      </c>
      <c r="J85" s="12">
        <f t="shared" si="26"/>
        <v>1.1392009987515606</v>
      </c>
      <c r="L85" s="8">
        <v>111</v>
      </c>
      <c r="M85" s="12">
        <f t="shared" si="27"/>
        <v>1.3649778652238072</v>
      </c>
      <c r="O85" s="13"/>
    </row>
    <row r="86" spans="1:15" ht="15">
      <c r="B86" s="8" t="s">
        <v>82</v>
      </c>
      <c r="C86" s="8">
        <v>9</v>
      </c>
      <c r="D86" s="12">
        <f t="shared" si="24"/>
        <v>5.7692307692307692</v>
      </c>
      <c r="F86" s="8">
        <v>75</v>
      </c>
      <c r="G86" s="12">
        <f t="shared" si="25"/>
        <v>4.783163265306122</v>
      </c>
      <c r="I86" s="8">
        <v>145</v>
      </c>
      <c r="J86" s="12">
        <f t="shared" si="26"/>
        <v>2.2627965043695379</v>
      </c>
      <c r="L86" s="8">
        <v>229</v>
      </c>
      <c r="M86" s="12">
        <f t="shared" si="27"/>
        <v>2.8160354156419083</v>
      </c>
      <c r="O86" s="13"/>
    </row>
    <row r="87" spans="1:15" ht="15">
      <c r="B87" s="8" t="s">
        <v>83</v>
      </c>
      <c r="C87" s="8">
        <v>3</v>
      </c>
      <c r="D87" s="12">
        <f t="shared" si="24"/>
        <v>1.9230769230769231</v>
      </c>
      <c r="F87" s="8">
        <v>7</v>
      </c>
      <c r="G87" s="12">
        <f t="shared" si="25"/>
        <v>0.4464285714285714</v>
      </c>
      <c r="I87" s="8">
        <v>15</v>
      </c>
      <c r="J87" s="12">
        <f t="shared" si="26"/>
        <v>0.23408239700374533</v>
      </c>
      <c r="L87" s="8">
        <v>25</v>
      </c>
      <c r="M87" s="12">
        <f t="shared" si="27"/>
        <v>0.3074274471224791</v>
      </c>
      <c r="O87" s="13"/>
    </row>
    <row r="88" spans="1:15" ht="15">
      <c r="B88" s="8" t="s">
        <v>84</v>
      </c>
      <c r="C88" s="8">
        <v>10</v>
      </c>
      <c r="D88" s="12">
        <f t="shared" si="24"/>
        <v>6.4102564102564097</v>
      </c>
      <c r="F88" s="8">
        <v>100</v>
      </c>
      <c r="G88" s="12">
        <f t="shared" si="25"/>
        <v>6.3775510204081636</v>
      </c>
      <c r="I88" s="8">
        <v>233</v>
      </c>
      <c r="J88" s="12">
        <f t="shared" si="26"/>
        <v>3.6360799001248436</v>
      </c>
      <c r="L88" s="8">
        <v>343</v>
      </c>
      <c r="M88" s="12">
        <f t="shared" si="27"/>
        <v>4.2179045745204133</v>
      </c>
      <c r="O88" s="13"/>
    </row>
    <row r="89" spans="1:15" ht="15">
      <c r="B89" s="8" t="s">
        <v>85</v>
      </c>
      <c r="C89" s="8">
        <v>14</v>
      </c>
      <c r="D89" s="12">
        <f t="shared" si="24"/>
        <v>8.9743589743589745</v>
      </c>
      <c r="F89" s="8">
        <v>19</v>
      </c>
      <c r="G89" s="12">
        <f t="shared" si="25"/>
        <v>1.2117346938775511</v>
      </c>
      <c r="I89" s="8">
        <v>58</v>
      </c>
      <c r="J89" s="12">
        <f t="shared" si="26"/>
        <v>0.90511860174781522</v>
      </c>
      <c r="L89" s="8">
        <v>91</v>
      </c>
      <c r="M89" s="12">
        <f t="shared" si="27"/>
        <v>1.1190359075258238</v>
      </c>
      <c r="O89" s="13"/>
    </row>
    <row r="90" spans="1:15" ht="15">
      <c r="B90" s="8" t="s">
        <v>86</v>
      </c>
      <c r="C90" s="8">
        <v>3</v>
      </c>
      <c r="D90" s="12">
        <f t="shared" si="24"/>
        <v>1.9230769230769231</v>
      </c>
      <c r="F90" s="8">
        <v>13</v>
      </c>
      <c r="G90" s="12">
        <f t="shared" si="25"/>
        <v>0.82908163265306123</v>
      </c>
      <c r="I90" s="8">
        <v>29</v>
      </c>
      <c r="J90" s="12">
        <f t="shared" si="26"/>
        <v>0.45255930087390761</v>
      </c>
      <c r="L90" s="8">
        <v>45</v>
      </c>
      <c r="M90" s="12">
        <f t="shared" si="27"/>
        <v>0.55336940482046237</v>
      </c>
      <c r="O90" s="13"/>
    </row>
    <row r="91" spans="1:15" ht="3.75" customHeight="1">
      <c r="D91" s="12"/>
      <c r="G91" s="12"/>
      <c r="J91" s="12"/>
      <c r="M91" s="12"/>
      <c r="O91" s="13"/>
    </row>
    <row r="92" spans="1:15" s="4" customFormat="1" ht="17.25">
      <c r="A92" s="4" t="s">
        <v>87</v>
      </c>
      <c r="C92" s="4">
        <v>8</v>
      </c>
      <c r="D92" s="12">
        <f t="shared" si="24"/>
        <v>5.1282051282051277</v>
      </c>
      <c r="F92" s="4">
        <v>57</v>
      </c>
      <c r="G92" s="12">
        <f t="shared" si="25"/>
        <v>3.635204081632653</v>
      </c>
      <c r="I92" s="4">
        <v>202</v>
      </c>
      <c r="J92" s="12">
        <f t="shared" si="26"/>
        <v>3.1523096129837702</v>
      </c>
      <c r="L92" s="4">
        <v>267</v>
      </c>
      <c r="M92" s="12">
        <f t="shared" si="27"/>
        <v>3.2833251352680768</v>
      </c>
      <c r="O92" s="13"/>
    </row>
    <row r="93" spans="1:15" ht="15">
      <c r="B93" s="8" t="s">
        <v>88</v>
      </c>
      <c r="C93" s="8">
        <v>3</v>
      </c>
      <c r="D93" s="12">
        <f t="shared" si="24"/>
        <v>1.9230769230769231</v>
      </c>
      <c r="F93" s="8">
        <v>9</v>
      </c>
      <c r="G93" s="12">
        <f t="shared" si="25"/>
        <v>0.57397959183673475</v>
      </c>
      <c r="I93" s="8">
        <v>33</v>
      </c>
      <c r="J93" s="12">
        <f t="shared" si="26"/>
        <v>0.51498127340823963</v>
      </c>
      <c r="L93" s="8">
        <v>45</v>
      </c>
      <c r="M93" s="12">
        <f t="shared" si="27"/>
        <v>0.55336940482046237</v>
      </c>
      <c r="O93" s="13"/>
    </row>
    <row r="94" spans="1:15" ht="15">
      <c r="B94" s="8" t="s">
        <v>89</v>
      </c>
      <c r="C94" s="8">
        <v>2</v>
      </c>
      <c r="D94" s="12">
        <f t="shared" si="24"/>
        <v>1.2820512820512819</v>
      </c>
      <c r="F94" s="8">
        <v>3</v>
      </c>
      <c r="G94" s="12">
        <f t="shared" si="25"/>
        <v>0.19132653061224489</v>
      </c>
      <c r="I94" s="8">
        <v>13</v>
      </c>
      <c r="J94" s="12">
        <f t="shared" si="26"/>
        <v>0.2028714107365793</v>
      </c>
      <c r="L94" s="8">
        <v>18</v>
      </c>
      <c r="M94" s="12">
        <f t="shared" si="27"/>
        <v>0.22134776192818495</v>
      </c>
      <c r="O94" s="13"/>
    </row>
    <row r="95" spans="1:15" ht="15">
      <c r="B95" s="8" t="s">
        <v>90</v>
      </c>
      <c r="C95" s="8">
        <v>0</v>
      </c>
      <c r="D95" s="12">
        <f t="shared" si="24"/>
        <v>0</v>
      </c>
      <c r="F95" s="8">
        <v>3</v>
      </c>
      <c r="G95" s="12">
        <f t="shared" si="25"/>
        <v>0.19132653061224489</v>
      </c>
      <c r="I95" s="8">
        <v>5</v>
      </c>
      <c r="J95" s="12">
        <f t="shared" si="26"/>
        <v>7.8027465667915102E-2</v>
      </c>
      <c r="L95" s="8">
        <v>8</v>
      </c>
      <c r="M95" s="12">
        <f t="shared" si="27"/>
        <v>9.83767830791933E-2</v>
      </c>
      <c r="O95" s="13"/>
    </row>
    <row r="96" spans="1:15" ht="15">
      <c r="B96" s="8" t="s">
        <v>91</v>
      </c>
      <c r="C96" s="8">
        <v>0</v>
      </c>
      <c r="D96" s="12">
        <f t="shared" si="24"/>
        <v>0</v>
      </c>
      <c r="F96" s="8">
        <v>0</v>
      </c>
      <c r="G96" s="12">
        <f t="shared" si="25"/>
        <v>0</v>
      </c>
      <c r="I96" s="8">
        <v>19</v>
      </c>
      <c r="J96" s="12">
        <f t="shared" si="26"/>
        <v>0.29650436953807741</v>
      </c>
      <c r="L96" s="8">
        <v>19</v>
      </c>
      <c r="M96" s="12">
        <f t="shared" si="27"/>
        <v>0.23364485981308408</v>
      </c>
      <c r="O96" s="13"/>
    </row>
    <row r="97" spans="1:15" ht="15">
      <c r="B97" s="8" t="s">
        <v>92</v>
      </c>
      <c r="C97" s="8">
        <v>4</v>
      </c>
      <c r="D97" s="12">
        <f t="shared" si="24"/>
        <v>2.5641025641025639</v>
      </c>
      <c r="F97" s="8">
        <v>44</v>
      </c>
      <c r="G97" s="12">
        <f t="shared" si="25"/>
        <v>2.806122448979592</v>
      </c>
      <c r="I97" s="8">
        <v>138</v>
      </c>
      <c r="J97" s="12">
        <f t="shared" si="26"/>
        <v>2.1535580524344571</v>
      </c>
      <c r="L97" s="8">
        <v>186</v>
      </c>
      <c r="M97" s="12">
        <f t="shared" si="27"/>
        <v>2.2872602065912444</v>
      </c>
      <c r="O97" s="13"/>
    </row>
    <row r="98" spans="1:15" ht="3.75" customHeight="1">
      <c r="D98" s="10"/>
      <c r="G98" s="10"/>
      <c r="J98" s="10"/>
      <c r="M98" s="10"/>
      <c r="O98" s="13"/>
    </row>
    <row r="99" spans="1:15" ht="18" thickBot="1">
      <c r="A99" s="15" t="s">
        <v>93</v>
      </c>
      <c r="B99" s="16"/>
      <c r="C99" s="16">
        <v>156</v>
      </c>
      <c r="D99" s="17"/>
      <c r="E99" s="16"/>
      <c r="F99" s="18">
        <v>1568</v>
      </c>
      <c r="G99" s="17"/>
      <c r="H99" s="16"/>
      <c r="I99" s="18">
        <v>6408</v>
      </c>
      <c r="J99" s="17"/>
      <c r="K99" s="16"/>
      <c r="L99" s="18">
        <v>8132</v>
      </c>
      <c r="M99" s="17">
        <f t="shared" si="27"/>
        <v>100</v>
      </c>
      <c r="O99" s="13"/>
    </row>
    <row r="100" spans="1:15" hidden="1"/>
    <row r="101" spans="1:15" hidden="1">
      <c r="A101" s="8" t="s">
        <v>94</v>
      </c>
      <c r="C101" s="8">
        <v>1</v>
      </c>
      <c r="F101" s="8">
        <v>1</v>
      </c>
      <c r="I101" s="8">
        <v>17</v>
      </c>
      <c r="L101" s="8">
        <v>19</v>
      </c>
    </row>
    <row r="102" spans="1:15" hidden="1"/>
    <row r="103" spans="1:15" hidden="1">
      <c r="A103" s="8" t="s">
        <v>95</v>
      </c>
      <c r="C103" s="8">
        <v>196</v>
      </c>
      <c r="F103" s="14">
        <v>1980</v>
      </c>
      <c r="I103" s="14">
        <v>9371</v>
      </c>
      <c r="L103" s="14">
        <v>11547</v>
      </c>
    </row>
    <row r="104" spans="1:15" hidden="1"/>
    <row r="105" spans="1:15" ht="3.75" customHeight="1"/>
    <row r="106" spans="1:15" ht="16.5">
      <c r="A106" s="19" t="s">
        <v>96</v>
      </c>
      <c r="B106" s="19"/>
      <c r="C106" s="20">
        <v>421</v>
      </c>
      <c r="D106" s="20"/>
      <c r="E106" s="20">
        <f>E92++E80+E68+E59+E47+E35+E23+E16+E5</f>
        <v>0</v>
      </c>
      <c r="F106" s="20">
        <v>3607</v>
      </c>
      <c r="G106" s="20"/>
      <c r="H106" s="20">
        <f>H92++H80+H68+H59+H47+H35+H23+H16+H5</f>
        <v>0</v>
      </c>
      <c r="I106" s="20">
        <v>14056</v>
      </c>
      <c r="J106" s="20"/>
      <c r="K106" s="20">
        <f>K92++K80+K68+K59+K47+K35+K23+K16+K5</f>
        <v>0</v>
      </c>
      <c r="L106" s="20">
        <v>18084</v>
      </c>
    </row>
    <row r="107" spans="1:15" ht="3.75" customHeight="1">
      <c r="A107" s="19"/>
      <c r="B107" s="19"/>
      <c r="C107" s="19"/>
      <c r="D107" s="21"/>
      <c r="E107" s="19"/>
      <c r="F107" s="19"/>
      <c r="G107" s="21"/>
      <c r="H107" s="19"/>
      <c r="I107" s="19"/>
      <c r="J107" s="21"/>
      <c r="K107" s="19"/>
      <c r="L107" s="19"/>
    </row>
    <row r="108" spans="1:15" ht="17.25" thickBot="1">
      <c r="A108" s="22" t="s">
        <v>97</v>
      </c>
      <c r="B108" s="22"/>
      <c r="C108" s="23">
        <f>C106/C99</f>
        <v>2.6987179487179489</v>
      </c>
      <c r="D108" s="24"/>
      <c r="E108" s="22"/>
      <c r="F108" s="23">
        <f>F106/F99</f>
        <v>2.3003826530612246</v>
      </c>
      <c r="G108" s="24"/>
      <c r="H108" s="22"/>
      <c r="I108" s="23">
        <f>I106/I99</f>
        <v>2.1935081148564293</v>
      </c>
      <c r="J108" s="24"/>
      <c r="K108" s="22"/>
      <c r="L108" s="23">
        <f>L106/L99</f>
        <v>2.223807181505165</v>
      </c>
      <c r="M108" s="25"/>
    </row>
    <row r="109" spans="1:15" ht="16.5">
      <c r="A109" s="26" t="s">
        <v>98</v>
      </c>
    </row>
    <row r="110" spans="1:15" ht="16.5">
      <c r="A110" s="26" t="s">
        <v>99</v>
      </c>
    </row>
    <row r="111" spans="1:15" ht="16.5">
      <c r="A111" s="26" t="s">
        <v>100</v>
      </c>
    </row>
    <row r="112" spans="1:15" ht="16.5">
      <c r="A112" s="26" t="s">
        <v>101</v>
      </c>
    </row>
    <row r="113" spans="1:16" ht="16.5">
      <c r="A113" s="26" t="s">
        <v>102</v>
      </c>
      <c r="O113" s="27"/>
      <c r="P113" s="27"/>
    </row>
    <row r="114" spans="1:16" ht="15">
      <c r="O114" s="27"/>
      <c r="P114" s="14"/>
    </row>
    <row r="115" spans="1:16" ht="15">
      <c r="O115" s="27"/>
      <c r="P115" s="14"/>
    </row>
  </sheetData>
  <mergeCells count="4">
    <mergeCell ref="C2:D2"/>
    <mergeCell ref="F2:G2"/>
    <mergeCell ref="I2:J2"/>
    <mergeCell ref="L2:M2"/>
  </mergeCells>
  <pageMargins left="0.75" right="0.75" top="1" bottom="1" header="0.5" footer="0.5"/>
  <pageSetup paperSize="9" scale="64" fitToHeight="2" orientation="portrait" r:id="rId1"/>
  <headerFooter alignWithMargins="0"/>
  <rowBreaks count="1" manualBreakCount="1"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S32"/>
  <sheetViews>
    <sheetView zoomScale="75" zoomScaleNormal="75" workbookViewId="0"/>
  </sheetViews>
  <sheetFormatPr defaultRowHeight="14.25"/>
  <cols>
    <col min="1" max="1" width="9.140625" style="8"/>
    <col min="2" max="2" width="40.7109375" style="8" customWidth="1"/>
    <col min="3" max="3" width="9.5703125" style="8" bestFit="1" customWidth="1"/>
    <col min="4" max="4" width="9.28515625" style="11" bestFit="1" customWidth="1"/>
    <col min="5" max="5" width="1.28515625" style="8" customWidth="1"/>
    <col min="6" max="6" width="9.28515625" style="8" bestFit="1" customWidth="1"/>
    <col min="7" max="7" width="9.28515625" style="11" bestFit="1" customWidth="1"/>
    <col min="8" max="8" width="1.140625" style="8" customWidth="1"/>
    <col min="9" max="9" width="9.28515625" style="8" bestFit="1" customWidth="1"/>
    <col min="10" max="10" width="9.28515625" style="11" bestFit="1" customWidth="1"/>
    <col min="11" max="11" width="1.28515625" style="8" customWidth="1"/>
    <col min="12" max="12" width="9.42578125" style="8" bestFit="1" customWidth="1"/>
    <col min="13" max="13" width="9.28515625" style="11" bestFit="1" customWidth="1"/>
    <col min="14" max="16384" width="9.140625" style="8"/>
  </cols>
  <sheetData>
    <row r="1" spans="1:19" s="4" customFormat="1" ht="17.25">
      <c r="A1" s="4" t="s">
        <v>103</v>
      </c>
      <c r="D1" s="28"/>
      <c r="G1" s="28"/>
      <c r="J1" s="28"/>
      <c r="K1" s="8"/>
      <c r="M1" s="28"/>
    </row>
    <row r="2" spans="1:19" ht="15" thickBot="1">
      <c r="A2" s="16"/>
      <c r="B2" s="16"/>
      <c r="C2" s="16"/>
      <c r="D2" s="25"/>
      <c r="E2" s="16"/>
      <c r="F2" s="16"/>
      <c r="G2" s="25"/>
      <c r="H2" s="16"/>
      <c r="I2" s="16"/>
      <c r="J2" s="25"/>
      <c r="K2" s="16"/>
      <c r="L2" s="16"/>
      <c r="M2" s="25"/>
    </row>
    <row r="3" spans="1:19" ht="45" customHeight="1">
      <c r="C3" s="29" t="s">
        <v>1</v>
      </c>
      <c r="D3" s="29"/>
      <c r="E3" s="30"/>
      <c r="F3" s="29" t="s">
        <v>2</v>
      </c>
      <c r="G3" s="29"/>
      <c r="H3" s="30"/>
      <c r="I3" s="29" t="s">
        <v>3</v>
      </c>
      <c r="J3" s="29"/>
      <c r="K3" s="30"/>
      <c r="L3" s="31" t="s">
        <v>4</v>
      </c>
      <c r="M3" s="31"/>
    </row>
    <row r="4" spans="1:19" ht="25.5" customHeight="1">
      <c r="A4" s="1" t="s">
        <v>104</v>
      </c>
      <c r="B4" s="1"/>
      <c r="C4" s="9" t="s">
        <v>6</v>
      </c>
      <c r="D4" s="9" t="s">
        <v>7</v>
      </c>
      <c r="E4" s="9"/>
      <c r="F4" s="9" t="s">
        <v>6</v>
      </c>
      <c r="G4" s="9" t="s">
        <v>7</v>
      </c>
      <c r="H4" s="9"/>
      <c r="I4" s="9" t="s">
        <v>6</v>
      </c>
      <c r="J4" s="9" t="s">
        <v>7</v>
      </c>
      <c r="K4" s="9"/>
      <c r="L4" s="9" t="s">
        <v>6</v>
      </c>
      <c r="M4" s="9" t="s">
        <v>7</v>
      </c>
    </row>
    <row r="5" spans="1:19">
      <c r="D5" s="10"/>
    </row>
    <row r="6" spans="1:19" s="4" customFormat="1" ht="15">
      <c r="A6" s="4" t="s">
        <v>105</v>
      </c>
      <c r="C6" s="8">
        <v>24</v>
      </c>
      <c r="D6" s="12">
        <f>C6/C$15*100</f>
        <v>15.384615384615385</v>
      </c>
      <c r="E6" s="8"/>
      <c r="F6" s="8">
        <v>273</v>
      </c>
      <c r="G6" s="12">
        <f>F6/F$15*100</f>
        <v>17.410714285714285</v>
      </c>
      <c r="H6" s="8"/>
      <c r="I6" s="14">
        <v>1332</v>
      </c>
      <c r="J6" s="12">
        <f>I6/I$15*100</f>
        <v>20.786516853932586</v>
      </c>
      <c r="K6" s="8"/>
      <c r="L6" s="14">
        <v>1629</v>
      </c>
      <c r="M6" s="32">
        <f>L6/L$15*100</f>
        <v>20.031972454500739</v>
      </c>
      <c r="O6" s="8"/>
      <c r="P6" s="8"/>
      <c r="Q6" s="8"/>
      <c r="R6" s="8"/>
      <c r="S6" s="8"/>
    </row>
    <row r="7" spans="1:19" s="4" customFormat="1" ht="15">
      <c r="A7" s="4" t="s">
        <v>106</v>
      </c>
      <c r="C7" s="8">
        <v>1</v>
      </c>
      <c r="D7" s="12">
        <f t="shared" ref="D7:D14" si="0">C7/C$15*100</f>
        <v>0.64102564102564097</v>
      </c>
      <c r="E7" s="8"/>
      <c r="F7" s="8">
        <v>23</v>
      </c>
      <c r="G7" s="12">
        <f t="shared" ref="G7:G14" si="1">F7/F$15*100</f>
        <v>1.4668367346938775</v>
      </c>
      <c r="H7" s="8"/>
      <c r="I7" s="8">
        <v>98</v>
      </c>
      <c r="J7" s="12">
        <f t="shared" ref="J7:J14" si="2">I7/I$15*100</f>
        <v>1.529338327091136</v>
      </c>
      <c r="K7" s="8"/>
      <c r="L7" s="8">
        <v>122</v>
      </c>
      <c r="M7" s="32">
        <f t="shared" ref="M7:M14" si="3">L7/L$15*100</f>
        <v>1.5002459419576981</v>
      </c>
      <c r="O7" s="8"/>
      <c r="P7" s="8"/>
      <c r="Q7" s="8"/>
      <c r="R7" s="8"/>
      <c r="S7" s="8"/>
    </row>
    <row r="8" spans="1:19" s="4" customFormat="1" ht="15">
      <c r="A8" s="4" t="s">
        <v>107</v>
      </c>
      <c r="C8" s="8">
        <v>38</v>
      </c>
      <c r="D8" s="12">
        <f t="shared" si="0"/>
        <v>24.358974358974358</v>
      </c>
      <c r="E8" s="8"/>
      <c r="F8" s="8">
        <v>356</v>
      </c>
      <c r="G8" s="12">
        <f t="shared" si="1"/>
        <v>22.704081632653061</v>
      </c>
      <c r="H8" s="8"/>
      <c r="I8" s="14">
        <v>1508</v>
      </c>
      <c r="J8" s="12">
        <f t="shared" si="2"/>
        <v>23.533083645443195</v>
      </c>
      <c r="K8" s="8"/>
      <c r="L8" s="14">
        <v>1902</v>
      </c>
      <c r="M8" s="32">
        <f t="shared" si="3"/>
        <v>23.38908017707821</v>
      </c>
      <c r="O8" s="8"/>
      <c r="P8" s="8"/>
      <c r="Q8" s="8"/>
      <c r="R8" s="8"/>
      <c r="S8" s="8"/>
    </row>
    <row r="9" spans="1:19" s="4" customFormat="1" ht="15">
      <c r="A9" s="4" t="s">
        <v>108</v>
      </c>
      <c r="C9" s="8">
        <v>111</v>
      </c>
      <c r="D9" s="12">
        <f t="shared" si="0"/>
        <v>71.15384615384616</v>
      </c>
      <c r="E9" s="8"/>
      <c r="F9" s="14">
        <v>977</v>
      </c>
      <c r="G9" s="12">
        <f t="shared" si="1"/>
        <v>62.308673469387756</v>
      </c>
      <c r="H9" s="8"/>
      <c r="I9" s="14">
        <v>4329</v>
      </c>
      <c r="J9" s="12">
        <f t="shared" si="2"/>
        <v>67.556179775280896</v>
      </c>
      <c r="K9" s="8"/>
      <c r="L9" s="14">
        <v>5417</v>
      </c>
      <c r="M9" s="32">
        <f t="shared" si="3"/>
        <v>66.613379242498766</v>
      </c>
      <c r="O9" s="8"/>
      <c r="P9" s="8"/>
      <c r="Q9" s="8"/>
      <c r="R9" s="8"/>
      <c r="S9" s="8"/>
    </row>
    <row r="10" spans="1:19" s="4" customFormat="1" ht="15">
      <c r="A10" s="4" t="s">
        <v>109</v>
      </c>
      <c r="C10" s="8">
        <v>28</v>
      </c>
      <c r="D10" s="12">
        <f t="shared" si="0"/>
        <v>17.948717948717949</v>
      </c>
      <c r="E10" s="8"/>
      <c r="F10" s="8">
        <v>213</v>
      </c>
      <c r="G10" s="12">
        <f t="shared" si="1"/>
        <v>13.584183673469388</v>
      </c>
      <c r="H10" s="8"/>
      <c r="I10" s="8">
        <v>632</v>
      </c>
      <c r="J10" s="12">
        <f t="shared" si="2"/>
        <v>9.8626716604244695</v>
      </c>
      <c r="K10" s="8"/>
      <c r="L10" s="14">
        <v>873</v>
      </c>
      <c r="M10" s="32">
        <f t="shared" si="3"/>
        <v>10.735366453516971</v>
      </c>
      <c r="O10" s="8"/>
      <c r="P10" s="8"/>
      <c r="Q10" s="8"/>
      <c r="R10" s="8"/>
      <c r="S10" s="8"/>
    </row>
    <row r="11" spans="1:19" s="4" customFormat="1" ht="15">
      <c r="A11" s="4" t="s">
        <v>110</v>
      </c>
      <c r="C11" s="8">
        <v>38</v>
      </c>
      <c r="D11" s="12">
        <f t="shared" si="0"/>
        <v>24.358974358974358</v>
      </c>
      <c r="E11" s="8"/>
      <c r="F11" s="8">
        <v>308</v>
      </c>
      <c r="G11" s="12">
        <f t="shared" si="1"/>
        <v>19.642857142857142</v>
      </c>
      <c r="H11" s="8"/>
      <c r="I11" s="14">
        <v>1090</v>
      </c>
      <c r="J11" s="12">
        <f t="shared" si="2"/>
        <v>17.009987515605491</v>
      </c>
      <c r="K11" s="8"/>
      <c r="L11" s="14">
        <v>1436</v>
      </c>
      <c r="M11" s="32">
        <f t="shared" si="3"/>
        <v>17.658632562715198</v>
      </c>
      <c r="O11" s="8"/>
      <c r="P11" s="8"/>
      <c r="Q11" s="8"/>
      <c r="R11" s="8"/>
      <c r="S11" s="8"/>
    </row>
    <row r="12" spans="1:19" s="4" customFormat="1" ht="15">
      <c r="A12" s="4" t="s">
        <v>111</v>
      </c>
      <c r="C12" s="8">
        <v>17</v>
      </c>
      <c r="D12" s="12">
        <f t="shared" si="0"/>
        <v>10.897435897435898</v>
      </c>
      <c r="E12" s="8"/>
      <c r="F12" s="8">
        <v>127</v>
      </c>
      <c r="G12" s="12">
        <f t="shared" si="1"/>
        <v>8.0994897959183678</v>
      </c>
      <c r="H12" s="8"/>
      <c r="I12" s="8">
        <v>631</v>
      </c>
      <c r="J12" s="12">
        <f t="shared" si="2"/>
        <v>9.8470661672908868</v>
      </c>
      <c r="K12" s="8"/>
      <c r="L12" s="14">
        <v>775</v>
      </c>
      <c r="M12" s="32">
        <f t="shared" si="3"/>
        <v>9.5302508607968512</v>
      </c>
      <c r="O12" s="8"/>
      <c r="P12" s="8"/>
      <c r="Q12" s="8"/>
      <c r="R12" s="8"/>
      <c r="S12" s="8"/>
    </row>
    <row r="13" spans="1:19" s="4" customFormat="1" ht="15">
      <c r="A13" s="4" t="s">
        <v>112</v>
      </c>
      <c r="C13" s="8">
        <v>41</v>
      </c>
      <c r="D13" s="12">
        <f t="shared" si="0"/>
        <v>26.282051282051285</v>
      </c>
      <c r="E13" s="8"/>
      <c r="F13" s="8">
        <v>354</v>
      </c>
      <c r="G13" s="12">
        <f t="shared" si="1"/>
        <v>22.576530612244898</v>
      </c>
      <c r="H13" s="8"/>
      <c r="I13" s="14">
        <v>819</v>
      </c>
      <c r="J13" s="12">
        <f t="shared" si="2"/>
        <v>12.780898876404494</v>
      </c>
      <c r="K13" s="8"/>
      <c r="L13" s="14">
        <v>1214</v>
      </c>
      <c r="M13" s="32">
        <f t="shared" si="3"/>
        <v>14.928676832267584</v>
      </c>
      <c r="O13" s="8"/>
      <c r="P13" s="8"/>
      <c r="Q13" s="8"/>
      <c r="R13" s="8"/>
      <c r="S13" s="8"/>
    </row>
    <row r="14" spans="1:19" s="4" customFormat="1" ht="15">
      <c r="A14" s="4" t="s">
        <v>113</v>
      </c>
      <c r="C14" s="4">
        <v>8</v>
      </c>
      <c r="D14" s="32">
        <f t="shared" si="0"/>
        <v>5.1282051282051277</v>
      </c>
      <c r="F14" s="4">
        <v>57</v>
      </c>
      <c r="G14" s="32">
        <f t="shared" si="1"/>
        <v>3.635204081632653</v>
      </c>
      <c r="I14" s="4">
        <v>202</v>
      </c>
      <c r="J14" s="32">
        <f t="shared" si="2"/>
        <v>3.1523096129837702</v>
      </c>
      <c r="L14" s="4">
        <v>267</v>
      </c>
      <c r="M14" s="32">
        <f t="shared" si="3"/>
        <v>3.2833251352680768</v>
      </c>
      <c r="O14" s="8"/>
      <c r="P14" s="8"/>
      <c r="Q14" s="8"/>
      <c r="R14" s="8"/>
      <c r="S14" s="8"/>
    </row>
    <row r="15" spans="1:19" ht="18" thickBot="1">
      <c r="A15" s="15" t="s">
        <v>93</v>
      </c>
      <c r="B15" s="16"/>
      <c r="C15" s="16">
        <v>156</v>
      </c>
      <c r="D15" s="33">
        <v>1</v>
      </c>
      <c r="E15" s="16"/>
      <c r="F15" s="18">
        <v>1568</v>
      </c>
      <c r="G15" s="33">
        <v>1</v>
      </c>
      <c r="H15" s="16"/>
      <c r="I15" s="18">
        <v>6408</v>
      </c>
      <c r="J15" s="33">
        <v>1</v>
      </c>
      <c r="K15" s="16"/>
      <c r="L15" s="18">
        <v>8132</v>
      </c>
      <c r="M15" s="33">
        <v>1</v>
      </c>
    </row>
    <row r="16" spans="1:19" hidden="1"/>
    <row r="17" spans="1:13" hidden="1">
      <c r="A17" s="8" t="s">
        <v>94</v>
      </c>
      <c r="C17" s="8">
        <v>1</v>
      </c>
      <c r="F17" s="8">
        <v>1</v>
      </c>
      <c r="I17" s="8">
        <v>17</v>
      </c>
      <c r="L17" s="8">
        <v>19</v>
      </c>
    </row>
    <row r="18" spans="1:13" hidden="1"/>
    <row r="19" spans="1:13" hidden="1">
      <c r="A19" s="8" t="s">
        <v>95</v>
      </c>
      <c r="C19" s="8">
        <v>196</v>
      </c>
      <c r="F19" s="14">
        <v>1980</v>
      </c>
      <c r="I19" s="14">
        <v>9371</v>
      </c>
      <c r="L19" s="14">
        <v>11547</v>
      </c>
    </row>
    <row r="20" spans="1:13" hidden="1"/>
    <row r="21" spans="1:13" ht="3.75" customHeight="1"/>
    <row r="22" spans="1:13" ht="16.5">
      <c r="A22" s="19" t="s">
        <v>114</v>
      </c>
      <c r="B22" s="19"/>
      <c r="C22" s="20">
        <v>421</v>
      </c>
      <c r="D22" s="20"/>
      <c r="E22" s="20">
        <v>0</v>
      </c>
      <c r="F22" s="20">
        <v>3607</v>
      </c>
      <c r="G22" s="20"/>
      <c r="H22" s="20">
        <v>0</v>
      </c>
      <c r="I22" s="20">
        <v>14056</v>
      </c>
      <c r="J22" s="20"/>
      <c r="K22" s="20">
        <v>0</v>
      </c>
      <c r="L22" s="20">
        <v>18084</v>
      </c>
    </row>
    <row r="23" spans="1:13" ht="3.75" customHeight="1">
      <c r="A23" s="19"/>
      <c r="B23" s="19"/>
      <c r="C23" s="19"/>
      <c r="D23" s="21"/>
      <c r="E23" s="19"/>
      <c r="F23" s="19"/>
      <c r="G23" s="21"/>
      <c r="H23" s="19"/>
      <c r="I23" s="19"/>
      <c r="J23" s="21"/>
      <c r="K23" s="19"/>
      <c r="L23" s="19"/>
    </row>
    <row r="24" spans="1:13" ht="17.25" thickBot="1">
      <c r="A24" s="22" t="s">
        <v>115</v>
      </c>
      <c r="B24" s="22"/>
      <c r="C24" s="23">
        <f>C22/C15</f>
        <v>2.6987179487179489</v>
      </c>
      <c r="D24" s="24"/>
      <c r="E24" s="22"/>
      <c r="F24" s="23">
        <f>F22/F15</f>
        <v>2.3003826530612246</v>
      </c>
      <c r="G24" s="24"/>
      <c r="H24" s="22"/>
      <c r="I24" s="23">
        <f>I22/I15</f>
        <v>2.1935081148564293</v>
      </c>
      <c r="J24" s="24"/>
      <c r="K24" s="22"/>
      <c r="L24" s="23">
        <f>L22/L15</f>
        <v>2.223807181505165</v>
      </c>
      <c r="M24" s="25"/>
    </row>
    <row r="25" spans="1:13" ht="16.5">
      <c r="A25" s="26" t="s">
        <v>116</v>
      </c>
    </row>
    <row r="26" spans="1:13" ht="16.5">
      <c r="A26" s="26" t="s">
        <v>117</v>
      </c>
    </row>
    <row r="27" spans="1:13" ht="16.5">
      <c r="A27" s="26" t="s">
        <v>118</v>
      </c>
    </row>
    <row r="28" spans="1:13" ht="16.5">
      <c r="A28" s="26" t="s">
        <v>119</v>
      </c>
    </row>
    <row r="32" spans="1:13" ht="15">
      <c r="B32" s="28" t="s">
        <v>120</v>
      </c>
    </row>
  </sheetData>
  <mergeCells count="4">
    <mergeCell ref="C3:D3"/>
    <mergeCell ref="F3:G3"/>
    <mergeCell ref="I3:J3"/>
    <mergeCell ref="L3:M3"/>
  </mergeCells>
  <pageMargins left="0.75" right="0.75" top="1" bottom="1" header="0.5" footer="0.5"/>
  <pageSetup paperSize="9" scale="62" orientation="landscape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T22"/>
  <sheetViews>
    <sheetView zoomScaleNormal="100" workbookViewId="0"/>
  </sheetViews>
  <sheetFormatPr defaultRowHeight="12.75"/>
  <cols>
    <col min="1" max="1" width="9.140625" style="36"/>
    <col min="2" max="2" width="30.7109375" style="36" customWidth="1"/>
    <col min="3" max="4" width="9.140625" style="36"/>
    <col min="5" max="5" width="1.85546875" style="36" customWidth="1"/>
    <col min="6" max="7" width="9.140625" style="36"/>
    <col min="8" max="8" width="1.28515625" style="36" customWidth="1"/>
    <col min="9" max="10" width="9.140625" style="36"/>
    <col min="11" max="11" width="1.42578125" style="36" customWidth="1"/>
    <col min="12" max="13" width="9.140625" style="36"/>
    <col min="14" max="14" width="1.140625" style="36" customWidth="1"/>
    <col min="15" max="16384" width="9.140625" style="36"/>
  </cols>
  <sheetData>
    <row r="1" spans="1:16" ht="18" thickBot="1">
      <c r="A1" s="34" t="s">
        <v>121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>
      <c r="A2" s="37"/>
      <c r="B2" s="37"/>
      <c r="C2" s="38">
        <v>2008</v>
      </c>
      <c r="D2" s="38"/>
      <c r="E2" s="39"/>
      <c r="F2" s="38">
        <v>2009</v>
      </c>
      <c r="G2" s="38"/>
      <c r="H2" s="37"/>
      <c r="I2" s="40">
        <v>2010</v>
      </c>
      <c r="J2" s="40"/>
      <c r="K2" s="37"/>
      <c r="L2" s="41">
        <v>2011</v>
      </c>
      <c r="M2" s="41"/>
      <c r="N2" s="37"/>
      <c r="O2" s="41">
        <v>2012</v>
      </c>
      <c r="P2" s="41"/>
    </row>
    <row r="3" spans="1:16" ht="13.5">
      <c r="A3" s="42" t="s">
        <v>122</v>
      </c>
      <c r="B3" s="42"/>
      <c r="C3" s="43" t="s">
        <v>6</v>
      </c>
      <c r="D3" s="44" t="s">
        <v>123</v>
      </c>
      <c r="E3" s="42"/>
      <c r="F3" s="43" t="s">
        <v>6</v>
      </c>
      <c r="G3" s="44" t="s">
        <v>123</v>
      </c>
      <c r="H3" s="42"/>
      <c r="I3" s="43" t="s">
        <v>6</v>
      </c>
      <c r="J3" s="44" t="s">
        <v>123</v>
      </c>
      <c r="K3" s="42"/>
      <c r="L3" s="43" t="s">
        <v>6</v>
      </c>
      <c r="M3" s="44" t="s">
        <v>123</v>
      </c>
      <c r="N3" s="42"/>
      <c r="O3" s="43" t="s">
        <v>6</v>
      </c>
      <c r="P3" s="44" t="s">
        <v>123</v>
      </c>
    </row>
    <row r="4" spans="1:16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>
      <c r="A5" s="46" t="s">
        <v>40</v>
      </c>
      <c r="B5" s="47"/>
      <c r="C5" s="48">
        <v>2640</v>
      </c>
      <c r="D5" s="49">
        <f t="shared" ref="D5:D14" si="0">(C5/C$16)*100</f>
        <v>26.426426426426424</v>
      </c>
      <c r="E5" s="50"/>
      <c r="F5" s="48">
        <v>2583</v>
      </c>
      <c r="G5" s="49">
        <f t="shared" ref="G5:G14" si="1">(F5/F$16)*100</f>
        <v>26.730828935113323</v>
      </c>
      <c r="H5" s="50"/>
      <c r="I5" s="48">
        <v>2338</v>
      </c>
      <c r="J5" s="49">
        <f t="shared" ref="J5:J14" si="2">(I5/I$16)*100</f>
        <v>27.790324497801024</v>
      </c>
      <c r="K5" s="50"/>
      <c r="L5" s="48">
        <v>2452</v>
      </c>
      <c r="M5" s="49">
        <f t="shared" ref="M5:M14" si="3">(L5/L$16)*100</f>
        <v>30.019588638589617</v>
      </c>
      <c r="N5" s="50"/>
      <c r="O5" s="50">
        <v>2566</v>
      </c>
      <c r="P5" s="49">
        <f t="shared" ref="P5:P14" si="4">(O5/O$16)*100</f>
        <v>31.554353172651258</v>
      </c>
    </row>
    <row r="6" spans="1:16">
      <c r="A6" s="46" t="s">
        <v>45</v>
      </c>
      <c r="B6" s="47"/>
      <c r="C6" s="48">
        <v>2132</v>
      </c>
      <c r="D6" s="49">
        <f t="shared" si="0"/>
        <v>21.341341341341341</v>
      </c>
      <c r="E6" s="50"/>
      <c r="F6" s="48">
        <v>2141</v>
      </c>
      <c r="G6" s="49">
        <f t="shared" si="1"/>
        <v>22.156680120045536</v>
      </c>
      <c r="H6" s="50"/>
      <c r="I6" s="48">
        <v>1751</v>
      </c>
      <c r="J6" s="49">
        <f t="shared" si="2"/>
        <v>20.813027457506237</v>
      </c>
      <c r="K6" s="50"/>
      <c r="L6" s="48">
        <v>1616</v>
      </c>
      <c r="M6" s="49">
        <f t="shared" si="3"/>
        <v>19.784524975514202</v>
      </c>
      <c r="N6" s="50"/>
      <c r="O6" s="50">
        <v>1606</v>
      </c>
      <c r="P6" s="49">
        <f t="shared" si="4"/>
        <v>19.749139203148058</v>
      </c>
    </row>
    <row r="7" spans="1:16">
      <c r="A7" s="46" t="s">
        <v>41</v>
      </c>
      <c r="B7" s="47"/>
      <c r="C7" s="48">
        <v>1603</v>
      </c>
      <c r="D7" s="49">
        <f t="shared" si="0"/>
        <v>16.046046046046044</v>
      </c>
      <c r="E7" s="50"/>
      <c r="F7" s="48">
        <v>1526</v>
      </c>
      <c r="G7" s="49">
        <f t="shared" si="1"/>
        <v>15.792197040256649</v>
      </c>
      <c r="H7" s="50"/>
      <c r="I7" s="48">
        <v>1335</v>
      </c>
      <c r="J7" s="49">
        <f t="shared" si="2"/>
        <v>15.868299060977058</v>
      </c>
      <c r="K7" s="50"/>
      <c r="L7" s="48">
        <v>1229</v>
      </c>
      <c r="M7" s="49">
        <f t="shared" si="3"/>
        <v>15.046523016650342</v>
      </c>
      <c r="N7" s="50"/>
      <c r="O7" s="50">
        <v>1374</v>
      </c>
      <c r="P7" s="49">
        <f t="shared" si="4"/>
        <v>16.896212493851451</v>
      </c>
    </row>
    <row r="8" spans="1:16">
      <c r="A8" s="46" t="s">
        <v>11</v>
      </c>
      <c r="B8" s="47"/>
      <c r="C8" s="48">
        <v>1537</v>
      </c>
      <c r="D8" s="49">
        <f t="shared" si="0"/>
        <v>15.385385385385387</v>
      </c>
      <c r="E8" s="50"/>
      <c r="F8" s="48">
        <v>1584</v>
      </c>
      <c r="G8" s="49">
        <f t="shared" si="1"/>
        <v>16.392424712822105</v>
      </c>
      <c r="H8" s="50"/>
      <c r="I8" s="48">
        <v>1534</v>
      </c>
      <c r="J8" s="49">
        <f t="shared" si="2"/>
        <v>18.233685962201353</v>
      </c>
      <c r="K8" s="50"/>
      <c r="L8" s="48">
        <v>1208</v>
      </c>
      <c r="M8" s="49">
        <f t="shared" si="3"/>
        <v>14.789422135161606</v>
      </c>
      <c r="N8" s="50"/>
      <c r="O8" s="50">
        <v>1103</v>
      </c>
      <c r="P8" s="49">
        <f t="shared" si="4"/>
        <v>13.563698967043777</v>
      </c>
    </row>
    <row r="9" spans="1:16">
      <c r="A9" s="46" t="s">
        <v>59</v>
      </c>
      <c r="B9" s="47"/>
      <c r="C9" s="48">
        <v>1262</v>
      </c>
      <c r="D9" s="49">
        <f t="shared" si="0"/>
        <v>12.632632632632632</v>
      </c>
      <c r="E9" s="50"/>
      <c r="F9" s="48">
        <v>1168</v>
      </c>
      <c r="G9" s="49">
        <f t="shared" si="1"/>
        <v>12.087343475111249</v>
      </c>
      <c r="H9" s="50"/>
      <c r="I9" s="48">
        <v>918</v>
      </c>
      <c r="J9" s="49">
        <f t="shared" si="2"/>
        <v>10.911684298110067</v>
      </c>
      <c r="K9" s="50"/>
      <c r="L9" s="48">
        <v>941</v>
      </c>
      <c r="M9" s="49">
        <f t="shared" si="3"/>
        <v>11.520568070519099</v>
      </c>
      <c r="N9" s="50"/>
      <c r="O9" s="50">
        <v>943</v>
      </c>
      <c r="P9" s="49">
        <f t="shared" si="4"/>
        <v>11.59616330545991</v>
      </c>
    </row>
    <row r="10" spans="1:16">
      <c r="A10" s="46" t="s">
        <v>38</v>
      </c>
      <c r="B10" s="47"/>
      <c r="C10" s="48">
        <v>1119</v>
      </c>
      <c r="D10" s="49">
        <f t="shared" si="0"/>
        <v>11.201201201201201</v>
      </c>
      <c r="E10" s="50"/>
      <c r="F10" s="48">
        <v>1146</v>
      </c>
      <c r="G10" s="49">
        <f t="shared" si="1"/>
        <v>11.859670909655387</v>
      </c>
      <c r="H10" s="50"/>
      <c r="I10" s="48">
        <v>947</v>
      </c>
      <c r="J10" s="49">
        <f t="shared" si="2"/>
        <v>11.256388921906574</v>
      </c>
      <c r="K10" s="50"/>
      <c r="L10" s="48">
        <v>878</v>
      </c>
      <c r="M10" s="49">
        <f t="shared" si="3"/>
        <v>10.74926542605289</v>
      </c>
      <c r="N10" s="50"/>
      <c r="O10" s="50">
        <v>930</v>
      </c>
      <c r="P10" s="49">
        <f t="shared" si="4"/>
        <v>11.436301032956223</v>
      </c>
    </row>
    <row r="11" spans="1:16">
      <c r="A11" s="46" t="s">
        <v>78</v>
      </c>
      <c r="B11" s="47"/>
      <c r="C11" s="48">
        <v>1061</v>
      </c>
      <c r="D11" s="49">
        <f t="shared" si="0"/>
        <v>10.62062062062062</v>
      </c>
      <c r="E11" s="50"/>
      <c r="F11" s="48">
        <v>945</v>
      </c>
      <c r="G11" s="49">
        <f t="shared" si="1"/>
        <v>9.779571561626824</v>
      </c>
      <c r="H11" s="50"/>
      <c r="I11" s="48">
        <v>862</v>
      </c>
      <c r="J11" s="49">
        <f t="shared" si="2"/>
        <v>10.246047783192678</v>
      </c>
      <c r="K11" s="50"/>
      <c r="L11" s="48">
        <v>871</v>
      </c>
      <c r="M11" s="49">
        <f t="shared" si="3"/>
        <v>10.66356513222331</v>
      </c>
      <c r="N11" s="50"/>
      <c r="O11" s="50">
        <v>849</v>
      </c>
      <c r="P11" s="49">
        <f t="shared" si="4"/>
        <v>10.440236104279391</v>
      </c>
    </row>
    <row r="12" spans="1:16">
      <c r="A12" s="46" t="s">
        <v>31</v>
      </c>
      <c r="B12" s="47"/>
      <c r="C12" s="48">
        <v>1096</v>
      </c>
      <c r="D12" s="49">
        <f t="shared" si="0"/>
        <v>10.970970970970971</v>
      </c>
      <c r="E12" s="50"/>
      <c r="F12" s="48">
        <v>1153</v>
      </c>
      <c r="G12" s="49">
        <f t="shared" si="1"/>
        <v>11.932112180482251</v>
      </c>
      <c r="H12" s="50"/>
      <c r="I12" s="48">
        <v>981</v>
      </c>
      <c r="J12" s="49">
        <f t="shared" si="2"/>
        <v>11.660525377392132</v>
      </c>
      <c r="K12" s="50"/>
      <c r="L12" s="48">
        <v>830</v>
      </c>
      <c r="M12" s="49">
        <f t="shared" si="3"/>
        <v>10.161606268364348</v>
      </c>
      <c r="N12" s="50"/>
      <c r="O12" s="50">
        <v>821</v>
      </c>
      <c r="P12" s="49">
        <f t="shared" si="4"/>
        <v>10.095917363502213</v>
      </c>
    </row>
    <row r="13" spans="1:16">
      <c r="A13" s="46" t="s">
        <v>43</v>
      </c>
      <c r="B13" s="47"/>
      <c r="C13" s="48">
        <v>647</v>
      </c>
      <c r="D13" s="49">
        <f t="shared" si="0"/>
        <v>6.4764764764764768</v>
      </c>
      <c r="E13" s="50"/>
      <c r="F13" s="48">
        <v>560</v>
      </c>
      <c r="G13" s="49">
        <f t="shared" si="1"/>
        <v>5.7953016661492285</v>
      </c>
      <c r="H13" s="50"/>
      <c r="I13" s="48">
        <v>501</v>
      </c>
      <c r="J13" s="49">
        <f t="shared" si="2"/>
        <v>5.9550695352430756</v>
      </c>
      <c r="K13" s="50"/>
      <c r="L13" s="48">
        <v>449</v>
      </c>
      <c r="M13" s="49">
        <f t="shared" si="3"/>
        <v>5.497061704211557</v>
      </c>
      <c r="N13" s="50"/>
      <c r="O13" s="50">
        <v>421</v>
      </c>
      <c r="P13" s="49">
        <f t="shared" si="4"/>
        <v>5.1770782095425485</v>
      </c>
    </row>
    <row r="14" spans="1:16">
      <c r="A14" s="46" t="s">
        <v>32</v>
      </c>
      <c r="B14" s="47"/>
      <c r="C14" s="48">
        <v>478</v>
      </c>
      <c r="D14" s="49">
        <f t="shared" si="0"/>
        <v>4.7847847847847849</v>
      </c>
      <c r="E14" s="50"/>
      <c r="F14" s="48">
        <v>493</v>
      </c>
      <c r="G14" s="49">
        <f t="shared" si="1"/>
        <v>5.1019352168063747</v>
      </c>
      <c r="H14" s="50"/>
      <c r="I14" s="48">
        <v>458</v>
      </c>
      <c r="J14" s="49">
        <f t="shared" si="2"/>
        <v>5.4439557827172234</v>
      </c>
      <c r="K14" s="50"/>
      <c r="L14" s="48">
        <v>440</v>
      </c>
      <c r="M14" s="49">
        <f t="shared" si="3"/>
        <v>5.3868756121449559</v>
      </c>
      <c r="N14" s="50"/>
      <c r="O14" s="50">
        <v>412</v>
      </c>
      <c r="P14" s="49">
        <f t="shared" si="4"/>
        <v>5.0664043285784555</v>
      </c>
    </row>
    <row r="15" spans="1:16">
      <c r="A15" s="51"/>
      <c r="B15" s="47"/>
      <c r="C15" s="50"/>
      <c r="D15" s="49"/>
      <c r="E15" s="50"/>
      <c r="F15" s="50"/>
      <c r="G15" s="49"/>
      <c r="H15" s="50"/>
      <c r="I15" s="50"/>
      <c r="J15" s="49"/>
      <c r="K15" s="50"/>
      <c r="L15" s="50"/>
      <c r="M15" s="49"/>
      <c r="N15" s="50"/>
      <c r="O15" s="50"/>
      <c r="P15" s="49"/>
    </row>
    <row r="16" spans="1:16" ht="14.25" thickBot="1">
      <c r="A16" s="52" t="s">
        <v>124</v>
      </c>
      <c r="B16" s="52"/>
      <c r="C16" s="53">
        <v>9990</v>
      </c>
      <c r="D16" s="54">
        <f>(C16/C$16)*100</f>
        <v>100</v>
      </c>
      <c r="E16" s="53"/>
      <c r="F16" s="53">
        <v>9663</v>
      </c>
      <c r="G16" s="54">
        <f>(F16/F$16)*100</f>
        <v>100</v>
      </c>
      <c r="H16" s="53"/>
      <c r="I16" s="53">
        <v>8413</v>
      </c>
      <c r="J16" s="54">
        <f>(I16/I$16)*100</f>
        <v>100</v>
      </c>
      <c r="K16" s="53"/>
      <c r="L16" s="53">
        <v>8168</v>
      </c>
      <c r="M16" s="54">
        <f>(L16/L$16)*100</f>
        <v>100</v>
      </c>
      <c r="N16" s="53"/>
      <c r="O16" s="53">
        <v>8132</v>
      </c>
      <c r="P16" s="54">
        <f>(O16/O$16)*100</f>
        <v>100</v>
      </c>
    </row>
    <row r="17" spans="1:20">
      <c r="A17" s="55" t="s">
        <v>125</v>
      </c>
      <c r="B17" s="56"/>
      <c r="C17" s="56"/>
      <c r="D17" s="56"/>
      <c r="E17" s="56"/>
      <c r="F17" s="56"/>
      <c r="G17" s="56"/>
      <c r="H17" s="57"/>
      <c r="I17" s="56"/>
      <c r="J17" s="56"/>
      <c r="K17" s="57"/>
      <c r="L17" s="56"/>
      <c r="M17" s="56"/>
      <c r="N17" s="57"/>
      <c r="O17" s="56"/>
      <c r="P17" s="56"/>
    </row>
    <row r="18" spans="1:20">
      <c r="A18" s="55" t="s">
        <v>126</v>
      </c>
      <c r="B18" s="56"/>
      <c r="C18" s="56"/>
      <c r="D18" s="56"/>
      <c r="E18" s="56"/>
      <c r="F18" s="56"/>
      <c r="G18" s="56"/>
      <c r="H18" s="57"/>
      <c r="I18" s="56"/>
      <c r="J18" s="56"/>
      <c r="K18" s="57"/>
      <c r="L18" s="56"/>
      <c r="M18" s="56"/>
      <c r="N18" s="57"/>
      <c r="O18" s="56"/>
      <c r="P18" s="56"/>
    </row>
    <row r="19" spans="1:20">
      <c r="A19" s="55" t="s">
        <v>127</v>
      </c>
    </row>
    <row r="22" spans="1:20" ht="15">
      <c r="P22" s="27"/>
      <c r="Q22" s="27"/>
      <c r="R22" s="27"/>
      <c r="S22" s="27"/>
      <c r="T22" s="27"/>
    </row>
  </sheetData>
  <mergeCells count="2">
    <mergeCell ref="L2:M2"/>
    <mergeCell ref="O2:P2"/>
  </mergeCells>
  <pageMargins left="0.75" right="0.75" top="1" bottom="1" header="0.5" footer="0.5"/>
  <pageSetup paperSize="9" scale="96" orientation="landscape" horizontalDpi="200" verticalDpi="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R109"/>
  <sheetViews>
    <sheetView zoomScale="75" zoomScaleNormal="75" workbookViewId="0">
      <pane ySplit="2" topLeftCell="A3" activePane="bottomLeft" state="frozen"/>
      <selection pane="bottomLeft"/>
    </sheetView>
  </sheetViews>
  <sheetFormatPr defaultRowHeight="14.25"/>
  <cols>
    <col min="1" max="1" width="44.140625" style="63" customWidth="1"/>
    <col min="2" max="2" width="8.7109375" style="59" bestFit="1" customWidth="1"/>
    <col min="3" max="3" width="7.28515625" style="77" customWidth="1"/>
    <col min="4" max="4" width="8.7109375" style="59" bestFit="1" customWidth="1"/>
    <col min="5" max="5" width="7.140625" style="77" customWidth="1"/>
    <col min="6" max="6" width="9.5703125" style="59" bestFit="1" customWidth="1"/>
    <col min="7" max="7" width="7.42578125" style="77" customWidth="1"/>
    <col min="8" max="8" width="12.7109375" style="59" bestFit="1" customWidth="1"/>
    <col min="9" max="9" width="7.5703125" style="77" customWidth="1"/>
    <col min="10" max="10" width="8.7109375" style="59" bestFit="1" customWidth="1"/>
    <col min="11" max="11" width="7" style="77" customWidth="1"/>
    <col min="12" max="12" width="8.7109375" style="59" bestFit="1" customWidth="1"/>
    <col min="13" max="13" width="7.140625" style="77" customWidth="1"/>
    <col min="14" max="14" width="1" style="59" customWidth="1"/>
    <col min="15" max="15" width="9.85546875" style="59" bestFit="1" customWidth="1"/>
    <col min="16" max="16" width="7.28515625" style="77" customWidth="1"/>
    <col min="17" max="17" width="5.28515625" style="59" customWidth="1"/>
    <col min="18" max="16384" width="9.140625" style="59"/>
  </cols>
  <sheetData>
    <row r="1" spans="1:16" ht="18" thickBot="1">
      <c r="A1" s="15" t="s">
        <v>128</v>
      </c>
      <c r="B1" s="16"/>
      <c r="C1" s="58"/>
      <c r="D1" s="16"/>
      <c r="E1" s="58"/>
      <c r="F1" s="16"/>
      <c r="G1" s="58"/>
      <c r="H1" s="16"/>
      <c r="I1" s="58"/>
      <c r="J1" s="16"/>
      <c r="K1" s="58"/>
      <c r="L1" s="16"/>
      <c r="M1" s="58"/>
      <c r="N1" s="16"/>
      <c r="O1" s="16"/>
      <c r="P1" s="58"/>
    </row>
    <row r="2" spans="1:16" ht="42" customHeight="1">
      <c r="A2" s="60"/>
      <c r="B2" s="61" t="s">
        <v>129</v>
      </c>
      <c r="C2" s="61"/>
      <c r="D2" s="61" t="s">
        <v>130</v>
      </c>
      <c r="E2" s="61"/>
      <c r="F2" s="61" t="s">
        <v>131</v>
      </c>
      <c r="G2" s="61"/>
      <c r="H2" s="61" t="s">
        <v>132</v>
      </c>
      <c r="I2" s="61"/>
      <c r="J2" s="61" t="s">
        <v>133</v>
      </c>
      <c r="K2" s="61"/>
      <c r="L2" s="61" t="s">
        <v>134</v>
      </c>
      <c r="M2" s="61"/>
      <c r="N2" s="62"/>
      <c r="O2" s="61" t="s">
        <v>135</v>
      </c>
      <c r="P2" s="61"/>
    </row>
    <row r="3" spans="1:16" ht="12.75" customHeight="1">
      <c r="B3" s="64" t="s">
        <v>6</v>
      </c>
      <c r="C3" s="65" t="s">
        <v>136</v>
      </c>
      <c r="D3" s="64" t="s">
        <v>6</v>
      </c>
      <c r="E3" s="64" t="s">
        <v>136</v>
      </c>
      <c r="F3" s="64" t="s">
        <v>6</v>
      </c>
      <c r="G3" s="64" t="s">
        <v>136</v>
      </c>
      <c r="H3" s="64" t="s">
        <v>6</v>
      </c>
      <c r="I3" s="64" t="s">
        <v>136</v>
      </c>
      <c r="J3" s="64" t="s">
        <v>6</v>
      </c>
      <c r="K3" s="64" t="s">
        <v>136</v>
      </c>
      <c r="L3" s="64" t="s">
        <v>6</v>
      </c>
      <c r="M3" s="64" t="s">
        <v>136</v>
      </c>
      <c r="N3" s="6"/>
      <c r="O3" s="64" t="s">
        <v>6</v>
      </c>
      <c r="P3" s="64" t="s">
        <v>136</v>
      </c>
    </row>
    <row r="4" spans="1:16" ht="17.25">
      <c r="A4" s="66" t="s">
        <v>137</v>
      </c>
      <c r="B4" s="67">
        <v>17</v>
      </c>
      <c r="C4" s="68">
        <f t="shared" ref="C4:C13" si="0">B4/B$89*100</f>
        <v>2.7156549520766773</v>
      </c>
      <c r="D4" s="67">
        <v>167</v>
      </c>
      <c r="E4" s="68">
        <f t="shared" ref="E4:E13" si="1">D4/D$89*100</f>
        <v>20.771144278606965</v>
      </c>
      <c r="F4" s="67">
        <v>1252</v>
      </c>
      <c r="G4" s="68">
        <f t="shared" ref="G4:G13" si="2">F4/F$89*100</f>
        <v>11.770235968788192</v>
      </c>
      <c r="H4" s="67">
        <v>21</v>
      </c>
      <c r="I4" s="68">
        <f t="shared" ref="I4:I13" si="3">H4/H$89*100</f>
        <v>5.1597051597051591</v>
      </c>
      <c r="J4" s="67">
        <v>100</v>
      </c>
      <c r="K4" s="68">
        <f t="shared" ref="K4:K13" si="4">J4/J$89*100</f>
        <v>9.2250922509225095</v>
      </c>
      <c r="L4" s="67">
        <v>25</v>
      </c>
      <c r="M4" s="68">
        <f t="shared" ref="M4:M13" si="5">L4/L$89*100</f>
        <v>9.4696969696969688</v>
      </c>
      <c r="O4" s="69">
        <v>1582</v>
      </c>
      <c r="P4" s="68">
        <f t="shared" ref="P4:P13" si="6">O4/O$89*100</f>
        <v>11.445521632180581</v>
      </c>
    </row>
    <row r="5" spans="1:16">
      <c r="A5" s="70" t="s">
        <v>9</v>
      </c>
      <c r="B5" s="59">
        <v>3</v>
      </c>
      <c r="C5" s="71">
        <f t="shared" si="0"/>
        <v>0.47923322683706071</v>
      </c>
      <c r="D5" s="59">
        <v>32</v>
      </c>
      <c r="E5" s="71">
        <f t="shared" si="1"/>
        <v>3.9800995024875623</v>
      </c>
      <c r="F5" s="72">
        <v>45</v>
      </c>
      <c r="G5" s="71">
        <f t="shared" si="2"/>
        <v>0.42305161229670024</v>
      </c>
      <c r="H5" s="59">
        <v>1</v>
      </c>
      <c r="I5" s="71">
        <f t="shared" si="3"/>
        <v>0.24570024570024571</v>
      </c>
      <c r="J5" s="59">
        <v>3</v>
      </c>
      <c r="K5" s="71">
        <f t="shared" si="4"/>
        <v>0.27675276752767525</v>
      </c>
      <c r="L5" s="59">
        <v>1</v>
      </c>
      <c r="M5" s="71">
        <f t="shared" si="5"/>
        <v>0.37878787878787878</v>
      </c>
      <c r="N5" s="73"/>
      <c r="O5" s="72">
        <v>85</v>
      </c>
      <c r="P5" s="71">
        <f t="shared" si="6"/>
        <v>0.61496165533207925</v>
      </c>
    </row>
    <row r="6" spans="1:16">
      <c r="A6" s="70" t="s">
        <v>138</v>
      </c>
      <c r="B6" s="59">
        <v>0</v>
      </c>
      <c r="C6" s="71">
        <f t="shared" si="0"/>
        <v>0</v>
      </c>
      <c r="D6" s="59">
        <v>45</v>
      </c>
      <c r="E6" s="71">
        <f t="shared" si="1"/>
        <v>5.5970149253731343</v>
      </c>
      <c r="F6" s="72">
        <v>135</v>
      </c>
      <c r="G6" s="71">
        <f t="shared" si="2"/>
        <v>1.2691548368901007</v>
      </c>
      <c r="H6" s="59">
        <v>5</v>
      </c>
      <c r="I6" s="71">
        <f t="shared" si="3"/>
        <v>1.2285012285012284</v>
      </c>
      <c r="J6" s="59">
        <v>10</v>
      </c>
      <c r="K6" s="71">
        <f t="shared" si="4"/>
        <v>0.92250922509225086</v>
      </c>
      <c r="L6" s="59">
        <v>1</v>
      </c>
      <c r="M6" s="71">
        <f t="shared" si="5"/>
        <v>0.37878787878787878</v>
      </c>
      <c r="N6" s="73"/>
      <c r="O6" s="72">
        <v>196</v>
      </c>
      <c r="P6" s="71">
        <f t="shared" si="6"/>
        <v>1.4180292287657359</v>
      </c>
    </row>
    <row r="7" spans="1:16">
      <c r="A7" s="70" t="s">
        <v>11</v>
      </c>
      <c r="B7" s="59">
        <v>7</v>
      </c>
      <c r="C7" s="71">
        <f t="shared" si="0"/>
        <v>1.1182108626198082</v>
      </c>
      <c r="D7" s="59">
        <v>80</v>
      </c>
      <c r="E7" s="71">
        <f t="shared" si="1"/>
        <v>9.9502487562189064</v>
      </c>
      <c r="F7" s="72">
        <v>950</v>
      </c>
      <c r="G7" s="71">
        <f t="shared" si="2"/>
        <v>8.9310895929303378</v>
      </c>
      <c r="H7" s="59">
        <v>11</v>
      </c>
      <c r="I7" s="71">
        <f t="shared" si="3"/>
        <v>2.7027027027027026</v>
      </c>
      <c r="J7" s="59">
        <v>55</v>
      </c>
      <c r="K7" s="71">
        <f t="shared" si="4"/>
        <v>5.07380073800738</v>
      </c>
      <c r="L7" s="59">
        <v>19</v>
      </c>
      <c r="M7" s="71">
        <f t="shared" si="5"/>
        <v>7.1969696969696972</v>
      </c>
      <c r="N7" s="73"/>
      <c r="O7" s="72">
        <v>1122</v>
      </c>
      <c r="P7" s="71">
        <f t="shared" si="6"/>
        <v>8.1174938503834468</v>
      </c>
    </row>
    <row r="8" spans="1:16">
      <c r="A8" s="70" t="s">
        <v>12</v>
      </c>
      <c r="B8" s="59">
        <v>0</v>
      </c>
      <c r="C8" s="71">
        <f t="shared" si="0"/>
        <v>0</v>
      </c>
      <c r="D8" s="59">
        <v>4</v>
      </c>
      <c r="E8" s="71">
        <f t="shared" si="1"/>
        <v>0.49751243781094528</v>
      </c>
      <c r="F8" s="72">
        <v>43</v>
      </c>
      <c r="G8" s="71">
        <f t="shared" si="2"/>
        <v>0.40424931841684691</v>
      </c>
      <c r="H8" s="59">
        <v>1</v>
      </c>
      <c r="I8" s="71">
        <f t="shared" si="3"/>
        <v>0.24570024570024571</v>
      </c>
      <c r="J8" s="59">
        <v>2</v>
      </c>
      <c r="K8" s="71">
        <f t="shared" si="4"/>
        <v>0.18450184501845018</v>
      </c>
      <c r="L8" s="59">
        <v>1</v>
      </c>
      <c r="M8" s="71">
        <f t="shared" si="5"/>
        <v>0.37878787878787878</v>
      </c>
      <c r="N8" s="73"/>
      <c r="O8" s="72">
        <v>51</v>
      </c>
      <c r="P8" s="71">
        <f t="shared" si="6"/>
        <v>0.36897699319924759</v>
      </c>
    </row>
    <row r="9" spans="1:16">
      <c r="A9" s="70" t="s">
        <v>13</v>
      </c>
      <c r="B9" s="59">
        <v>0</v>
      </c>
      <c r="C9" s="71">
        <f t="shared" si="0"/>
        <v>0</v>
      </c>
      <c r="D9" s="59">
        <v>1</v>
      </c>
      <c r="E9" s="71">
        <f t="shared" si="1"/>
        <v>0.12437810945273632</v>
      </c>
      <c r="F9" s="72">
        <v>16</v>
      </c>
      <c r="G9" s="71">
        <f t="shared" si="2"/>
        <v>0.15041835103882673</v>
      </c>
      <c r="H9" s="59">
        <v>0</v>
      </c>
      <c r="I9" s="71">
        <f t="shared" si="3"/>
        <v>0</v>
      </c>
      <c r="J9" s="59">
        <v>3</v>
      </c>
      <c r="K9" s="71">
        <f t="shared" si="4"/>
        <v>0.27675276752767525</v>
      </c>
      <c r="L9" s="59">
        <v>0</v>
      </c>
      <c r="M9" s="71">
        <f t="shared" si="5"/>
        <v>0</v>
      </c>
      <c r="N9" s="73"/>
      <c r="O9" s="72">
        <v>20</v>
      </c>
      <c r="P9" s="71">
        <f t="shared" si="6"/>
        <v>0.14469686007813631</v>
      </c>
    </row>
    <row r="10" spans="1:16">
      <c r="A10" s="70" t="s">
        <v>139</v>
      </c>
      <c r="B10" s="59">
        <v>0</v>
      </c>
      <c r="C10" s="71">
        <f t="shared" si="0"/>
        <v>0</v>
      </c>
      <c r="D10" s="59">
        <v>0</v>
      </c>
      <c r="E10" s="71">
        <f t="shared" si="1"/>
        <v>0</v>
      </c>
      <c r="F10" s="72">
        <v>11</v>
      </c>
      <c r="G10" s="71">
        <f t="shared" si="2"/>
        <v>0.10341261633919339</v>
      </c>
      <c r="H10" s="59">
        <v>1</v>
      </c>
      <c r="I10" s="71">
        <f t="shared" si="3"/>
        <v>0.24570024570024571</v>
      </c>
      <c r="J10" s="59">
        <v>1</v>
      </c>
      <c r="K10" s="71">
        <f t="shared" si="4"/>
        <v>9.2250922509225092E-2</v>
      </c>
      <c r="L10" s="59">
        <v>0</v>
      </c>
      <c r="M10" s="71">
        <f t="shared" si="5"/>
        <v>0</v>
      </c>
      <c r="N10" s="73"/>
      <c r="O10" s="72">
        <v>13</v>
      </c>
      <c r="P10" s="71">
        <f t="shared" si="6"/>
        <v>9.4052959050788601E-2</v>
      </c>
    </row>
    <row r="11" spans="1:16">
      <c r="A11" s="70" t="s">
        <v>140</v>
      </c>
      <c r="B11" s="59">
        <v>1</v>
      </c>
      <c r="C11" s="71">
        <f t="shared" si="0"/>
        <v>0.15974440894568689</v>
      </c>
      <c r="D11" s="59">
        <v>1</v>
      </c>
      <c r="E11" s="71">
        <f t="shared" si="1"/>
        <v>0.12437810945273632</v>
      </c>
      <c r="F11" s="72">
        <v>22</v>
      </c>
      <c r="G11" s="71">
        <f t="shared" si="2"/>
        <v>0.20682523267838679</v>
      </c>
      <c r="H11" s="59">
        <v>0</v>
      </c>
      <c r="I11" s="71">
        <f t="shared" si="3"/>
        <v>0</v>
      </c>
      <c r="J11" s="59">
        <v>3</v>
      </c>
      <c r="K11" s="71">
        <f t="shared" si="4"/>
        <v>0.27675276752767525</v>
      </c>
      <c r="L11" s="59">
        <v>2</v>
      </c>
      <c r="M11" s="71">
        <f t="shared" si="5"/>
        <v>0.75757575757575757</v>
      </c>
      <c r="N11" s="73"/>
      <c r="O11" s="72">
        <v>29</v>
      </c>
      <c r="P11" s="71">
        <f t="shared" si="6"/>
        <v>0.20981044711329763</v>
      </c>
    </row>
    <row r="12" spans="1:16">
      <c r="A12" s="70" t="s">
        <v>141</v>
      </c>
      <c r="B12" s="59">
        <v>7</v>
      </c>
      <c r="C12" s="71">
        <f t="shared" si="0"/>
        <v>1.1182108626198082</v>
      </c>
      <c r="D12" s="59">
        <v>28</v>
      </c>
      <c r="E12" s="71">
        <f t="shared" si="1"/>
        <v>3.4825870646766171</v>
      </c>
      <c r="F12" s="72">
        <v>214</v>
      </c>
      <c r="G12" s="71">
        <f t="shared" si="2"/>
        <v>2.0118454451443073</v>
      </c>
      <c r="H12" s="59">
        <v>7</v>
      </c>
      <c r="I12" s="71">
        <f t="shared" si="3"/>
        <v>1.7199017199017199</v>
      </c>
      <c r="J12" s="59">
        <v>28</v>
      </c>
      <c r="K12" s="71">
        <f t="shared" si="4"/>
        <v>2.5830258302583027</v>
      </c>
      <c r="L12" s="59">
        <v>7</v>
      </c>
      <c r="M12" s="71">
        <f t="shared" si="5"/>
        <v>2.6515151515151514</v>
      </c>
      <c r="N12" s="73"/>
      <c r="O12" s="72">
        <v>291</v>
      </c>
      <c r="P12" s="71">
        <f t="shared" si="6"/>
        <v>2.1053393141368835</v>
      </c>
    </row>
    <row r="13" spans="1:16">
      <c r="A13" s="70" t="s">
        <v>17</v>
      </c>
      <c r="B13" s="59">
        <v>0</v>
      </c>
      <c r="C13" s="71">
        <f t="shared" si="0"/>
        <v>0</v>
      </c>
      <c r="D13" s="59">
        <v>15</v>
      </c>
      <c r="E13" s="71">
        <f t="shared" si="1"/>
        <v>1.8656716417910446</v>
      </c>
      <c r="F13" s="72">
        <v>103</v>
      </c>
      <c r="G13" s="71">
        <f t="shared" si="2"/>
        <v>0.96831813481244711</v>
      </c>
      <c r="H13" s="59">
        <v>2</v>
      </c>
      <c r="I13" s="71">
        <f t="shared" si="3"/>
        <v>0.49140049140049141</v>
      </c>
      <c r="J13" s="59">
        <v>9</v>
      </c>
      <c r="K13" s="71">
        <f t="shared" si="4"/>
        <v>0.83025830258302591</v>
      </c>
      <c r="L13" s="59">
        <v>2</v>
      </c>
      <c r="M13" s="71">
        <f t="shared" si="5"/>
        <v>0.75757575757575757</v>
      </c>
      <c r="N13" s="73"/>
      <c r="O13" s="72">
        <v>131</v>
      </c>
      <c r="P13" s="71">
        <f t="shared" si="6"/>
        <v>0.94776443351179285</v>
      </c>
    </row>
    <row r="14" spans="1:16" ht="3.75" customHeight="1">
      <c r="B14" s="72"/>
      <c r="C14" s="68"/>
      <c r="D14" s="72"/>
      <c r="E14" s="68"/>
      <c r="F14" s="72"/>
      <c r="G14" s="68"/>
      <c r="H14" s="72"/>
      <c r="I14" s="68"/>
      <c r="J14" s="72"/>
      <c r="K14" s="68"/>
      <c r="L14" s="72"/>
      <c r="M14" s="68"/>
      <c r="N14" s="74"/>
      <c r="O14" s="72"/>
      <c r="P14" s="68"/>
    </row>
    <row r="15" spans="1:16" ht="17.25">
      <c r="A15" s="66" t="s">
        <v>142</v>
      </c>
      <c r="B15" s="67">
        <v>7</v>
      </c>
      <c r="C15" s="68">
        <f t="shared" ref="C15:C20" si="7">B15/B$89*100</f>
        <v>1.1182108626198082</v>
      </c>
      <c r="D15" s="67">
        <v>14</v>
      </c>
      <c r="E15" s="68">
        <f t="shared" ref="E15:E20" si="8">D15/D$89*100</f>
        <v>1.7412935323383085</v>
      </c>
      <c r="F15" s="67">
        <v>76</v>
      </c>
      <c r="G15" s="68">
        <f t="shared" ref="G15:G20" si="9">F15/F$89*100</f>
        <v>0.71448716743442697</v>
      </c>
      <c r="H15" s="67">
        <v>0</v>
      </c>
      <c r="I15" s="68">
        <f t="shared" ref="I15:I20" si="10">H15/H$89*100</f>
        <v>0</v>
      </c>
      <c r="J15" s="67">
        <v>14</v>
      </c>
      <c r="K15" s="68">
        <f t="shared" ref="K15:K20" si="11">J15/J$89*100</f>
        <v>1.2915129151291513</v>
      </c>
      <c r="L15" s="67">
        <v>9</v>
      </c>
      <c r="M15" s="68">
        <f t="shared" ref="M15:M20" si="12">L15/L$89*100</f>
        <v>3.4090909090909087</v>
      </c>
      <c r="N15" s="74"/>
      <c r="O15" s="67">
        <v>120</v>
      </c>
      <c r="P15" s="68">
        <f t="shared" ref="P15:P20" si="13">O15/O$89*100</f>
        <v>0.86818116046881788</v>
      </c>
    </row>
    <row r="16" spans="1:16">
      <c r="A16" s="70" t="s">
        <v>19</v>
      </c>
      <c r="B16" s="59">
        <v>0</v>
      </c>
      <c r="C16" s="71">
        <f t="shared" si="7"/>
        <v>0</v>
      </c>
      <c r="D16" s="59">
        <v>4</v>
      </c>
      <c r="E16" s="71">
        <f t="shared" si="8"/>
        <v>0.49751243781094528</v>
      </c>
      <c r="F16" s="59">
        <v>39</v>
      </c>
      <c r="G16" s="71">
        <f t="shared" si="9"/>
        <v>0.36664473065714015</v>
      </c>
      <c r="H16" s="59">
        <v>0</v>
      </c>
      <c r="I16" s="71">
        <f t="shared" si="10"/>
        <v>0</v>
      </c>
      <c r="J16" s="59">
        <v>4</v>
      </c>
      <c r="K16" s="71">
        <f t="shared" si="11"/>
        <v>0.36900369003690037</v>
      </c>
      <c r="L16" s="59">
        <v>2</v>
      </c>
      <c r="M16" s="71">
        <f t="shared" si="12"/>
        <v>0.75757575757575757</v>
      </c>
      <c r="N16" s="73"/>
      <c r="O16" s="59">
        <v>49</v>
      </c>
      <c r="P16" s="71">
        <f t="shared" si="13"/>
        <v>0.35450730719143397</v>
      </c>
    </row>
    <row r="17" spans="1:16">
      <c r="A17" s="70" t="s">
        <v>20</v>
      </c>
      <c r="B17" s="59">
        <v>1</v>
      </c>
      <c r="C17" s="71">
        <f t="shared" si="7"/>
        <v>0.15974440894568689</v>
      </c>
      <c r="D17" s="59">
        <v>1</v>
      </c>
      <c r="E17" s="71">
        <f t="shared" si="8"/>
        <v>0.12437810945273632</v>
      </c>
      <c r="F17" s="59">
        <v>3</v>
      </c>
      <c r="G17" s="71">
        <f t="shared" si="9"/>
        <v>2.8203440819780011E-2</v>
      </c>
      <c r="H17" s="59">
        <v>0</v>
      </c>
      <c r="I17" s="71">
        <f t="shared" si="10"/>
        <v>0</v>
      </c>
      <c r="J17" s="59">
        <v>0</v>
      </c>
      <c r="K17" s="71">
        <f t="shared" si="11"/>
        <v>0</v>
      </c>
      <c r="L17" s="59">
        <v>1</v>
      </c>
      <c r="M17" s="71">
        <f t="shared" si="12"/>
        <v>0.37878787878787878</v>
      </c>
      <c r="N17" s="73"/>
      <c r="O17" s="59">
        <v>6</v>
      </c>
      <c r="P17" s="71">
        <f t="shared" si="13"/>
        <v>4.3409058023440888E-2</v>
      </c>
    </row>
    <row r="18" spans="1:16">
      <c r="A18" s="70" t="s">
        <v>21</v>
      </c>
      <c r="B18" s="59">
        <v>6</v>
      </c>
      <c r="C18" s="71">
        <f t="shared" si="7"/>
        <v>0.95846645367412142</v>
      </c>
      <c r="D18" s="59">
        <v>3</v>
      </c>
      <c r="E18" s="71">
        <f t="shared" si="8"/>
        <v>0.37313432835820892</v>
      </c>
      <c r="F18" s="59">
        <v>18</v>
      </c>
      <c r="G18" s="71">
        <f t="shared" si="9"/>
        <v>0.16922064491868008</v>
      </c>
      <c r="H18" s="59">
        <v>0</v>
      </c>
      <c r="I18" s="71">
        <f t="shared" si="10"/>
        <v>0</v>
      </c>
      <c r="J18" s="59">
        <v>3</v>
      </c>
      <c r="K18" s="71">
        <f t="shared" si="11"/>
        <v>0.27675276752767525</v>
      </c>
      <c r="L18" s="59">
        <v>1</v>
      </c>
      <c r="M18" s="71">
        <f t="shared" si="12"/>
        <v>0.37878787878787878</v>
      </c>
      <c r="N18" s="73"/>
      <c r="O18" s="59">
        <v>31</v>
      </c>
      <c r="P18" s="71">
        <f t="shared" si="13"/>
        <v>0.22428013312111128</v>
      </c>
    </row>
    <row r="19" spans="1:16">
      <c r="A19" s="70" t="s">
        <v>22</v>
      </c>
      <c r="B19" s="59">
        <v>0</v>
      </c>
      <c r="C19" s="71">
        <f t="shared" si="7"/>
        <v>0</v>
      </c>
      <c r="D19" s="59">
        <v>4</v>
      </c>
      <c r="E19" s="71">
        <f t="shared" si="8"/>
        <v>0.49751243781094528</v>
      </c>
      <c r="F19" s="59">
        <v>14</v>
      </c>
      <c r="G19" s="71">
        <f t="shared" si="9"/>
        <v>0.1316160571589734</v>
      </c>
      <c r="H19" s="59">
        <v>0</v>
      </c>
      <c r="I19" s="71">
        <f t="shared" si="10"/>
        <v>0</v>
      </c>
      <c r="J19" s="59">
        <v>2</v>
      </c>
      <c r="K19" s="71">
        <f t="shared" si="11"/>
        <v>0.18450184501845018</v>
      </c>
      <c r="L19" s="59">
        <v>1</v>
      </c>
      <c r="M19" s="71">
        <f t="shared" si="12"/>
        <v>0.37878787878787878</v>
      </c>
      <c r="N19" s="73"/>
      <c r="O19" s="59">
        <v>21</v>
      </c>
      <c r="P19" s="71">
        <f t="shared" si="13"/>
        <v>0.15193170308204312</v>
      </c>
    </row>
    <row r="20" spans="1:16">
      <c r="A20" s="70" t="s">
        <v>23</v>
      </c>
      <c r="B20" s="59">
        <v>0</v>
      </c>
      <c r="C20" s="71">
        <f t="shared" si="7"/>
        <v>0</v>
      </c>
      <c r="D20" s="59">
        <v>2</v>
      </c>
      <c r="E20" s="71">
        <f t="shared" si="8"/>
        <v>0.24875621890547264</v>
      </c>
      <c r="F20" s="59">
        <v>3</v>
      </c>
      <c r="G20" s="71">
        <f t="shared" si="9"/>
        <v>2.8203440819780011E-2</v>
      </c>
      <c r="H20" s="59">
        <v>0</v>
      </c>
      <c r="I20" s="71">
        <f t="shared" si="10"/>
        <v>0</v>
      </c>
      <c r="J20" s="59">
        <v>6</v>
      </c>
      <c r="K20" s="71">
        <f t="shared" si="11"/>
        <v>0.55350553505535049</v>
      </c>
      <c r="L20" s="59">
        <v>4</v>
      </c>
      <c r="M20" s="71">
        <f t="shared" si="12"/>
        <v>1.5151515151515151</v>
      </c>
      <c r="N20" s="73"/>
      <c r="O20" s="59">
        <v>15</v>
      </c>
      <c r="P20" s="71">
        <f t="shared" si="13"/>
        <v>0.10852264505860224</v>
      </c>
    </row>
    <row r="21" spans="1:16" ht="4.5" customHeight="1">
      <c r="A21" s="59"/>
      <c r="B21" s="72"/>
      <c r="C21" s="68"/>
      <c r="D21" s="72"/>
      <c r="E21" s="68"/>
      <c r="F21" s="72"/>
      <c r="G21" s="68"/>
      <c r="H21" s="72"/>
      <c r="I21" s="68"/>
      <c r="J21" s="72"/>
      <c r="K21" s="68"/>
      <c r="L21" s="72"/>
      <c r="M21" s="68"/>
      <c r="N21" s="74"/>
      <c r="O21" s="72"/>
      <c r="P21" s="68"/>
    </row>
    <row r="22" spans="1:16" ht="17.25">
      <c r="A22" s="66" t="s">
        <v>143</v>
      </c>
      <c r="B22" s="67">
        <v>87</v>
      </c>
      <c r="C22" s="68">
        <f t="shared" ref="C22:C32" si="14">B22/B$89*100</f>
        <v>13.897763578274761</v>
      </c>
      <c r="D22" s="67">
        <v>106</v>
      </c>
      <c r="E22" s="68">
        <f t="shared" ref="E22:E32" si="15">D22/D$89*100</f>
        <v>13.184079601990051</v>
      </c>
      <c r="F22" s="67">
        <v>1512</v>
      </c>
      <c r="G22" s="68">
        <f t="shared" ref="G22:G32" si="16">F22/F$89*100</f>
        <v>14.214534173169127</v>
      </c>
      <c r="H22" s="67">
        <v>19</v>
      </c>
      <c r="I22" s="68">
        <f t="shared" ref="I22:I32" si="17">H22/H$89*100</f>
        <v>4.6683046683046676</v>
      </c>
      <c r="J22" s="67">
        <v>135</v>
      </c>
      <c r="K22" s="68">
        <f t="shared" ref="K22:K32" si="18">J22/J$89*100</f>
        <v>12.453874538745389</v>
      </c>
      <c r="L22" s="67">
        <v>29</v>
      </c>
      <c r="M22" s="68">
        <f t="shared" ref="M22:M32" si="19">L22/L$89*100</f>
        <v>10.984848484848484</v>
      </c>
      <c r="N22" s="74"/>
      <c r="O22" s="67">
        <v>1888</v>
      </c>
      <c r="P22" s="68">
        <f t="shared" ref="P22:P32" si="20">O22/O$89*100</f>
        <v>13.659383591376068</v>
      </c>
    </row>
    <row r="23" spans="1:16">
      <c r="A23" s="70" t="s">
        <v>25</v>
      </c>
      <c r="B23" s="72">
        <v>8</v>
      </c>
      <c r="C23" s="71">
        <f t="shared" si="14"/>
        <v>1.2779552715654952</v>
      </c>
      <c r="D23" s="72">
        <v>1</v>
      </c>
      <c r="E23" s="71">
        <f t="shared" si="15"/>
        <v>0.12437810945273632</v>
      </c>
      <c r="F23" s="72">
        <v>99</v>
      </c>
      <c r="G23" s="71">
        <f t="shared" si="16"/>
        <v>0.93071354705274045</v>
      </c>
      <c r="H23" s="72">
        <v>2</v>
      </c>
      <c r="I23" s="71">
        <f t="shared" si="17"/>
        <v>0.49140049140049141</v>
      </c>
      <c r="J23" s="72">
        <v>4</v>
      </c>
      <c r="K23" s="71">
        <f t="shared" si="18"/>
        <v>0.36900369003690037</v>
      </c>
      <c r="L23" s="72">
        <v>1</v>
      </c>
      <c r="M23" s="71">
        <f t="shared" si="19"/>
        <v>0.37878787878787878</v>
      </c>
      <c r="N23" s="73"/>
      <c r="O23" s="72">
        <v>115</v>
      </c>
      <c r="P23" s="71">
        <f t="shared" si="20"/>
        <v>0.83200694544928366</v>
      </c>
    </row>
    <row r="24" spans="1:16">
      <c r="A24" s="70" t="s">
        <v>26</v>
      </c>
      <c r="B24" s="72">
        <v>6</v>
      </c>
      <c r="C24" s="71">
        <f t="shared" si="14"/>
        <v>0.95846645367412142</v>
      </c>
      <c r="D24" s="72">
        <v>3</v>
      </c>
      <c r="E24" s="71">
        <f t="shared" si="15"/>
        <v>0.37313432835820892</v>
      </c>
      <c r="F24" s="72">
        <v>250</v>
      </c>
      <c r="G24" s="71">
        <f t="shared" si="16"/>
        <v>2.3502867349816681</v>
      </c>
      <c r="H24" s="72">
        <v>1</v>
      </c>
      <c r="I24" s="71">
        <f t="shared" si="17"/>
        <v>0.24570024570024571</v>
      </c>
      <c r="J24" s="72">
        <v>17</v>
      </c>
      <c r="K24" s="71">
        <f t="shared" si="18"/>
        <v>1.5682656826568264</v>
      </c>
      <c r="L24" s="72">
        <v>5</v>
      </c>
      <c r="M24" s="71">
        <f t="shared" si="19"/>
        <v>1.893939393939394</v>
      </c>
      <c r="N24" s="73"/>
      <c r="O24" s="72">
        <v>282</v>
      </c>
      <c r="P24" s="71">
        <f t="shared" si="20"/>
        <v>2.0402257271017219</v>
      </c>
    </row>
    <row r="25" spans="1:16">
      <c r="A25" s="70" t="s">
        <v>27</v>
      </c>
      <c r="B25" s="59">
        <v>0</v>
      </c>
      <c r="C25" s="71">
        <f t="shared" si="14"/>
        <v>0</v>
      </c>
      <c r="D25" s="72">
        <v>3</v>
      </c>
      <c r="E25" s="71">
        <f t="shared" si="15"/>
        <v>0.37313432835820892</v>
      </c>
      <c r="F25" s="72">
        <v>9</v>
      </c>
      <c r="G25" s="71">
        <f t="shared" si="16"/>
        <v>8.461032245934004E-2</v>
      </c>
      <c r="H25" s="59">
        <v>0</v>
      </c>
      <c r="I25" s="71">
        <f t="shared" si="17"/>
        <v>0</v>
      </c>
      <c r="J25" s="59">
        <v>1</v>
      </c>
      <c r="K25" s="71">
        <f t="shared" si="18"/>
        <v>9.2250922509225092E-2</v>
      </c>
      <c r="L25" s="72">
        <v>0</v>
      </c>
      <c r="M25" s="71">
        <f t="shared" si="19"/>
        <v>0</v>
      </c>
      <c r="N25" s="73"/>
      <c r="O25" s="72">
        <v>13</v>
      </c>
      <c r="P25" s="71">
        <f t="shared" si="20"/>
        <v>9.4052959050788601E-2</v>
      </c>
    </row>
    <row r="26" spans="1:16">
      <c r="A26" s="70" t="s">
        <v>28</v>
      </c>
      <c r="B26" s="72">
        <v>5</v>
      </c>
      <c r="C26" s="71">
        <f t="shared" si="14"/>
        <v>0.79872204472843444</v>
      </c>
      <c r="D26" s="59">
        <v>0</v>
      </c>
      <c r="E26" s="71">
        <f t="shared" si="15"/>
        <v>0</v>
      </c>
      <c r="F26" s="72">
        <v>27</v>
      </c>
      <c r="G26" s="71">
        <f t="shared" si="16"/>
        <v>0.25383096737802013</v>
      </c>
      <c r="H26" s="59">
        <v>1</v>
      </c>
      <c r="I26" s="71">
        <f t="shared" si="17"/>
        <v>0.24570024570024571</v>
      </c>
      <c r="J26" s="59">
        <v>1</v>
      </c>
      <c r="K26" s="71">
        <f t="shared" si="18"/>
        <v>9.2250922509225092E-2</v>
      </c>
      <c r="L26" s="59">
        <v>0</v>
      </c>
      <c r="M26" s="71">
        <f t="shared" si="19"/>
        <v>0</v>
      </c>
      <c r="N26" s="73"/>
      <c r="O26" s="72">
        <v>34</v>
      </c>
      <c r="P26" s="71">
        <f t="shared" si="20"/>
        <v>0.24598466213283174</v>
      </c>
    </row>
    <row r="27" spans="1:16">
      <c r="A27" s="70" t="s">
        <v>29</v>
      </c>
      <c r="B27" s="72">
        <v>2</v>
      </c>
      <c r="C27" s="71">
        <f t="shared" si="14"/>
        <v>0.31948881789137379</v>
      </c>
      <c r="D27" s="72">
        <v>2</v>
      </c>
      <c r="E27" s="71">
        <f t="shared" si="15"/>
        <v>0.24875621890547264</v>
      </c>
      <c r="F27" s="72">
        <v>40</v>
      </c>
      <c r="G27" s="71">
        <f t="shared" si="16"/>
        <v>0.37604587759706681</v>
      </c>
      <c r="H27" s="59">
        <v>1</v>
      </c>
      <c r="I27" s="71">
        <f t="shared" si="17"/>
        <v>0.24570024570024571</v>
      </c>
      <c r="J27" s="72">
        <v>4</v>
      </c>
      <c r="K27" s="71">
        <f t="shared" si="18"/>
        <v>0.36900369003690037</v>
      </c>
      <c r="L27" s="72">
        <v>1</v>
      </c>
      <c r="M27" s="71">
        <f t="shared" si="19"/>
        <v>0.37878787878787878</v>
      </c>
      <c r="N27" s="73"/>
      <c r="O27" s="72">
        <v>50</v>
      </c>
      <c r="P27" s="71">
        <f t="shared" si="20"/>
        <v>0.36174215019534078</v>
      </c>
    </row>
    <row r="28" spans="1:16">
      <c r="A28" s="70" t="s">
        <v>30</v>
      </c>
      <c r="B28" s="59">
        <v>1</v>
      </c>
      <c r="C28" s="71">
        <f t="shared" si="14"/>
        <v>0.15974440894568689</v>
      </c>
      <c r="D28" s="72">
        <v>27</v>
      </c>
      <c r="E28" s="71">
        <f t="shared" si="15"/>
        <v>3.3582089552238807</v>
      </c>
      <c r="F28" s="72">
        <v>271</v>
      </c>
      <c r="G28" s="71">
        <f t="shared" si="16"/>
        <v>2.5477108207201278</v>
      </c>
      <c r="H28" s="59">
        <v>3</v>
      </c>
      <c r="I28" s="71">
        <f t="shared" si="17"/>
        <v>0.73710073710073709</v>
      </c>
      <c r="J28" s="72">
        <v>15</v>
      </c>
      <c r="K28" s="71">
        <f t="shared" si="18"/>
        <v>1.3837638376383763</v>
      </c>
      <c r="L28" s="72">
        <v>3</v>
      </c>
      <c r="M28" s="71">
        <f t="shared" si="19"/>
        <v>1.1363636363636365</v>
      </c>
      <c r="N28" s="73"/>
      <c r="O28" s="72">
        <v>320</v>
      </c>
      <c r="P28" s="71">
        <f t="shared" si="20"/>
        <v>2.315149761250181</v>
      </c>
    </row>
    <row r="29" spans="1:16">
      <c r="A29" s="70" t="s">
        <v>31</v>
      </c>
      <c r="B29" s="72">
        <v>18</v>
      </c>
      <c r="C29" s="71">
        <f t="shared" si="14"/>
        <v>2.8753993610223643</v>
      </c>
      <c r="D29" s="72">
        <v>53</v>
      </c>
      <c r="E29" s="71">
        <f t="shared" si="15"/>
        <v>6.5920398009950256</v>
      </c>
      <c r="F29" s="72">
        <v>684</v>
      </c>
      <c r="G29" s="71">
        <f t="shared" si="16"/>
        <v>6.4303845069098431</v>
      </c>
      <c r="H29" s="72">
        <v>3</v>
      </c>
      <c r="I29" s="71">
        <f t="shared" si="17"/>
        <v>0.73710073710073709</v>
      </c>
      <c r="J29" s="72">
        <v>53</v>
      </c>
      <c r="K29" s="71">
        <f t="shared" si="18"/>
        <v>4.8892988929889292</v>
      </c>
      <c r="L29" s="72">
        <v>10</v>
      </c>
      <c r="M29" s="71">
        <f t="shared" si="19"/>
        <v>3.7878787878787881</v>
      </c>
      <c r="N29" s="73"/>
      <c r="O29" s="72">
        <v>821</v>
      </c>
      <c r="P29" s="71">
        <f t="shared" si="20"/>
        <v>5.9398061062074952</v>
      </c>
    </row>
    <row r="30" spans="1:16">
      <c r="A30" s="70" t="s">
        <v>32</v>
      </c>
      <c r="B30" s="72">
        <v>7</v>
      </c>
      <c r="C30" s="71">
        <f t="shared" si="14"/>
        <v>1.1182108626198082</v>
      </c>
      <c r="D30" s="72">
        <v>25</v>
      </c>
      <c r="E30" s="71">
        <f t="shared" si="15"/>
        <v>3.1094527363184081</v>
      </c>
      <c r="F30" s="72">
        <v>325</v>
      </c>
      <c r="G30" s="71">
        <f t="shared" si="16"/>
        <v>3.055372755476168</v>
      </c>
      <c r="H30" s="72">
        <v>10</v>
      </c>
      <c r="I30" s="71">
        <f t="shared" si="17"/>
        <v>2.4570024570024569</v>
      </c>
      <c r="J30" s="72">
        <v>59</v>
      </c>
      <c r="K30" s="71">
        <f t="shared" si="18"/>
        <v>5.4428044280442807</v>
      </c>
      <c r="L30" s="72">
        <v>10</v>
      </c>
      <c r="M30" s="71">
        <f t="shared" si="19"/>
        <v>3.7878787878787881</v>
      </c>
      <c r="N30" s="73"/>
      <c r="O30" s="72">
        <v>436</v>
      </c>
      <c r="P30" s="71">
        <f t="shared" si="20"/>
        <v>3.1543915497033712</v>
      </c>
    </row>
    <row r="31" spans="1:16">
      <c r="A31" s="70" t="s">
        <v>33</v>
      </c>
      <c r="B31" s="72">
        <v>5</v>
      </c>
      <c r="C31" s="71">
        <f t="shared" si="14"/>
        <v>0.79872204472843444</v>
      </c>
      <c r="D31" s="59">
        <v>2</v>
      </c>
      <c r="E31" s="71">
        <f t="shared" si="15"/>
        <v>0.24875621890547264</v>
      </c>
      <c r="F31" s="72">
        <v>11</v>
      </c>
      <c r="G31" s="71">
        <f t="shared" si="16"/>
        <v>0.10341261633919339</v>
      </c>
      <c r="H31" s="72">
        <v>1</v>
      </c>
      <c r="I31" s="71">
        <f t="shared" si="17"/>
        <v>0.24570024570024571</v>
      </c>
      <c r="J31" s="72">
        <v>1</v>
      </c>
      <c r="K31" s="71">
        <f t="shared" si="18"/>
        <v>9.2250922509225092E-2</v>
      </c>
      <c r="L31" s="72">
        <v>0</v>
      </c>
      <c r="M31" s="71">
        <f t="shared" si="19"/>
        <v>0</v>
      </c>
      <c r="N31" s="73"/>
      <c r="O31" s="72">
        <v>20</v>
      </c>
      <c r="P31" s="71">
        <f t="shared" si="20"/>
        <v>0.14469686007813631</v>
      </c>
    </row>
    <row r="32" spans="1:16">
      <c r="A32" s="70" t="s">
        <v>34</v>
      </c>
      <c r="B32" s="72">
        <v>46</v>
      </c>
      <c r="C32" s="71">
        <f t="shared" si="14"/>
        <v>7.3482428115015974</v>
      </c>
      <c r="D32" s="59">
        <v>0</v>
      </c>
      <c r="E32" s="71">
        <f t="shared" si="15"/>
        <v>0</v>
      </c>
      <c r="F32" s="72">
        <v>9</v>
      </c>
      <c r="G32" s="71">
        <f t="shared" si="16"/>
        <v>8.461032245934004E-2</v>
      </c>
      <c r="H32" s="59">
        <v>0</v>
      </c>
      <c r="I32" s="71">
        <f t="shared" si="17"/>
        <v>0</v>
      </c>
      <c r="J32" s="59">
        <v>0</v>
      </c>
      <c r="K32" s="71">
        <f t="shared" si="18"/>
        <v>0</v>
      </c>
      <c r="L32" s="59">
        <v>0</v>
      </c>
      <c r="M32" s="71">
        <f t="shared" si="19"/>
        <v>0</v>
      </c>
      <c r="N32" s="73"/>
      <c r="O32" s="72">
        <v>55</v>
      </c>
      <c r="P32" s="71">
        <f t="shared" si="20"/>
        <v>0.39791636521487483</v>
      </c>
    </row>
    <row r="33" spans="1:16" ht="5.25" customHeight="1">
      <c r="A33" s="59"/>
      <c r="B33" s="72"/>
      <c r="C33" s="68"/>
      <c r="D33" s="72"/>
      <c r="E33" s="68"/>
      <c r="F33" s="72"/>
      <c r="G33" s="68"/>
      <c r="H33" s="72"/>
      <c r="I33" s="68"/>
      <c r="J33" s="72"/>
      <c r="K33" s="68"/>
      <c r="L33" s="72"/>
      <c r="M33" s="68"/>
      <c r="N33" s="74"/>
      <c r="O33" s="72"/>
      <c r="P33" s="68"/>
    </row>
    <row r="34" spans="1:16" ht="17.25">
      <c r="A34" s="66" t="s">
        <v>144</v>
      </c>
      <c r="B34" s="67">
        <v>167</v>
      </c>
      <c r="C34" s="68">
        <f t="shared" ref="C34:C44" si="21">B34/B$89*100</f>
        <v>26.677316293929714</v>
      </c>
      <c r="D34" s="67">
        <v>375</v>
      </c>
      <c r="E34" s="68">
        <f t="shared" ref="E34:E44" si="22">D34/D$89*100</f>
        <v>46.64179104477612</v>
      </c>
      <c r="F34" s="67">
        <v>4175</v>
      </c>
      <c r="G34" s="68">
        <f t="shared" ref="G34:G44" si="23">F34/F$89*100</f>
        <v>39.249788474193856</v>
      </c>
      <c r="H34" s="67">
        <v>114</v>
      </c>
      <c r="I34" s="68">
        <f t="shared" ref="I34:I44" si="24">H34/H$89*100</f>
        <v>28.009828009828009</v>
      </c>
      <c r="J34" s="67">
        <v>445</v>
      </c>
      <c r="K34" s="68">
        <f t="shared" ref="K34:K44" si="25">J34/J$89*100</f>
        <v>41.051660516605168</v>
      </c>
      <c r="L34" s="67">
        <v>93</v>
      </c>
      <c r="M34" s="68">
        <f t="shared" ref="M34:M44" si="26">L34/L$89*100</f>
        <v>35.227272727272727</v>
      </c>
      <c r="N34" s="74"/>
      <c r="O34" s="67">
        <v>5369</v>
      </c>
      <c r="P34" s="68">
        <f t="shared" ref="P34:P44" si="27">O34/O$89*100</f>
        <v>38.84387208797569</v>
      </c>
    </row>
    <row r="35" spans="1:16">
      <c r="A35" s="70" t="s">
        <v>36</v>
      </c>
      <c r="B35" s="72">
        <v>6</v>
      </c>
      <c r="C35" s="71">
        <f t="shared" si="21"/>
        <v>0.95846645367412142</v>
      </c>
      <c r="D35" s="72">
        <v>7</v>
      </c>
      <c r="E35" s="71">
        <f t="shared" si="22"/>
        <v>0.87064676616915426</v>
      </c>
      <c r="F35" s="72">
        <v>135</v>
      </c>
      <c r="G35" s="71">
        <f t="shared" si="23"/>
        <v>1.2691548368901007</v>
      </c>
      <c r="H35" s="72">
        <v>2</v>
      </c>
      <c r="I35" s="71">
        <f t="shared" si="24"/>
        <v>0.49140049140049141</v>
      </c>
      <c r="J35" s="72">
        <v>6</v>
      </c>
      <c r="K35" s="71">
        <f t="shared" si="25"/>
        <v>0.55350553505535049</v>
      </c>
      <c r="L35" s="72">
        <v>5</v>
      </c>
      <c r="M35" s="71">
        <f t="shared" si="26"/>
        <v>1.893939393939394</v>
      </c>
      <c r="N35" s="73"/>
      <c r="O35" s="72">
        <v>161</v>
      </c>
      <c r="P35" s="71">
        <f t="shared" si="27"/>
        <v>1.1648097236289974</v>
      </c>
    </row>
    <row r="36" spans="1:16">
      <c r="A36" s="70" t="s">
        <v>37</v>
      </c>
      <c r="B36" s="59">
        <v>2</v>
      </c>
      <c r="C36" s="71">
        <f t="shared" si="21"/>
        <v>0.31948881789137379</v>
      </c>
      <c r="D36" s="72">
        <v>1</v>
      </c>
      <c r="E36" s="71">
        <f t="shared" si="22"/>
        <v>0.12437810945273632</v>
      </c>
      <c r="F36" s="72">
        <v>30</v>
      </c>
      <c r="G36" s="71">
        <f t="shared" si="23"/>
        <v>0.28203440819780012</v>
      </c>
      <c r="H36" s="59">
        <v>0</v>
      </c>
      <c r="I36" s="71">
        <f t="shared" si="24"/>
        <v>0</v>
      </c>
      <c r="J36" s="72">
        <v>1</v>
      </c>
      <c r="K36" s="71">
        <f t="shared" si="25"/>
        <v>9.2250922509225092E-2</v>
      </c>
      <c r="L36" s="59">
        <v>1</v>
      </c>
      <c r="M36" s="71">
        <f t="shared" si="26"/>
        <v>0.37878787878787878</v>
      </c>
      <c r="N36" s="73"/>
      <c r="O36" s="72">
        <v>35</v>
      </c>
      <c r="P36" s="71">
        <f t="shared" si="27"/>
        <v>0.25321950513673852</v>
      </c>
    </row>
    <row r="37" spans="1:16">
      <c r="A37" s="70" t="s">
        <v>38</v>
      </c>
      <c r="B37" s="72">
        <v>25</v>
      </c>
      <c r="C37" s="71">
        <f t="shared" si="21"/>
        <v>3.9936102236421722</v>
      </c>
      <c r="D37" s="72">
        <v>73</v>
      </c>
      <c r="E37" s="71">
        <f t="shared" si="22"/>
        <v>9.0796019900497509</v>
      </c>
      <c r="F37" s="72">
        <v>726</v>
      </c>
      <c r="G37" s="71">
        <f t="shared" si="23"/>
        <v>6.8252326783867625</v>
      </c>
      <c r="H37" s="72">
        <v>21</v>
      </c>
      <c r="I37" s="71">
        <f t="shared" si="24"/>
        <v>5.1597051597051591</v>
      </c>
      <c r="J37" s="72">
        <v>81</v>
      </c>
      <c r="K37" s="71">
        <f t="shared" si="25"/>
        <v>7.4723247232472323</v>
      </c>
      <c r="L37" s="72">
        <v>17</v>
      </c>
      <c r="M37" s="71">
        <f t="shared" si="26"/>
        <v>6.4393939393939394</v>
      </c>
      <c r="N37" s="73"/>
      <c r="O37" s="72">
        <v>943</v>
      </c>
      <c r="P37" s="71">
        <f t="shared" si="27"/>
        <v>6.8224569526841261</v>
      </c>
    </row>
    <row r="38" spans="1:16">
      <c r="A38" s="70" t="s">
        <v>39</v>
      </c>
      <c r="B38" s="72">
        <v>5</v>
      </c>
      <c r="C38" s="71">
        <f t="shared" si="21"/>
        <v>0.79872204472843444</v>
      </c>
      <c r="D38" s="72">
        <v>1</v>
      </c>
      <c r="E38" s="71">
        <f t="shared" si="22"/>
        <v>0.12437810945273632</v>
      </c>
      <c r="F38" s="72">
        <v>58</v>
      </c>
      <c r="G38" s="71">
        <f t="shared" si="23"/>
        <v>0.54526652251574692</v>
      </c>
      <c r="H38" s="72">
        <v>3</v>
      </c>
      <c r="I38" s="71">
        <f t="shared" si="24"/>
        <v>0.73710073710073709</v>
      </c>
      <c r="J38" s="72">
        <v>8</v>
      </c>
      <c r="K38" s="71">
        <f t="shared" si="25"/>
        <v>0.73800738007380073</v>
      </c>
      <c r="L38" s="72">
        <v>3</v>
      </c>
      <c r="M38" s="71">
        <f t="shared" si="26"/>
        <v>1.1363636363636365</v>
      </c>
      <c r="N38" s="73"/>
      <c r="O38" s="72">
        <v>78</v>
      </c>
      <c r="P38" s="71">
        <f t="shared" si="27"/>
        <v>0.56431775430473152</v>
      </c>
    </row>
    <row r="39" spans="1:16">
      <c r="A39" s="70" t="s">
        <v>40</v>
      </c>
      <c r="B39" s="72">
        <v>116</v>
      </c>
      <c r="C39" s="71">
        <f t="shared" si="21"/>
        <v>18.530351437699679</v>
      </c>
      <c r="D39" s="72">
        <v>92</v>
      </c>
      <c r="E39" s="71">
        <f t="shared" si="22"/>
        <v>11.442786069651742</v>
      </c>
      <c r="F39" s="72">
        <v>2071</v>
      </c>
      <c r="G39" s="71">
        <f t="shared" si="23"/>
        <v>19.469775312588137</v>
      </c>
      <c r="H39" s="72">
        <v>37</v>
      </c>
      <c r="I39" s="71">
        <f t="shared" si="24"/>
        <v>9.0909090909090917</v>
      </c>
      <c r="J39" s="72">
        <v>242</v>
      </c>
      <c r="K39" s="71">
        <f t="shared" si="25"/>
        <v>22.324723247232473</v>
      </c>
      <c r="L39" s="72">
        <v>44</v>
      </c>
      <c r="M39" s="71">
        <f t="shared" si="26"/>
        <v>16.666666666666664</v>
      </c>
      <c r="N39" s="73"/>
      <c r="O39" s="72">
        <v>2602</v>
      </c>
      <c r="P39" s="71">
        <f t="shared" si="27"/>
        <v>18.825061496165532</v>
      </c>
    </row>
    <row r="40" spans="1:16">
      <c r="A40" s="70" t="s">
        <v>41</v>
      </c>
      <c r="B40" s="72">
        <v>41</v>
      </c>
      <c r="C40" s="71">
        <f t="shared" si="21"/>
        <v>6.5495207667731634</v>
      </c>
      <c r="D40" s="72">
        <v>79</v>
      </c>
      <c r="E40" s="71">
        <f t="shared" si="22"/>
        <v>9.8258706467661696</v>
      </c>
      <c r="F40" s="72">
        <v>1090</v>
      </c>
      <c r="G40" s="71">
        <f t="shared" si="23"/>
        <v>10.247250164520072</v>
      </c>
      <c r="H40" s="72">
        <v>27</v>
      </c>
      <c r="I40" s="71">
        <f t="shared" si="24"/>
        <v>6.6339066339066335</v>
      </c>
      <c r="J40" s="72">
        <v>141</v>
      </c>
      <c r="K40" s="71">
        <f t="shared" si="25"/>
        <v>13.007380073800737</v>
      </c>
      <c r="L40" s="72">
        <v>35</v>
      </c>
      <c r="M40" s="71">
        <f t="shared" si="26"/>
        <v>13.257575757575758</v>
      </c>
      <c r="N40" s="73"/>
      <c r="O40" s="72">
        <v>1413</v>
      </c>
      <c r="P40" s="71">
        <f t="shared" si="27"/>
        <v>10.222833164520329</v>
      </c>
    </row>
    <row r="41" spans="1:16">
      <c r="A41" s="70" t="s">
        <v>145</v>
      </c>
      <c r="B41" s="72">
        <v>3</v>
      </c>
      <c r="C41" s="71">
        <f t="shared" si="21"/>
        <v>0.47923322683706071</v>
      </c>
      <c r="D41" s="72">
        <v>3</v>
      </c>
      <c r="E41" s="71">
        <f t="shared" si="22"/>
        <v>0.37313432835820892</v>
      </c>
      <c r="F41" s="72">
        <v>93</v>
      </c>
      <c r="G41" s="71">
        <f t="shared" si="23"/>
        <v>0.87430666541318036</v>
      </c>
      <c r="H41" s="72">
        <v>12</v>
      </c>
      <c r="I41" s="71">
        <f t="shared" si="24"/>
        <v>2.9484029484029484</v>
      </c>
      <c r="J41" s="72">
        <v>16</v>
      </c>
      <c r="K41" s="71">
        <f t="shared" si="25"/>
        <v>1.4760147601476015</v>
      </c>
      <c r="L41" s="72">
        <v>7</v>
      </c>
      <c r="M41" s="71">
        <f t="shared" si="26"/>
        <v>2.6515151515151514</v>
      </c>
      <c r="N41" s="73"/>
      <c r="O41" s="72">
        <v>134</v>
      </c>
      <c r="P41" s="71">
        <f t="shared" si="27"/>
        <v>0.96946896252351322</v>
      </c>
    </row>
    <row r="42" spans="1:16">
      <c r="A42" s="70" t="s">
        <v>43</v>
      </c>
      <c r="B42" s="72">
        <v>3</v>
      </c>
      <c r="C42" s="71">
        <f t="shared" si="21"/>
        <v>0.47923322683706071</v>
      </c>
      <c r="D42" s="72">
        <v>40</v>
      </c>
      <c r="E42" s="71">
        <f t="shared" si="22"/>
        <v>4.9751243781094532</v>
      </c>
      <c r="F42" s="72">
        <v>325</v>
      </c>
      <c r="G42" s="71">
        <f t="shared" si="23"/>
        <v>3.055372755476168</v>
      </c>
      <c r="H42" s="72">
        <v>45</v>
      </c>
      <c r="I42" s="71">
        <f t="shared" si="24"/>
        <v>11.056511056511056</v>
      </c>
      <c r="J42" s="72">
        <v>33</v>
      </c>
      <c r="K42" s="71">
        <f t="shared" si="25"/>
        <v>3.0442804428044279</v>
      </c>
      <c r="L42" s="72">
        <v>5</v>
      </c>
      <c r="M42" s="71">
        <f t="shared" si="26"/>
        <v>1.893939393939394</v>
      </c>
      <c r="N42" s="73"/>
      <c r="O42" s="72">
        <v>451</v>
      </c>
      <c r="P42" s="71">
        <f t="shared" si="27"/>
        <v>3.262914194761974</v>
      </c>
    </row>
    <row r="43" spans="1:16">
      <c r="A43" s="70" t="s">
        <v>44</v>
      </c>
      <c r="B43" s="72">
        <v>6</v>
      </c>
      <c r="C43" s="71">
        <f t="shared" si="21"/>
        <v>0.95846645367412142</v>
      </c>
      <c r="D43" s="72">
        <v>20</v>
      </c>
      <c r="E43" s="71">
        <f t="shared" si="22"/>
        <v>2.4875621890547266</v>
      </c>
      <c r="F43" s="72">
        <v>236</v>
      </c>
      <c r="G43" s="71">
        <f t="shared" si="23"/>
        <v>2.2186706778226943</v>
      </c>
      <c r="H43" s="72">
        <v>3</v>
      </c>
      <c r="I43" s="71">
        <f t="shared" si="24"/>
        <v>0.73710073710073709</v>
      </c>
      <c r="J43" s="72">
        <v>19</v>
      </c>
      <c r="K43" s="71">
        <f t="shared" si="25"/>
        <v>1.7527675276752765</v>
      </c>
      <c r="L43" s="72">
        <v>4</v>
      </c>
      <c r="M43" s="71">
        <f t="shared" si="26"/>
        <v>1.5151515151515151</v>
      </c>
      <c r="N43" s="73"/>
      <c r="O43" s="72">
        <v>288</v>
      </c>
      <c r="P43" s="71">
        <f t="shared" si="27"/>
        <v>2.0836347851251626</v>
      </c>
    </row>
    <row r="44" spans="1:16">
      <c r="A44" s="70" t="s">
        <v>45</v>
      </c>
      <c r="B44" s="72">
        <v>35</v>
      </c>
      <c r="C44" s="71">
        <f t="shared" si="21"/>
        <v>5.5910543130990416</v>
      </c>
      <c r="D44" s="72">
        <v>217</v>
      </c>
      <c r="E44" s="71">
        <f t="shared" si="22"/>
        <v>26.990049751243784</v>
      </c>
      <c r="F44" s="72">
        <v>1219</v>
      </c>
      <c r="G44" s="71">
        <f t="shared" si="23"/>
        <v>11.459998119770612</v>
      </c>
      <c r="H44" s="72">
        <v>14</v>
      </c>
      <c r="I44" s="71">
        <f t="shared" si="24"/>
        <v>3.4398034398034398</v>
      </c>
      <c r="J44" s="72">
        <v>91</v>
      </c>
      <c r="K44" s="71">
        <f t="shared" si="25"/>
        <v>8.3948339483394836</v>
      </c>
      <c r="L44" s="72">
        <v>19</v>
      </c>
      <c r="M44" s="71">
        <f t="shared" si="26"/>
        <v>7.1969696969696972</v>
      </c>
      <c r="N44" s="73"/>
      <c r="O44" s="72">
        <v>1595</v>
      </c>
      <c r="P44" s="71">
        <f t="shared" si="27"/>
        <v>11.53957459123137</v>
      </c>
    </row>
    <row r="45" spans="1:16" ht="3.75" customHeight="1">
      <c r="A45" s="59"/>
      <c r="B45" s="72"/>
      <c r="C45" s="68"/>
      <c r="D45" s="72"/>
      <c r="E45" s="68"/>
      <c r="F45" s="72"/>
      <c r="G45" s="68"/>
      <c r="H45" s="72"/>
      <c r="I45" s="68"/>
      <c r="J45" s="72"/>
      <c r="K45" s="68"/>
      <c r="L45" s="72"/>
      <c r="M45" s="68"/>
      <c r="N45" s="74"/>
      <c r="O45" s="72"/>
      <c r="P45" s="68"/>
    </row>
    <row r="46" spans="1:16" ht="17.25">
      <c r="A46" s="66" t="s">
        <v>146</v>
      </c>
      <c r="B46" s="67">
        <v>26</v>
      </c>
      <c r="C46" s="68">
        <f t="shared" ref="C46:C56" si="28">B46/B$89*100</f>
        <v>4.1533546325878596</v>
      </c>
      <c r="D46" s="67">
        <v>23</v>
      </c>
      <c r="E46" s="68">
        <f t="shared" ref="E46:E56" si="29">D46/D$89*100</f>
        <v>2.8606965174129355</v>
      </c>
      <c r="F46" s="67">
        <v>721</v>
      </c>
      <c r="G46" s="68">
        <f t="shared" ref="G46:G56" si="30">F46/F$89*100</f>
        <v>6.7782269436871294</v>
      </c>
      <c r="H46" s="67">
        <v>17</v>
      </c>
      <c r="I46" s="68">
        <f t="shared" ref="I46:I56" si="31">H46/H$89*100</f>
        <v>4.176904176904177</v>
      </c>
      <c r="J46" s="67">
        <v>56</v>
      </c>
      <c r="K46" s="68">
        <f t="shared" ref="K46:K56" si="32">J46/J$89*100</f>
        <v>5.1660516605166054</v>
      </c>
      <c r="L46" s="67">
        <v>12</v>
      </c>
      <c r="M46" s="68">
        <f t="shared" ref="M46:M56" si="33">L46/L$89*100</f>
        <v>4.5454545454545459</v>
      </c>
      <c r="N46" s="74"/>
      <c r="O46" s="67">
        <v>855</v>
      </c>
      <c r="P46" s="68">
        <f t="shared" ref="P46:P56" si="34">O46/O$89*100</f>
        <v>6.1857907683403273</v>
      </c>
    </row>
    <row r="47" spans="1:16">
      <c r="A47" s="70" t="s">
        <v>47</v>
      </c>
      <c r="B47" s="72">
        <v>6</v>
      </c>
      <c r="C47" s="71">
        <f t="shared" si="28"/>
        <v>0.95846645367412142</v>
      </c>
      <c r="D47" s="72">
        <v>12</v>
      </c>
      <c r="E47" s="71">
        <f t="shared" si="29"/>
        <v>1.4925373134328357</v>
      </c>
      <c r="F47" s="72">
        <v>270</v>
      </c>
      <c r="G47" s="71">
        <f t="shared" si="30"/>
        <v>2.5383096737802013</v>
      </c>
      <c r="H47" s="72">
        <v>1</v>
      </c>
      <c r="I47" s="71">
        <f t="shared" si="31"/>
        <v>0.24570024570024571</v>
      </c>
      <c r="J47" s="72">
        <v>9</v>
      </c>
      <c r="K47" s="71">
        <f t="shared" si="32"/>
        <v>0.83025830258302591</v>
      </c>
      <c r="L47" s="72">
        <v>5</v>
      </c>
      <c r="M47" s="71">
        <f t="shared" si="33"/>
        <v>1.893939393939394</v>
      </c>
      <c r="N47" s="73"/>
      <c r="O47" s="72">
        <v>303</v>
      </c>
      <c r="P47" s="71">
        <f t="shared" si="34"/>
        <v>2.192157430183765</v>
      </c>
    </row>
    <row r="48" spans="1:16">
      <c r="A48" s="70" t="s">
        <v>48</v>
      </c>
      <c r="B48" s="72">
        <v>2</v>
      </c>
      <c r="C48" s="71">
        <f t="shared" si="28"/>
        <v>0.31948881789137379</v>
      </c>
      <c r="D48" s="72">
        <v>2</v>
      </c>
      <c r="E48" s="71">
        <f t="shared" si="29"/>
        <v>0.24875621890547264</v>
      </c>
      <c r="F48" s="72">
        <v>51</v>
      </c>
      <c r="G48" s="71">
        <f t="shared" si="30"/>
        <v>0.47945849393626028</v>
      </c>
      <c r="H48" s="59">
        <v>0</v>
      </c>
      <c r="I48" s="71">
        <f t="shared" si="31"/>
        <v>0</v>
      </c>
      <c r="J48" s="59">
        <v>1</v>
      </c>
      <c r="K48" s="71">
        <f t="shared" si="32"/>
        <v>9.2250922509225092E-2</v>
      </c>
      <c r="L48" s="59">
        <v>1</v>
      </c>
      <c r="M48" s="71">
        <f t="shared" si="33"/>
        <v>0.37878787878787878</v>
      </c>
      <c r="N48" s="73"/>
      <c r="O48" s="72">
        <v>57</v>
      </c>
      <c r="P48" s="71">
        <f t="shared" si="34"/>
        <v>0.41238605122268851</v>
      </c>
    </row>
    <row r="49" spans="1:16">
      <c r="A49" s="70" t="s">
        <v>49</v>
      </c>
      <c r="B49" s="59">
        <v>2</v>
      </c>
      <c r="C49" s="71">
        <f t="shared" si="28"/>
        <v>0.31948881789137379</v>
      </c>
      <c r="D49" s="72">
        <v>4</v>
      </c>
      <c r="E49" s="71">
        <f t="shared" si="29"/>
        <v>0.49751243781094528</v>
      </c>
      <c r="F49" s="72">
        <v>85</v>
      </c>
      <c r="G49" s="71">
        <f t="shared" si="30"/>
        <v>0.79909748989376705</v>
      </c>
      <c r="H49" s="72">
        <v>1</v>
      </c>
      <c r="I49" s="71">
        <f t="shared" si="31"/>
        <v>0.24570024570024571</v>
      </c>
      <c r="J49" s="72">
        <v>23</v>
      </c>
      <c r="K49" s="71">
        <f t="shared" si="32"/>
        <v>2.121771217712177</v>
      </c>
      <c r="L49" s="72">
        <v>5</v>
      </c>
      <c r="M49" s="71">
        <f t="shared" si="33"/>
        <v>1.893939393939394</v>
      </c>
      <c r="N49" s="73"/>
      <c r="O49" s="72">
        <v>120</v>
      </c>
      <c r="P49" s="71">
        <f t="shared" si="34"/>
        <v>0.86818116046881788</v>
      </c>
    </row>
    <row r="50" spans="1:16">
      <c r="A50" s="70" t="s">
        <v>50</v>
      </c>
      <c r="B50" s="59">
        <v>0</v>
      </c>
      <c r="C50" s="71">
        <f t="shared" si="28"/>
        <v>0</v>
      </c>
      <c r="D50" s="59">
        <v>1</v>
      </c>
      <c r="E50" s="71">
        <f t="shared" si="29"/>
        <v>0.12437810945273632</v>
      </c>
      <c r="F50" s="72">
        <v>10</v>
      </c>
      <c r="G50" s="71">
        <f t="shared" si="30"/>
        <v>9.4011469399266703E-2</v>
      </c>
      <c r="H50" s="59">
        <v>0</v>
      </c>
      <c r="I50" s="71">
        <f t="shared" si="31"/>
        <v>0</v>
      </c>
      <c r="J50" s="59">
        <v>1</v>
      </c>
      <c r="K50" s="71">
        <f t="shared" si="32"/>
        <v>9.2250922509225092E-2</v>
      </c>
      <c r="L50" s="59">
        <v>0</v>
      </c>
      <c r="M50" s="71">
        <f t="shared" si="33"/>
        <v>0</v>
      </c>
      <c r="N50" s="73"/>
      <c r="O50" s="72">
        <v>12</v>
      </c>
      <c r="P50" s="71">
        <f t="shared" si="34"/>
        <v>8.6818116046881777E-2</v>
      </c>
    </row>
    <row r="51" spans="1:16">
      <c r="A51" s="70" t="s">
        <v>51</v>
      </c>
      <c r="B51" s="72">
        <v>3</v>
      </c>
      <c r="C51" s="71">
        <f t="shared" si="28"/>
        <v>0.47923322683706071</v>
      </c>
      <c r="D51" s="59">
        <v>4</v>
      </c>
      <c r="E51" s="71">
        <f t="shared" si="29"/>
        <v>0.49751243781094528</v>
      </c>
      <c r="F51" s="72">
        <v>130</v>
      </c>
      <c r="G51" s="71">
        <f t="shared" si="30"/>
        <v>1.2221491021904671</v>
      </c>
      <c r="H51" s="59">
        <v>5</v>
      </c>
      <c r="I51" s="71">
        <f t="shared" si="31"/>
        <v>1.2285012285012284</v>
      </c>
      <c r="J51" s="59">
        <v>5</v>
      </c>
      <c r="K51" s="71">
        <f t="shared" si="32"/>
        <v>0.46125461254612543</v>
      </c>
      <c r="L51" s="72">
        <v>1</v>
      </c>
      <c r="M51" s="71">
        <f t="shared" si="33"/>
        <v>0.37878787878787878</v>
      </c>
      <c r="N51" s="73"/>
      <c r="O51" s="72">
        <v>148</v>
      </c>
      <c r="P51" s="71">
        <f t="shared" si="34"/>
        <v>1.0707567645782088</v>
      </c>
    </row>
    <row r="52" spans="1:16">
      <c r="A52" s="70" t="s">
        <v>52</v>
      </c>
      <c r="B52" s="72">
        <v>7</v>
      </c>
      <c r="C52" s="71">
        <f t="shared" si="28"/>
        <v>1.1182108626198082</v>
      </c>
      <c r="D52" s="72">
        <v>0</v>
      </c>
      <c r="E52" s="71">
        <f t="shared" si="29"/>
        <v>0</v>
      </c>
      <c r="F52" s="72">
        <v>7</v>
      </c>
      <c r="G52" s="71">
        <f t="shared" si="30"/>
        <v>6.5808028579486699E-2</v>
      </c>
      <c r="H52" s="59">
        <v>0</v>
      </c>
      <c r="I52" s="71">
        <f t="shared" si="31"/>
        <v>0</v>
      </c>
      <c r="J52" s="59">
        <v>0</v>
      </c>
      <c r="K52" s="71">
        <f t="shared" si="32"/>
        <v>0</v>
      </c>
      <c r="L52" s="59">
        <v>0</v>
      </c>
      <c r="M52" s="71">
        <f t="shared" si="33"/>
        <v>0</v>
      </c>
      <c r="N52" s="73"/>
      <c r="O52" s="72">
        <v>14</v>
      </c>
      <c r="P52" s="71">
        <f t="shared" si="34"/>
        <v>0.10128780205469541</v>
      </c>
    </row>
    <row r="53" spans="1:16">
      <c r="A53" s="70" t="s">
        <v>53</v>
      </c>
      <c r="B53" s="72">
        <v>11</v>
      </c>
      <c r="C53" s="71">
        <f t="shared" si="28"/>
        <v>1.7571884984025559</v>
      </c>
      <c r="D53" s="59">
        <v>0</v>
      </c>
      <c r="E53" s="71">
        <f t="shared" si="29"/>
        <v>0</v>
      </c>
      <c r="F53" s="72">
        <v>4</v>
      </c>
      <c r="G53" s="71">
        <f t="shared" si="30"/>
        <v>3.7604587759706681E-2</v>
      </c>
      <c r="H53" s="59">
        <v>0</v>
      </c>
      <c r="I53" s="71">
        <f t="shared" si="31"/>
        <v>0</v>
      </c>
      <c r="J53" s="59">
        <v>0</v>
      </c>
      <c r="K53" s="71">
        <f t="shared" si="32"/>
        <v>0</v>
      </c>
      <c r="L53" s="59">
        <v>0</v>
      </c>
      <c r="M53" s="71">
        <f t="shared" si="33"/>
        <v>0</v>
      </c>
      <c r="N53" s="73"/>
      <c r="O53" s="72">
        <v>15</v>
      </c>
      <c r="P53" s="71">
        <f t="shared" si="34"/>
        <v>0.10852264505860224</v>
      </c>
    </row>
    <row r="54" spans="1:16">
      <c r="A54" s="70" t="s">
        <v>54</v>
      </c>
      <c r="B54" s="59">
        <v>0</v>
      </c>
      <c r="C54" s="71">
        <f t="shared" si="28"/>
        <v>0</v>
      </c>
      <c r="D54" s="59">
        <v>0</v>
      </c>
      <c r="E54" s="71">
        <f t="shared" si="29"/>
        <v>0</v>
      </c>
      <c r="F54" s="72">
        <v>8</v>
      </c>
      <c r="G54" s="71">
        <f t="shared" si="30"/>
        <v>7.5209175519413363E-2</v>
      </c>
      <c r="H54" s="59">
        <v>1</v>
      </c>
      <c r="I54" s="71">
        <f t="shared" si="31"/>
        <v>0.24570024570024571</v>
      </c>
      <c r="J54" s="59">
        <v>2</v>
      </c>
      <c r="K54" s="71">
        <f t="shared" si="32"/>
        <v>0.18450184501845018</v>
      </c>
      <c r="L54" s="59">
        <v>0</v>
      </c>
      <c r="M54" s="71">
        <f t="shared" si="33"/>
        <v>0</v>
      </c>
      <c r="N54" s="73"/>
      <c r="O54" s="72">
        <v>11</v>
      </c>
      <c r="P54" s="71">
        <f t="shared" si="34"/>
        <v>7.9583273042974967E-2</v>
      </c>
    </row>
    <row r="55" spans="1:16">
      <c r="A55" s="70" t="s">
        <v>55</v>
      </c>
      <c r="B55" s="59">
        <v>0</v>
      </c>
      <c r="C55" s="71">
        <f t="shared" si="28"/>
        <v>0</v>
      </c>
      <c r="D55" s="72">
        <v>0</v>
      </c>
      <c r="E55" s="71">
        <f t="shared" si="29"/>
        <v>0</v>
      </c>
      <c r="F55" s="72">
        <v>146</v>
      </c>
      <c r="G55" s="71">
        <f t="shared" si="30"/>
        <v>1.372567453229294</v>
      </c>
      <c r="H55" s="72">
        <v>5</v>
      </c>
      <c r="I55" s="71">
        <f t="shared" si="31"/>
        <v>1.2285012285012284</v>
      </c>
      <c r="J55" s="72">
        <v>11</v>
      </c>
      <c r="K55" s="71">
        <f t="shared" si="32"/>
        <v>1.014760147601476</v>
      </c>
      <c r="L55" s="72">
        <v>2</v>
      </c>
      <c r="M55" s="71">
        <f t="shared" si="33"/>
        <v>0.75757575757575757</v>
      </c>
      <c r="N55" s="73"/>
      <c r="O55" s="72">
        <v>164</v>
      </c>
      <c r="P55" s="71">
        <f t="shared" si="34"/>
        <v>1.1865142526407177</v>
      </c>
    </row>
    <row r="56" spans="1:16">
      <c r="A56" s="70" t="s">
        <v>56</v>
      </c>
      <c r="B56" s="72">
        <v>0</v>
      </c>
      <c r="C56" s="71">
        <f t="shared" si="28"/>
        <v>0</v>
      </c>
      <c r="D56" s="72">
        <v>2</v>
      </c>
      <c r="E56" s="71">
        <f t="shared" si="29"/>
        <v>0.24875621890547264</v>
      </c>
      <c r="F56" s="72">
        <v>85</v>
      </c>
      <c r="G56" s="71">
        <f t="shared" si="30"/>
        <v>0.79909748989376705</v>
      </c>
      <c r="H56" s="72">
        <v>5</v>
      </c>
      <c r="I56" s="71">
        <f t="shared" si="31"/>
        <v>1.2285012285012284</v>
      </c>
      <c r="J56" s="72">
        <v>8</v>
      </c>
      <c r="K56" s="71">
        <f t="shared" si="32"/>
        <v>0.73800738007380073</v>
      </c>
      <c r="L56" s="72">
        <v>0</v>
      </c>
      <c r="M56" s="71">
        <f t="shared" si="33"/>
        <v>0</v>
      </c>
      <c r="N56" s="73"/>
      <c r="O56" s="72">
        <v>100</v>
      </c>
      <c r="P56" s="71">
        <f t="shared" si="34"/>
        <v>0.72348430039068157</v>
      </c>
    </row>
    <row r="57" spans="1:16" ht="4.5" customHeight="1">
      <c r="A57" s="59"/>
      <c r="B57" s="72"/>
      <c r="C57" s="68"/>
      <c r="D57" s="72"/>
      <c r="E57" s="68"/>
      <c r="F57" s="72"/>
      <c r="G57" s="68"/>
      <c r="H57" s="72"/>
      <c r="I57" s="68"/>
      <c r="J57" s="72"/>
      <c r="K57" s="68"/>
      <c r="L57" s="72"/>
      <c r="M57" s="68"/>
      <c r="N57" s="74"/>
      <c r="O57" s="72"/>
      <c r="P57" s="68"/>
    </row>
    <row r="58" spans="1:16" ht="17.25">
      <c r="A58" s="66" t="s">
        <v>147</v>
      </c>
      <c r="B58" s="67">
        <v>35</v>
      </c>
      <c r="C58" s="68">
        <f t="shared" ref="C58:C65" si="35">B58/B$89*100</f>
        <v>5.5910543130990416</v>
      </c>
      <c r="D58" s="67">
        <v>133</v>
      </c>
      <c r="E58" s="68">
        <f t="shared" ref="E58:E65" si="36">D58/D$89*100</f>
        <v>16.542288557213929</v>
      </c>
      <c r="F58" s="67">
        <v>1132</v>
      </c>
      <c r="G58" s="68">
        <f t="shared" ref="G58:G65" si="37">F58/F$89*100</f>
        <v>10.642098335996991</v>
      </c>
      <c r="H58" s="67">
        <v>17</v>
      </c>
      <c r="I58" s="68">
        <f t="shared" ref="I58:I65" si="38">H58/H$89*100</f>
        <v>4.176904176904177</v>
      </c>
      <c r="J58" s="67">
        <v>84</v>
      </c>
      <c r="K58" s="68">
        <f t="shared" ref="K58:K65" si="39">J58/J$89*100</f>
        <v>7.7490774907749085</v>
      </c>
      <c r="L58" s="67">
        <v>21</v>
      </c>
      <c r="M58" s="68">
        <f t="shared" ref="M58:M65" si="40">L58/L$89*100</f>
        <v>7.9545454545454541</v>
      </c>
      <c r="N58" s="74"/>
      <c r="O58" s="67">
        <v>1422</v>
      </c>
      <c r="P58" s="68">
        <f t="shared" ref="P58:P65" si="41">O58/O$89*100</f>
        <v>10.287946751555491</v>
      </c>
    </row>
    <row r="59" spans="1:16">
      <c r="A59" s="70" t="s">
        <v>58</v>
      </c>
      <c r="B59" s="59">
        <v>0</v>
      </c>
      <c r="C59" s="71">
        <f t="shared" si="35"/>
        <v>0</v>
      </c>
      <c r="D59" s="72">
        <v>11</v>
      </c>
      <c r="E59" s="71">
        <f t="shared" si="36"/>
        <v>1.3681592039800996</v>
      </c>
      <c r="F59" s="72">
        <v>119</v>
      </c>
      <c r="G59" s="71">
        <f t="shared" si="37"/>
        <v>1.1187364858512738</v>
      </c>
      <c r="H59" s="72">
        <v>0</v>
      </c>
      <c r="I59" s="71">
        <f t="shared" si="38"/>
        <v>0</v>
      </c>
      <c r="J59" s="72">
        <v>16</v>
      </c>
      <c r="K59" s="71">
        <f t="shared" si="39"/>
        <v>1.4760147601476015</v>
      </c>
      <c r="L59" s="72">
        <v>2</v>
      </c>
      <c r="M59" s="71">
        <f t="shared" si="40"/>
        <v>0.75757575757575757</v>
      </c>
      <c r="N59" s="73"/>
      <c r="O59" s="72">
        <v>148</v>
      </c>
      <c r="P59" s="71">
        <f t="shared" si="41"/>
        <v>1.0707567645782088</v>
      </c>
    </row>
    <row r="60" spans="1:16">
      <c r="A60" s="70" t="s">
        <v>59</v>
      </c>
      <c r="B60" s="72">
        <v>28</v>
      </c>
      <c r="C60" s="71">
        <f t="shared" si="35"/>
        <v>4.4728434504792327</v>
      </c>
      <c r="D60" s="72">
        <v>54</v>
      </c>
      <c r="E60" s="71">
        <f t="shared" si="36"/>
        <v>6.7164179104477615</v>
      </c>
      <c r="F60" s="72">
        <v>769</v>
      </c>
      <c r="G60" s="71">
        <f t="shared" si="37"/>
        <v>7.2294819968036101</v>
      </c>
      <c r="H60" s="72">
        <v>13</v>
      </c>
      <c r="I60" s="71">
        <f t="shared" si="38"/>
        <v>3.1941031941031941</v>
      </c>
      <c r="J60" s="72">
        <v>64</v>
      </c>
      <c r="K60" s="71">
        <f t="shared" si="39"/>
        <v>5.9040590405904059</v>
      </c>
      <c r="L60" s="72">
        <v>15</v>
      </c>
      <c r="M60" s="71">
        <f t="shared" si="40"/>
        <v>5.6818181818181817</v>
      </c>
      <c r="N60" s="73"/>
      <c r="O60" s="72">
        <v>943</v>
      </c>
      <c r="P60" s="71">
        <f t="shared" si="41"/>
        <v>6.8224569526841261</v>
      </c>
    </row>
    <row r="61" spans="1:16">
      <c r="A61" s="70" t="s">
        <v>60</v>
      </c>
      <c r="B61" s="59">
        <v>1</v>
      </c>
      <c r="C61" s="71">
        <f t="shared" si="35"/>
        <v>0.15974440894568689</v>
      </c>
      <c r="D61" s="72">
        <v>12</v>
      </c>
      <c r="E61" s="71">
        <f t="shared" si="36"/>
        <v>1.4925373134328357</v>
      </c>
      <c r="F61" s="72">
        <v>81</v>
      </c>
      <c r="G61" s="71">
        <f t="shared" si="37"/>
        <v>0.76149290213406029</v>
      </c>
      <c r="H61" s="72">
        <v>2</v>
      </c>
      <c r="I61" s="71">
        <f t="shared" si="38"/>
        <v>0.49140049140049141</v>
      </c>
      <c r="J61" s="72">
        <v>4</v>
      </c>
      <c r="K61" s="71">
        <f t="shared" si="39"/>
        <v>0.36900369003690037</v>
      </c>
      <c r="L61" s="72">
        <v>0</v>
      </c>
      <c r="M61" s="71">
        <f t="shared" si="40"/>
        <v>0</v>
      </c>
      <c r="N61" s="73"/>
      <c r="O61" s="72">
        <v>100</v>
      </c>
      <c r="P61" s="71">
        <f t="shared" si="41"/>
        <v>0.72348430039068157</v>
      </c>
    </row>
    <row r="62" spans="1:16">
      <c r="A62" s="70" t="s">
        <v>61</v>
      </c>
      <c r="B62" s="59">
        <v>0</v>
      </c>
      <c r="C62" s="71">
        <f t="shared" si="35"/>
        <v>0</v>
      </c>
      <c r="D62" s="59">
        <v>0</v>
      </c>
      <c r="E62" s="71">
        <f t="shared" si="36"/>
        <v>0</v>
      </c>
      <c r="F62" s="72">
        <v>2</v>
      </c>
      <c r="G62" s="71">
        <f t="shared" si="37"/>
        <v>1.8802293879853341E-2</v>
      </c>
      <c r="H62" s="59">
        <v>2</v>
      </c>
      <c r="I62" s="71">
        <f t="shared" si="38"/>
        <v>0.49140049140049141</v>
      </c>
      <c r="J62" s="59">
        <v>0</v>
      </c>
      <c r="K62" s="71">
        <f t="shared" si="39"/>
        <v>0</v>
      </c>
      <c r="L62" s="72">
        <v>1</v>
      </c>
      <c r="M62" s="71">
        <f t="shared" si="40"/>
        <v>0.37878787878787878</v>
      </c>
      <c r="N62" s="73"/>
      <c r="O62" s="72">
        <v>5</v>
      </c>
      <c r="P62" s="71">
        <f t="shared" si="41"/>
        <v>3.6174215019534078E-2</v>
      </c>
    </row>
    <row r="63" spans="1:16">
      <c r="A63" s="70" t="s">
        <v>62</v>
      </c>
      <c r="B63" s="72">
        <v>5</v>
      </c>
      <c r="C63" s="71">
        <f t="shared" si="35"/>
        <v>0.79872204472843444</v>
      </c>
      <c r="D63" s="72">
        <v>64</v>
      </c>
      <c r="E63" s="71">
        <f t="shared" si="36"/>
        <v>7.9601990049751246</v>
      </c>
      <c r="F63" s="72">
        <v>243</v>
      </c>
      <c r="G63" s="71">
        <f t="shared" si="37"/>
        <v>2.2844787064021812</v>
      </c>
      <c r="H63" s="72">
        <v>1</v>
      </c>
      <c r="I63" s="71">
        <f t="shared" si="38"/>
        <v>0.24570024570024571</v>
      </c>
      <c r="J63" s="72">
        <v>2</v>
      </c>
      <c r="K63" s="71">
        <f t="shared" si="39"/>
        <v>0.18450184501845018</v>
      </c>
      <c r="L63" s="72">
        <v>3</v>
      </c>
      <c r="M63" s="71">
        <f t="shared" si="40"/>
        <v>1.1363636363636365</v>
      </c>
      <c r="N63" s="73"/>
      <c r="O63" s="72">
        <v>318</v>
      </c>
      <c r="P63" s="71">
        <f t="shared" si="41"/>
        <v>2.3006800752423673</v>
      </c>
    </row>
    <row r="64" spans="1:16">
      <c r="A64" s="70" t="s">
        <v>63</v>
      </c>
      <c r="B64" s="59">
        <v>1</v>
      </c>
      <c r="C64" s="71">
        <f t="shared" si="35"/>
        <v>0.15974440894568689</v>
      </c>
      <c r="D64" s="72">
        <v>5</v>
      </c>
      <c r="E64" s="71">
        <f t="shared" si="36"/>
        <v>0.62189054726368165</v>
      </c>
      <c r="F64" s="72">
        <v>40</v>
      </c>
      <c r="G64" s="71">
        <f t="shared" si="37"/>
        <v>0.37604587759706681</v>
      </c>
      <c r="H64" s="72">
        <v>1</v>
      </c>
      <c r="I64" s="71">
        <f t="shared" si="38"/>
        <v>0.24570024570024571</v>
      </c>
      <c r="J64" s="72">
        <v>5</v>
      </c>
      <c r="K64" s="71">
        <f t="shared" si="39"/>
        <v>0.46125461254612543</v>
      </c>
      <c r="L64" s="72">
        <v>1</v>
      </c>
      <c r="M64" s="71">
        <f t="shared" si="40"/>
        <v>0.37878787878787878</v>
      </c>
      <c r="N64" s="73"/>
      <c r="O64" s="72">
        <v>53</v>
      </c>
      <c r="P64" s="71">
        <f t="shared" si="41"/>
        <v>0.38344667920706121</v>
      </c>
    </row>
    <row r="65" spans="1:16">
      <c r="A65" s="70" t="s">
        <v>64</v>
      </c>
      <c r="B65" s="59">
        <v>1</v>
      </c>
      <c r="C65" s="71">
        <f t="shared" si="35"/>
        <v>0.15974440894568689</v>
      </c>
      <c r="D65" s="72">
        <v>17</v>
      </c>
      <c r="E65" s="71">
        <f t="shared" si="36"/>
        <v>2.1144278606965177</v>
      </c>
      <c r="F65" s="72">
        <v>40</v>
      </c>
      <c r="G65" s="71">
        <f t="shared" si="37"/>
        <v>0.37604587759706681</v>
      </c>
      <c r="H65" s="72">
        <v>0</v>
      </c>
      <c r="I65" s="71">
        <f t="shared" si="38"/>
        <v>0</v>
      </c>
      <c r="J65" s="72">
        <v>3</v>
      </c>
      <c r="K65" s="71">
        <f t="shared" si="39"/>
        <v>0.27675276752767525</v>
      </c>
      <c r="L65" s="72">
        <v>1</v>
      </c>
      <c r="M65" s="71">
        <f t="shared" si="40"/>
        <v>0.37878787878787878</v>
      </c>
      <c r="N65" s="73"/>
      <c r="O65" s="72">
        <v>62</v>
      </c>
      <c r="P65" s="71">
        <f t="shared" si="41"/>
        <v>0.44856026624222256</v>
      </c>
    </row>
    <row r="66" spans="1:16" ht="4.5" customHeight="1">
      <c r="A66" s="59"/>
      <c r="B66" s="72"/>
      <c r="C66" s="68"/>
      <c r="D66" s="72"/>
      <c r="E66" s="68"/>
      <c r="F66" s="72"/>
      <c r="G66" s="68"/>
      <c r="H66" s="72"/>
      <c r="I66" s="68"/>
      <c r="J66" s="72"/>
      <c r="K66" s="68"/>
      <c r="L66" s="72"/>
      <c r="M66" s="68"/>
      <c r="N66" s="74"/>
      <c r="O66" s="72"/>
      <c r="P66" s="68"/>
    </row>
    <row r="67" spans="1:16" ht="17.25">
      <c r="A67" s="66" t="s">
        <v>148</v>
      </c>
      <c r="B67" s="67">
        <v>14</v>
      </c>
      <c r="C67" s="68">
        <f>B67/B$89*100</f>
        <v>2.2364217252396164</v>
      </c>
      <c r="D67" s="67">
        <v>33</v>
      </c>
      <c r="E67" s="68">
        <f>D67/D$89*100</f>
        <v>4.1044776119402986</v>
      </c>
      <c r="F67" s="67">
        <v>620</v>
      </c>
      <c r="G67" s="68">
        <f>F67/F$89*100</f>
        <v>5.8287111027545357</v>
      </c>
      <c r="H67" s="67">
        <v>12</v>
      </c>
      <c r="I67" s="68">
        <f t="shared" ref="I67:I77" si="42">H67/H$89*100</f>
        <v>2.9484029484029484</v>
      </c>
      <c r="J67" s="67">
        <v>64</v>
      </c>
      <c r="K67" s="68">
        <f t="shared" ref="K67:K77" si="43">J67/J$89*100</f>
        <v>5.9040590405904059</v>
      </c>
      <c r="L67" s="67">
        <v>14</v>
      </c>
      <c r="M67" s="68">
        <f t="shared" ref="M67:M77" si="44">L67/L$89*100</f>
        <v>5.3030303030303028</v>
      </c>
      <c r="N67" s="74"/>
      <c r="O67" s="67">
        <v>757</v>
      </c>
      <c r="P67" s="68">
        <f t="shared" ref="P67:P77" si="45">O67/O$89*100</f>
        <v>5.4767761539574593</v>
      </c>
    </row>
    <row r="68" spans="1:16">
      <c r="A68" s="70" t="s">
        <v>66</v>
      </c>
      <c r="B68" s="72">
        <v>4</v>
      </c>
      <c r="C68" s="71">
        <f t="shared" ref="C68:C83" si="46">B68/B$89*100</f>
        <v>0.63897763578274758</v>
      </c>
      <c r="D68" s="72">
        <v>6</v>
      </c>
      <c r="E68" s="71">
        <f t="shared" ref="E68:G84" si="47">D68/D$89*100</f>
        <v>0.74626865671641784</v>
      </c>
      <c r="F68" s="72">
        <v>154</v>
      </c>
      <c r="G68" s="71">
        <f t="shared" si="47"/>
        <v>1.4477766287487073</v>
      </c>
      <c r="H68" s="72">
        <v>2</v>
      </c>
      <c r="I68" s="71">
        <f t="shared" si="42"/>
        <v>0.49140049140049141</v>
      </c>
      <c r="J68" s="72">
        <v>3</v>
      </c>
      <c r="K68" s="71">
        <f t="shared" si="43"/>
        <v>0.27675276752767525</v>
      </c>
      <c r="L68" s="72">
        <v>2</v>
      </c>
      <c r="M68" s="71">
        <f t="shared" si="44"/>
        <v>0.75757575757575757</v>
      </c>
      <c r="N68" s="73"/>
      <c r="O68" s="72">
        <v>171</v>
      </c>
      <c r="P68" s="71">
        <f t="shared" si="45"/>
        <v>1.2371581536680654</v>
      </c>
    </row>
    <row r="69" spans="1:16">
      <c r="A69" s="70" t="s">
        <v>67</v>
      </c>
      <c r="B69" s="59">
        <v>2</v>
      </c>
      <c r="C69" s="71">
        <f t="shared" si="46"/>
        <v>0.31948881789137379</v>
      </c>
      <c r="D69" s="59">
        <v>0</v>
      </c>
      <c r="E69" s="71">
        <f t="shared" si="47"/>
        <v>0</v>
      </c>
      <c r="F69" s="72">
        <v>19</v>
      </c>
      <c r="G69" s="71">
        <f t="shared" si="47"/>
        <v>0.17862179185860674</v>
      </c>
      <c r="H69" s="59">
        <v>1</v>
      </c>
      <c r="I69" s="71">
        <f t="shared" si="42"/>
        <v>0.24570024570024571</v>
      </c>
      <c r="J69" s="59">
        <v>2</v>
      </c>
      <c r="K69" s="71">
        <f t="shared" si="43"/>
        <v>0.18450184501845018</v>
      </c>
      <c r="L69" s="72">
        <v>1</v>
      </c>
      <c r="M69" s="71">
        <f t="shared" si="44"/>
        <v>0.37878787878787878</v>
      </c>
      <c r="N69" s="73"/>
      <c r="O69" s="72">
        <v>25</v>
      </c>
      <c r="P69" s="71">
        <f t="shared" si="45"/>
        <v>0.18087107509767039</v>
      </c>
    </row>
    <row r="70" spans="1:16">
      <c r="A70" s="70" t="s">
        <v>149</v>
      </c>
      <c r="B70" s="72">
        <v>1</v>
      </c>
      <c r="C70" s="71">
        <f t="shared" si="46"/>
        <v>0.15974440894568689</v>
      </c>
      <c r="D70" s="72">
        <v>5</v>
      </c>
      <c r="E70" s="71">
        <f t="shared" si="47"/>
        <v>0.62189054726368165</v>
      </c>
      <c r="F70" s="72">
        <v>73</v>
      </c>
      <c r="G70" s="71">
        <f t="shared" si="47"/>
        <v>0.68628372661464698</v>
      </c>
      <c r="H70" s="72">
        <v>2</v>
      </c>
      <c r="I70" s="71">
        <f t="shared" si="42"/>
        <v>0.49140049140049141</v>
      </c>
      <c r="J70" s="72">
        <v>13</v>
      </c>
      <c r="K70" s="71">
        <f t="shared" si="43"/>
        <v>1.1992619926199262</v>
      </c>
      <c r="L70" s="72">
        <v>5</v>
      </c>
      <c r="M70" s="71">
        <f t="shared" si="44"/>
        <v>1.893939393939394</v>
      </c>
      <c r="N70" s="73"/>
      <c r="O70" s="72">
        <v>99</v>
      </c>
      <c r="P70" s="71">
        <f t="shared" si="45"/>
        <v>0.7162494573867747</v>
      </c>
    </row>
    <row r="71" spans="1:16">
      <c r="A71" s="70" t="s">
        <v>69</v>
      </c>
      <c r="B71" s="59">
        <v>0</v>
      </c>
      <c r="C71" s="71">
        <f t="shared" si="46"/>
        <v>0</v>
      </c>
      <c r="D71" s="59">
        <v>0</v>
      </c>
      <c r="E71" s="71">
        <f t="shared" si="47"/>
        <v>0</v>
      </c>
      <c r="F71" s="72">
        <v>12</v>
      </c>
      <c r="G71" s="71">
        <f t="shared" si="47"/>
        <v>0.11281376327912004</v>
      </c>
      <c r="H71" s="59">
        <v>1</v>
      </c>
      <c r="I71" s="71">
        <f t="shared" si="42"/>
        <v>0.24570024570024571</v>
      </c>
      <c r="J71" s="72">
        <v>0</v>
      </c>
      <c r="K71" s="71">
        <f t="shared" si="43"/>
        <v>0</v>
      </c>
      <c r="L71" s="59">
        <v>1</v>
      </c>
      <c r="M71" s="71">
        <f t="shared" si="44"/>
        <v>0.37878787878787878</v>
      </c>
      <c r="N71" s="73"/>
      <c r="O71" s="72">
        <v>14</v>
      </c>
      <c r="P71" s="71">
        <f t="shared" si="45"/>
        <v>0.10128780205469541</v>
      </c>
    </row>
    <row r="72" spans="1:16">
      <c r="A72" s="70" t="s">
        <v>70</v>
      </c>
      <c r="B72" s="59">
        <v>0</v>
      </c>
      <c r="C72" s="71">
        <f t="shared" si="46"/>
        <v>0</v>
      </c>
      <c r="D72" s="59">
        <v>0</v>
      </c>
      <c r="E72" s="71">
        <f t="shared" si="47"/>
        <v>0</v>
      </c>
      <c r="F72" s="72">
        <v>19</v>
      </c>
      <c r="G72" s="71">
        <f t="shared" si="47"/>
        <v>0.17862179185860674</v>
      </c>
      <c r="H72" s="59">
        <v>0</v>
      </c>
      <c r="I72" s="71">
        <f t="shared" si="42"/>
        <v>0</v>
      </c>
      <c r="J72" s="59">
        <v>1</v>
      </c>
      <c r="K72" s="71">
        <f t="shared" si="43"/>
        <v>9.2250922509225092E-2</v>
      </c>
      <c r="L72" s="59">
        <v>0</v>
      </c>
      <c r="M72" s="71">
        <f t="shared" si="44"/>
        <v>0</v>
      </c>
      <c r="N72" s="73"/>
      <c r="O72" s="72">
        <v>20</v>
      </c>
      <c r="P72" s="71">
        <f t="shared" si="45"/>
        <v>0.14469686007813631</v>
      </c>
    </row>
    <row r="73" spans="1:16">
      <c r="A73" s="70" t="s">
        <v>71</v>
      </c>
      <c r="B73" s="72">
        <v>3</v>
      </c>
      <c r="C73" s="71">
        <f t="shared" si="46"/>
        <v>0.47923322683706071</v>
      </c>
      <c r="D73" s="72">
        <v>14</v>
      </c>
      <c r="E73" s="71">
        <f t="shared" si="47"/>
        <v>1.7412935323383085</v>
      </c>
      <c r="F73" s="72">
        <v>215</v>
      </c>
      <c r="G73" s="71">
        <f t="shared" si="47"/>
        <v>2.0212465920842342</v>
      </c>
      <c r="H73" s="72">
        <v>6</v>
      </c>
      <c r="I73" s="71">
        <f t="shared" si="42"/>
        <v>1.4742014742014742</v>
      </c>
      <c r="J73" s="72">
        <v>14</v>
      </c>
      <c r="K73" s="71">
        <f t="shared" si="43"/>
        <v>1.2915129151291513</v>
      </c>
      <c r="L73" s="72">
        <v>3</v>
      </c>
      <c r="M73" s="71">
        <f t="shared" si="44"/>
        <v>1.1363636363636365</v>
      </c>
      <c r="N73" s="73"/>
      <c r="O73" s="72">
        <v>255</v>
      </c>
      <c r="P73" s="71">
        <f t="shared" si="45"/>
        <v>1.8448849659962381</v>
      </c>
    </row>
    <row r="74" spans="1:16">
      <c r="A74" s="70" t="s">
        <v>72</v>
      </c>
      <c r="B74" s="72">
        <v>4</v>
      </c>
      <c r="C74" s="71">
        <f t="shared" si="46"/>
        <v>0.63897763578274758</v>
      </c>
      <c r="D74" s="72">
        <v>8</v>
      </c>
      <c r="E74" s="71">
        <f t="shared" si="47"/>
        <v>0.99502487562189057</v>
      </c>
      <c r="F74" s="72">
        <v>140</v>
      </c>
      <c r="G74" s="71">
        <f t="shared" si="47"/>
        <v>1.316160571589734</v>
      </c>
      <c r="H74" s="72">
        <v>1</v>
      </c>
      <c r="I74" s="71">
        <f t="shared" si="42"/>
        <v>0.24570024570024571</v>
      </c>
      <c r="J74" s="72">
        <v>14</v>
      </c>
      <c r="K74" s="71">
        <f t="shared" si="43"/>
        <v>1.2915129151291513</v>
      </c>
      <c r="L74" s="72">
        <v>6</v>
      </c>
      <c r="M74" s="71">
        <f t="shared" si="44"/>
        <v>2.2727272727272729</v>
      </c>
      <c r="N74" s="73"/>
      <c r="O74" s="72">
        <v>173</v>
      </c>
      <c r="P74" s="71">
        <f t="shared" si="45"/>
        <v>1.2516278396758789</v>
      </c>
    </row>
    <row r="75" spans="1:16">
      <c r="A75" s="70" t="s">
        <v>73</v>
      </c>
      <c r="B75" s="59">
        <v>1</v>
      </c>
      <c r="C75" s="71">
        <f t="shared" si="46"/>
        <v>0.15974440894568689</v>
      </c>
      <c r="D75" s="59">
        <v>1</v>
      </c>
      <c r="E75" s="71">
        <f t="shared" si="47"/>
        <v>0.12437810945273632</v>
      </c>
      <c r="F75" s="72">
        <v>14</v>
      </c>
      <c r="G75" s="71">
        <f t="shared" si="47"/>
        <v>0.1316160571589734</v>
      </c>
      <c r="H75" s="59">
        <v>0</v>
      </c>
      <c r="I75" s="71">
        <f t="shared" si="42"/>
        <v>0</v>
      </c>
      <c r="J75" s="59">
        <v>4</v>
      </c>
      <c r="K75" s="71">
        <f t="shared" si="43"/>
        <v>0.36900369003690037</v>
      </c>
      <c r="L75" s="59">
        <v>0</v>
      </c>
      <c r="M75" s="71">
        <f t="shared" si="44"/>
        <v>0</v>
      </c>
      <c r="N75" s="73"/>
      <c r="O75" s="72">
        <v>20</v>
      </c>
      <c r="P75" s="71">
        <f t="shared" si="45"/>
        <v>0.14469686007813631</v>
      </c>
    </row>
    <row r="76" spans="1:16">
      <c r="A76" s="70" t="s">
        <v>74</v>
      </c>
      <c r="B76" s="59">
        <v>0</v>
      </c>
      <c r="C76" s="71">
        <f t="shared" si="46"/>
        <v>0</v>
      </c>
      <c r="D76" s="72">
        <v>1</v>
      </c>
      <c r="E76" s="71">
        <f t="shared" si="47"/>
        <v>0.12437810945273632</v>
      </c>
      <c r="F76" s="72">
        <v>6</v>
      </c>
      <c r="G76" s="71">
        <f t="shared" si="47"/>
        <v>5.6406881639560022E-2</v>
      </c>
      <c r="H76" s="59">
        <v>0</v>
      </c>
      <c r="I76" s="71">
        <f t="shared" si="42"/>
        <v>0</v>
      </c>
      <c r="J76" s="59">
        <v>1</v>
      </c>
      <c r="K76" s="71">
        <f t="shared" si="43"/>
        <v>9.2250922509225092E-2</v>
      </c>
      <c r="L76" s="59">
        <v>1</v>
      </c>
      <c r="M76" s="71">
        <f t="shared" si="44"/>
        <v>0.37878787878787878</v>
      </c>
      <c r="N76" s="73"/>
      <c r="O76" s="72">
        <v>9</v>
      </c>
      <c r="P76" s="71">
        <f t="shared" si="45"/>
        <v>6.5113587035161333E-2</v>
      </c>
    </row>
    <row r="77" spans="1:16">
      <c r="A77" s="70" t="s">
        <v>75</v>
      </c>
      <c r="B77" s="59">
        <v>0</v>
      </c>
      <c r="C77" s="71">
        <f t="shared" si="46"/>
        <v>0</v>
      </c>
      <c r="D77" s="59">
        <v>1</v>
      </c>
      <c r="E77" s="71">
        <f t="shared" si="47"/>
        <v>0.12437810945273632</v>
      </c>
      <c r="F77" s="72">
        <v>51</v>
      </c>
      <c r="G77" s="71">
        <f t="shared" si="47"/>
        <v>0.47945849393626028</v>
      </c>
      <c r="H77" s="72">
        <v>1</v>
      </c>
      <c r="I77" s="71">
        <f t="shared" si="42"/>
        <v>0.24570024570024571</v>
      </c>
      <c r="J77" s="72">
        <v>23</v>
      </c>
      <c r="K77" s="71">
        <f t="shared" si="43"/>
        <v>2.121771217712177</v>
      </c>
      <c r="L77" s="72">
        <v>2</v>
      </c>
      <c r="M77" s="71">
        <f t="shared" si="44"/>
        <v>0.75757575757575757</v>
      </c>
      <c r="N77" s="73"/>
      <c r="O77" s="72">
        <v>78</v>
      </c>
      <c r="P77" s="71">
        <f t="shared" si="45"/>
        <v>0.56431775430473152</v>
      </c>
    </row>
    <row r="78" spans="1:16" ht="3.75" customHeight="1">
      <c r="A78" s="59"/>
      <c r="B78" s="72"/>
      <c r="C78" s="68"/>
      <c r="D78" s="72"/>
      <c r="E78" s="68"/>
      <c r="F78" s="72"/>
      <c r="G78" s="68"/>
      <c r="H78" s="72"/>
      <c r="I78" s="68"/>
      <c r="J78" s="72"/>
      <c r="K78" s="68"/>
      <c r="L78" s="72"/>
      <c r="M78" s="68"/>
      <c r="N78" s="74"/>
      <c r="O78" s="72"/>
      <c r="P78" s="68"/>
    </row>
    <row r="79" spans="1:16" ht="17.25">
      <c r="A79" s="66" t="s">
        <v>150</v>
      </c>
      <c r="B79" s="67">
        <v>4</v>
      </c>
      <c r="C79" s="68">
        <f t="shared" si="46"/>
        <v>0.63897763578274758</v>
      </c>
      <c r="D79" s="67">
        <v>18</v>
      </c>
      <c r="E79" s="68">
        <f t="shared" si="47"/>
        <v>2.2388059701492535</v>
      </c>
      <c r="F79" s="67">
        <v>147</v>
      </c>
      <c r="G79" s="68">
        <f t="shared" si="47"/>
        <v>1.3819686001692206</v>
      </c>
      <c r="H79" s="67">
        <v>14</v>
      </c>
      <c r="I79" s="68">
        <f t="shared" ref="I79:I84" si="48">H79/H$89*100</f>
        <v>3.4398034398034398</v>
      </c>
      <c r="J79" s="67">
        <v>24</v>
      </c>
      <c r="K79" s="68">
        <f t="shared" ref="K79:K84" si="49">J79/J$89*100</f>
        <v>2.214022140221402</v>
      </c>
      <c r="L79" s="67">
        <v>12</v>
      </c>
      <c r="M79" s="68">
        <f t="shared" ref="M79:M84" si="50">L79/L$89*100</f>
        <v>4.5454545454545459</v>
      </c>
      <c r="N79" s="74"/>
      <c r="O79" s="67">
        <v>219</v>
      </c>
      <c r="P79" s="68">
        <f t="shared" ref="P79:P84" si="51">O79/O$89*100</f>
        <v>1.5844306178555927</v>
      </c>
    </row>
    <row r="80" spans="1:16" ht="12.75" customHeight="1">
      <c r="A80" s="70" t="s">
        <v>88</v>
      </c>
      <c r="B80" s="59">
        <v>0</v>
      </c>
      <c r="C80" s="71">
        <f t="shared" si="46"/>
        <v>0</v>
      </c>
      <c r="D80" s="72">
        <v>4</v>
      </c>
      <c r="E80" s="71">
        <f t="shared" si="47"/>
        <v>0.49751243781094528</v>
      </c>
      <c r="F80" s="72">
        <v>39</v>
      </c>
      <c r="G80" s="71">
        <f t="shared" si="47"/>
        <v>0.36664473065714015</v>
      </c>
      <c r="H80" s="59">
        <v>0</v>
      </c>
      <c r="I80" s="71">
        <f t="shared" si="48"/>
        <v>0</v>
      </c>
      <c r="J80" s="72">
        <v>2</v>
      </c>
      <c r="K80" s="71">
        <f t="shared" si="49"/>
        <v>0.18450184501845018</v>
      </c>
      <c r="L80" s="72">
        <v>0</v>
      </c>
      <c r="M80" s="71">
        <f t="shared" si="50"/>
        <v>0</v>
      </c>
      <c r="N80" s="73"/>
      <c r="O80" s="72">
        <v>45</v>
      </c>
      <c r="P80" s="71">
        <f t="shared" si="51"/>
        <v>0.32556793517580668</v>
      </c>
    </row>
    <row r="81" spans="1:18">
      <c r="A81" s="70" t="s">
        <v>89</v>
      </c>
      <c r="B81" s="59">
        <v>0</v>
      </c>
      <c r="C81" s="71">
        <f t="shared" si="46"/>
        <v>0</v>
      </c>
      <c r="D81" s="59">
        <v>0</v>
      </c>
      <c r="E81" s="71">
        <f t="shared" si="47"/>
        <v>0</v>
      </c>
      <c r="F81" s="72">
        <v>14</v>
      </c>
      <c r="G81" s="71">
        <f t="shared" si="47"/>
        <v>0.1316160571589734</v>
      </c>
      <c r="H81" s="59">
        <v>1</v>
      </c>
      <c r="I81" s="71">
        <f t="shared" si="48"/>
        <v>0.24570024570024571</v>
      </c>
      <c r="J81" s="59">
        <v>3</v>
      </c>
      <c r="K81" s="71">
        <f t="shared" si="49"/>
        <v>0.27675276752767525</v>
      </c>
      <c r="L81" s="72">
        <v>0</v>
      </c>
      <c r="M81" s="71">
        <f t="shared" si="50"/>
        <v>0</v>
      </c>
      <c r="N81" s="73"/>
      <c r="O81" s="72">
        <v>18</v>
      </c>
      <c r="P81" s="71">
        <f t="shared" si="51"/>
        <v>0.13022717407032267</v>
      </c>
    </row>
    <row r="82" spans="1:18">
      <c r="A82" s="70" t="s">
        <v>90</v>
      </c>
      <c r="B82" s="59">
        <v>0</v>
      </c>
      <c r="C82" s="71">
        <f t="shared" si="46"/>
        <v>0</v>
      </c>
      <c r="D82" s="59">
        <v>0</v>
      </c>
      <c r="E82" s="71">
        <f t="shared" si="47"/>
        <v>0</v>
      </c>
      <c r="F82" s="72">
        <v>3</v>
      </c>
      <c r="G82" s="71">
        <f t="shared" si="47"/>
        <v>2.8203440819780011E-2</v>
      </c>
      <c r="H82" s="59">
        <v>0</v>
      </c>
      <c r="I82" s="71">
        <f t="shared" si="48"/>
        <v>0</v>
      </c>
      <c r="J82" s="72">
        <v>1</v>
      </c>
      <c r="K82" s="71">
        <f t="shared" si="49"/>
        <v>9.2250922509225092E-2</v>
      </c>
      <c r="L82" s="72">
        <v>4</v>
      </c>
      <c r="M82" s="71">
        <f t="shared" si="50"/>
        <v>1.5151515151515151</v>
      </c>
      <c r="N82" s="73"/>
      <c r="O82" s="72">
        <v>8</v>
      </c>
      <c r="P82" s="71">
        <f t="shared" si="51"/>
        <v>5.7878744031254523E-2</v>
      </c>
    </row>
    <row r="83" spans="1:18">
      <c r="A83" s="70" t="s">
        <v>91</v>
      </c>
      <c r="B83" s="59">
        <v>0</v>
      </c>
      <c r="C83" s="71">
        <f t="shared" si="46"/>
        <v>0</v>
      </c>
      <c r="D83" s="59">
        <v>0</v>
      </c>
      <c r="E83" s="71">
        <f t="shared" si="47"/>
        <v>0</v>
      </c>
      <c r="F83" s="72">
        <v>17</v>
      </c>
      <c r="G83" s="71">
        <f t="shared" si="47"/>
        <v>0.15981949797875342</v>
      </c>
      <c r="H83" s="59">
        <v>0</v>
      </c>
      <c r="I83" s="71">
        <f t="shared" si="48"/>
        <v>0</v>
      </c>
      <c r="J83" s="72">
        <v>1</v>
      </c>
      <c r="K83" s="71">
        <f t="shared" si="49"/>
        <v>9.2250922509225092E-2</v>
      </c>
      <c r="L83" s="72">
        <v>0</v>
      </c>
      <c r="M83" s="71">
        <f t="shared" si="50"/>
        <v>0</v>
      </c>
      <c r="N83" s="73"/>
      <c r="O83" s="72">
        <v>18</v>
      </c>
      <c r="P83" s="71">
        <f t="shared" si="51"/>
        <v>0.13022717407032267</v>
      </c>
    </row>
    <row r="84" spans="1:18">
      <c r="A84" s="70" t="s">
        <v>92</v>
      </c>
      <c r="B84" s="72">
        <v>4</v>
      </c>
      <c r="C84" s="71">
        <f>B84/B$89*100</f>
        <v>0.63897763578274758</v>
      </c>
      <c r="D84" s="72">
        <v>14</v>
      </c>
      <c r="E84" s="71">
        <f t="shared" si="47"/>
        <v>1.7412935323383085</v>
      </c>
      <c r="F84" s="72">
        <v>83</v>
      </c>
      <c r="G84" s="71">
        <f t="shared" si="47"/>
        <v>0.78029519601391373</v>
      </c>
      <c r="H84" s="72">
        <v>13</v>
      </c>
      <c r="I84" s="71">
        <f t="shared" si="48"/>
        <v>3.1941031941031941</v>
      </c>
      <c r="J84" s="72">
        <v>18</v>
      </c>
      <c r="K84" s="71">
        <f t="shared" si="49"/>
        <v>1.6605166051660518</v>
      </c>
      <c r="L84" s="72">
        <v>8</v>
      </c>
      <c r="M84" s="68">
        <f t="shared" si="50"/>
        <v>3.0303030303030303</v>
      </c>
      <c r="N84" s="73"/>
      <c r="O84" s="72">
        <v>140</v>
      </c>
      <c r="P84" s="71">
        <f t="shared" si="51"/>
        <v>1.0128780205469541</v>
      </c>
    </row>
    <row r="85" spans="1:18" ht="3" customHeight="1">
      <c r="A85" s="59"/>
      <c r="B85" s="72"/>
      <c r="C85" s="68"/>
      <c r="D85" s="72"/>
      <c r="E85" s="68"/>
      <c r="F85" s="72"/>
      <c r="G85" s="68"/>
      <c r="H85" s="72"/>
      <c r="I85" s="68"/>
      <c r="J85" s="72"/>
      <c r="K85" s="68"/>
      <c r="L85" s="72"/>
      <c r="M85" s="68"/>
      <c r="N85" s="74"/>
      <c r="O85" s="72"/>
      <c r="P85" s="75">
        <f>O85/O$87*100</f>
        <v>0</v>
      </c>
    </row>
    <row r="86" spans="1:18" ht="4.5" customHeight="1">
      <c r="B86" s="67"/>
      <c r="C86" s="76"/>
      <c r="D86" s="67"/>
      <c r="E86" s="76"/>
      <c r="F86" s="67"/>
      <c r="G86" s="76"/>
      <c r="H86" s="67"/>
      <c r="I86" s="76"/>
      <c r="J86" s="67"/>
      <c r="K86" s="76"/>
      <c r="L86" s="67"/>
      <c r="M86" s="76"/>
      <c r="N86" s="67"/>
      <c r="O86" s="67"/>
    </row>
    <row r="87" spans="1:18" ht="18" thickBot="1">
      <c r="A87" s="78" t="s">
        <v>151</v>
      </c>
      <c r="B87" s="79">
        <v>451</v>
      </c>
      <c r="C87" s="80"/>
      <c r="D87" s="79">
        <v>1111</v>
      </c>
      <c r="E87" s="80"/>
      <c r="F87" s="79">
        <v>12273</v>
      </c>
      <c r="G87" s="80"/>
      <c r="H87" s="79">
        <v>279</v>
      </c>
      <c r="I87" s="80"/>
      <c r="J87" s="79">
        <v>1176</v>
      </c>
      <c r="K87" s="80"/>
      <c r="L87" s="79">
        <v>282</v>
      </c>
      <c r="M87" s="80"/>
      <c r="N87" s="81"/>
      <c r="O87" s="79">
        <v>15572</v>
      </c>
      <c r="P87" s="82"/>
    </row>
    <row r="88" spans="1:18" ht="3.75" customHeight="1">
      <c r="A88" s="83"/>
      <c r="B88" s="84"/>
      <c r="C88" s="68"/>
      <c r="D88" s="84"/>
      <c r="E88" s="68"/>
      <c r="F88" s="84"/>
      <c r="G88" s="68"/>
      <c r="H88" s="84"/>
      <c r="I88" s="68"/>
      <c r="J88" s="84"/>
      <c r="K88" s="68"/>
      <c r="L88" s="84"/>
      <c r="M88" s="68"/>
      <c r="N88" s="74"/>
      <c r="O88" s="84"/>
      <c r="P88" s="85"/>
    </row>
    <row r="89" spans="1:18" ht="18">
      <c r="A89" s="83" t="s">
        <v>152</v>
      </c>
      <c r="B89" s="86">
        <v>626</v>
      </c>
      <c r="C89" s="87">
        <f>B89/B89</f>
        <v>1</v>
      </c>
      <c r="D89" s="86">
        <v>804</v>
      </c>
      <c r="E89" s="87">
        <f>D89/D89</f>
        <v>1</v>
      </c>
      <c r="F89" s="86">
        <v>10637</v>
      </c>
      <c r="G89" s="87">
        <f>F89/F89</f>
        <v>1</v>
      </c>
      <c r="H89" s="77">
        <v>407</v>
      </c>
      <c r="I89" s="87">
        <f>H89/H89</f>
        <v>1</v>
      </c>
      <c r="J89" s="86">
        <v>1084</v>
      </c>
      <c r="K89" s="87">
        <f>J89/J89</f>
        <v>1</v>
      </c>
      <c r="L89" s="86">
        <v>264</v>
      </c>
      <c r="M89" s="87">
        <f>L89/L89</f>
        <v>1</v>
      </c>
      <c r="N89" s="86"/>
      <c r="O89" s="86">
        <v>13822</v>
      </c>
      <c r="P89" s="87">
        <f>O89/O89</f>
        <v>1</v>
      </c>
      <c r="R89" s="88"/>
    </row>
    <row r="90" spans="1:18" ht="2.25" customHeight="1">
      <c r="A90" s="59"/>
      <c r="R90" s="88"/>
    </row>
    <row r="91" spans="1:18" ht="17.25" thickBot="1">
      <c r="A91" s="15" t="s">
        <v>153</v>
      </c>
      <c r="B91" s="89">
        <f>B87/B89</f>
        <v>0.7204472843450479</v>
      </c>
      <c r="C91" s="90"/>
      <c r="D91" s="89">
        <f>D87/D89</f>
        <v>1.3818407960199004</v>
      </c>
      <c r="E91" s="90"/>
      <c r="F91" s="89">
        <f>F87/F89</f>
        <v>1.1538027639372004</v>
      </c>
      <c r="G91" s="90"/>
      <c r="H91" s="89">
        <f>H87/H89</f>
        <v>0.68550368550368546</v>
      </c>
      <c r="I91" s="90"/>
      <c r="J91" s="89">
        <f>J87/J89</f>
        <v>1.084870848708487</v>
      </c>
      <c r="K91" s="90"/>
      <c r="L91" s="89">
        <f>L87/L89</f>
        <v>1.0681818181818181</v>
      </c>
      <c r="M91" s="90"/>
      <c r="N91" s="89"/>
      <c r="O91" s="89">
        <f>O87/O89</f>
        <v>1.1266097525683694</v>
      </c>
      <c r="P91" s="58"/>
      <c r="R91" s="88"/>
    </row>
    <row r="92" spans="1:18" ht="16.5">
      <c r="A92" s="8" t="s">
        <v>125</v>
      </c>
      <c r="B92" s="91"/>
      <c r="C92" s="92"/>
      <c r="D92" s="91"/>
      <c r="E92" s="92"/>
      <c r="F92" s="91"/>
      <c r="G92" s="92"/>
      <c r="H92" s="91"/>
      <c r="I92" s="92"/>
      <c r="J92" s="91"/>
      <c r="K92" s="92"/>
      <c r="L92" s="91"/>
      <c r="M92" s="92"/>
      <c r="N92" s="91"/>
      <c r="O92" s="91"/>
      <c r="R92" s="88"/>
    </row>
    <row r="93" spans="1:18" ht="16.5">
      <c r="A93" s="63" t="s">
        <v>154</v>
      </c>
      <c r="B93" s="91"/>
      <c r="C93" s="92"/>
      <c r="D93" s="91"/>
      <c r="E93" s="92"/>
      <c r="F93" s="91"/>
      <c r="G93" s="92"/>
      <c r="H93" s="91"/>
      <c r="I93" s="92"/>
      <c r="J93" s="91"/>
      <c r="K93" s="92"/>
      <c r="L93" s="91"/>
      <c r="M93" s="92"/>
      <c r="N93" s="91"/>
      <c r="O93" s="91"/>
      <c r="R93" s="88"/>
    </row>
    <row r="94" spans="1:18" ht="16.5">
      <c r="A94" s="59" t="s">
        <v>155</v>
      </c>
      <c r="R94" s="88"/>
    </row>
    <row r="95" spans="1:18" ht="15">
      <c r="A95" s="59"/>
      <c r="B95" s="93"/>
      <c r="D95" s="67"/>
      <c r="E95" s="76"/>
      <c r="F95" s="67"/>
      <c r="G95" s="76"/>
      <c r="H95" s="67"/>
      <c r="I95" s="76"/>
      <c r="J95" s="67"/>
      <c r="K95" s="76"/>
      <c r="L95" s="67"/>
      <c r="M95" s="76"/>
      <c r="N95" s="67"/>
      <c r="O95" s="72"/>
    </row>
    <row r="96" spans="1:18">
      <c r="B96" s="46"/>
      <c r="C96" s="46"/>
      <c r="D96" s="46"/>
      <c r="E96" s="46"/>
      <c r="F96" s="46"/>
      <c r="G96" s="46"/>
      <c r="H96" s="46"/>
    </row>
    <row r="97" spans="1:15">
      <c r="D97" s="72"/>
      <c r="E97" s="94"/>
      <c r="L97" s="72"/>
      <c r="M97" s="94"/>
      <c r="N97" s="72"/>
      <c r="O97" s="72"/>
    </row>
    <row r="98" spans="1:15" ht="15">
      <c r="A98" s="67"/>
      <c r="B98" s="67"/>
      <c r="C98" s="76"/>
      <c r="D98" s="72"/>
      <c r="E98" s="94"/>
      <c r="I98" s="94"/>
      <c r="L98" s="72"/>
      <c r="M98" s="94"/>
      <c r="N98" s="72"/>
      <c r="O98" s="72"/>
    </row>
    <row r="99" spans="1:15">
      <c r="A99" s="59"/>
      <c r="B99" s="86"/>
      <c r="C99" s="95"/>
      <c r="O99" s="72"/>
    </row>
    <row r="100" spans="1:15">
      <c r="A100" s="59"/>
      <c r="B100" s="86"/>
      <c r="C100" s="95"/>
      <c r="D100" s="72"/>
      <c r="E100" s="94"/>
      <c r="L100" s="72"/>
      <c r="M100" s="94"/>
      <c r="N100" s="72"/>
      <c r="O100" s="72"/>
    </row>
    <row r="101" spans="1:15">
      <c r="A101" s="59"/>
      <c r="B101" s="86"/>
      <c r="C101" s="95"/>
      <c r="D101" s="72"/>
      <c r="E101" s="94"/>
      <c r="L101" s="72"/>
      <c r="M101" s="94"/>
      <c r="N101" s="72"/>
      <c r="O101" s="72"/>
    </row>
    <row r="102" spans="1:15">
      <c r="A102" s="59"/>
      <c r="B102" s="86"/>
      <c r="C102" s="95"/>
      <c r="D102" s="72"/>
      <c r="E102" s="94"/>
      <c r="L102" s="72"/>
      <c r="M102" s="94"/>
      <c r="N102" s="72"/>
      <c r="O102" s="72"/>
    </row>
    <row r="103" spans="1:15">
      <c r="A103" s="59"/>
      <c r="B103" s="86"/>
      <c r="C103" s="95"/>
      <c r="L103" s="72"/>
      <c r="M103" s="94"/>
      <c r="N103" s="72"/>
      <c r="O103" s="72"/>
    </row>
    <row r="104" spans="1:15">
      <c r="A104" s="59"/>
      <c r="B104" s="86"/>
      <c r="C104" s="95"/>
      <c r="D104" s="86"/>
      <c r="E104" s="95"/>
      <c r="L104" s="86"/>
      <c r="M104" s="95"/>
      <c r="N104" s="86"/>
      <c r="O104" s="72"/>
    </row>
    <row r="105" spans="1:15">
      <c r="A105" s="59"/>
      <c r="B105" s="86"/>
      <c r="C105" s="95"/>
    </row>
    <row r="106" spans="1:15">
      <c r="A106" s="59"/>
      <c r="B106" s="86"/>
      <c r="C106" s="95"/>
    </row>
    <row r="107" spans="1:15">
      <c r="A107" s="59"/>
      <c r="B107" s="86"/>
      <c r="C107" s="95"/>
    </row>
    <row r="108" spans="1:15">
      <c r="A108" s="59"/>
      <c r="B108" s="86"/>
      <c r="C108" s="95"/>
    </row>
    <row r="109" spans="1:15">
      <c r="B109" s="86"/>
      <c r="C109" s="95"/>
    </row>
  </sheetData>
  <mergeCells count="7">
    <mergeCell ref="O2:P2"/>
    <mergeCell ref="B2:C2"/>
    <mergeCell ref="D2:E2"/>
    <mergeCell ref="F2:G2"/>
    <mergeCell ref="H2:I2"/>
    <mergeCell ref="J2:K2"/>
    <mergeCell ref="L2:M2"/>
  </mergeCells>
  <pageMargins left="0.75" right="0.75" top="1" bottom="1" header="0.5" footer="0.5"/>
  <pageSetup paperSize="9" scale="53" orientation="portrait" horizontalDpi="200" verticalDpi="200" r:id="rId1"/>
  <headerFooter alignWithMargins="0"/>
  <rowBreaks count="1" manualBreakCount="1">
    <brk id="4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D21"/>
  <sheetViews>
    <sheetView zoomScaleNormal="100" workbookViewId="0"/>
  </sheetViews>
  <sheetFormatPr defaultRowHeight="12.75"/>
  <cols>
    <col min="1" max="1" width="9.140625" style="36"/>
    <col min="2" max="2" width="39.5703125" style="36" customWidth="1"/>
    <col min="3" max="3" width="10.140625" style="36" customWidth="1"/>
    <col min="4" max="4" width="13.42578125" style="36" bestFit="1" customWidth="1"/>
    <col min="5" max="16384" width="9.140625" style="36"/>
  </cols>
  <sheetData>
    <row r="1" spans="1:4" ht="18" thickBot="1">
      <c r="A1" s="96" t="s">
        <v>156</v>
      </c>
      <c r="B1" s="79"/>
      <c r="C1" s="97"/>
      <c r="D1" s="97"/>
    </row>
    <row r="2" spans="1:4" ht="15">
      <c r="A2" s="98"/>
      <c r="B2" s="99"/>
      <c r="C2" s="100" t="s">
        <v>6</v>
      </c>
      <c r="D2" s="101" t="s">
        <v>136</v>
      </c>
    </row>
    <row r="3" spans="1:4" ht="14.25">
      <c r="A3" s="8" t="s">
        <v>78</v>
      </c>
      <c r="B3" s="8"/>
      <c r="C3" s="20">
        <v>836</v>
      </c>
      <c r="D3" s="102">
        <f t="shared" ref="D3:D12" si="0">(C3/C$16)*100</f>
        <v>48.463768115942031</v>
      </c>
    </row>
    <row r="4" spans="1:4" ht="14.25">
      <c r="A4" s="8" t="s">
        <v>84</v>
      </c>
      <c r="B4" s="8"/>
      <c r="C4" s="20">
        <v>340</v>
      </c>
      <c r="D4" s="102">
        <f t="shared" si="0"/>
        <v>19.710144927536234</v>
      </c>
    </row>
    <row r="5" spans="1:4" ht="14.25">
      <c r="A5" s="8" t="s">
        <v>157</v>
      </c>
      <c r="B5" s="8"/>
      <c r="C5" s="20">
        <v>225</v>
      </c>
      <c r="D5" s="102">
        <f t="shared" si="0"/>
        <v>13.043478260869565</v>
      </c>
    </row>
    <row r="6" spans="1:4" ht="14.25">
      <c r="A6" s="8" t="s">
        <v>82</v>
      </c>
      <c r="B6" s="8"/>
      <c r="C6" s="20">
        <v>224</v>
      </c>
      <c r="D6" s="102">
        <f t="shared" si="0"/>
        <v>12.985507246376812</v>
      </c>
    </row>
    <row r="7" spans="1:4" ht="14.25">
      <c r="A7" s="8" t="s">
        <v>158</v>
      </c>
      <c r="B7" s="8"/>
      <c r="C7" s="20">
        <v>224</v>
      </c>
      <c r="D7" s="102">
        <f t="shared" si="0"/>
        <v>12.985507246376812</v>
      </c>
    </row>
    <row r="8" spans="1:4" ht="14.25">
      <c r="A8" s="8" t="s">
        <v>159</v>
      </c>
      <c r="B8" s="8"/>
      <c r="C8" s="20">
        <v>107</v>
      </c>
      <c r="D8" s="102">
        <f t="shared" si="0"/>
        <v>6.2028985507246377</v>
      </c>
    </row>
    <row r="9" spans="1:4" ht="14.25">
      <c r="A9" s="8" t="s">
        <v>80</v>
      </c>
      <c r="B9" s="8"/>
      <c r="C9" s="20">
        <v>96</v>
      </c>
      <c r="D9" s="102">
        <f t="shared" si="0"/>
        <v>5.5652173913043477</v>
      </c>
    </row>
    <row r="10" spans="1:4" ht="14.25">
      <c r="A10" s="8" t="s">
        <v>160</v>
      </c>
      <c r="B10" s="8"/>
      <c r="C10" s="20">
        <v>90</v>
      </c>
      <c r="D10" s="102">
        <f t="shared" si="0"/>
        <v>5.2173913043478262</v>
      </c>
    </row>
    <row r="11" spans="1:4" ht="14.25">
      <c r="A11" s="8" t="s">
        <v>86</v>
      </c>
      <c r="B11" s="8"/>
      <c r="C11" s="20">
        <v>44</v>
      </c>
      <c r="D11" s="102">
        <f t="shared" si="0"/>
        <v>2.5507246376811592</v>
      </c>
    </row>
    <row r="12" spans="1:4" ht="14.25">
      <c r="A12" s="8" t="s">
        <v>161</v>
      </c>
      <c r="B12" s="8"/>
      <c r="C12" s="20">
        <v>24</v>
      </c>
      <c r="D12" s="102">
        <f t="shared" si="0"/>
        <v>1.3913043478260869</v>
      </c>
    </row>
    <row r="13" spans="1:4" ht="13.5" thickBot="1">
      <c r="A13" s="97"/>
      <c r="B13" s="97"/>
      <c r="C13" s="97"/>
      <c r="D13" s="103"/>
    </row>
    <row r="14" spans="1:4" ht="16.5">
      <c r="A14" s="59" t="s">
        <v>162</v>
      </c>
      <c r="B14" s="104"/>
      <c r="C14" s="105">
        <f>SUM(C3:C12)</f>
        <v>2210</v>
      </c>
      <c r="D14" s="106"/>
    </row>
    <row r="15" spans="1:4" ht="6" customHeight="1">
      <c r="A15" s="59"/>
      <c r="B15" s="104"/>
      <c r="C15" s="105"/>
      <c r="D15" s="106"/>
    </row>
    <row r="16" spans="1:4" ht="17.25">
      <c r="A16" s="107" t="s">
        <v>163</v>
      </c>
      <c r="C16" s="20">
        <v>1725</v>
      </c>
    </row>
    <row r="17" spans="1:4" ht="6.75" customHeight="1">
      <c r="A17" s="108"/>
    </row>
    <row r="18" spans="1:4" ht="15.75" thickBot="1">
      <c r="A18" s="15" t="s">
        <v>164</v>
      </c>
      <c r="B18" s="97"/>
      <c r="C18" s="109">
        <f>C14/C16</f>
        <v>1.2811594202898551</v>
      </c>
      <c r="D18" s="97"/>
    </row>
    <row r="19" spans="1:4">
      <c r="A19" s="110" t="s">
        <v>125</v>
      </c>
      <c r="B19" s="104"/>
      <c r="C19" s="111"/>
      <c r="D19" s="104"/>
    </row>
    <row r="20" spans="1:4">
      <c r="A20" s="112" t="s">
        <v>165</v>
      </c>
    </row>
    <row r="21" spans="1:4">
      <c r="A21" s="110" t="s">
        <v>166</v>
      </c>
    </row>
  </sheetData>
  <pageMargins left="0.75" right="0.75" top="1" bottom="1" header="0.5" footer="0.5"/>
  <pageSetup paperSize="9" scale="87"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O95"/>
  <sheetViews>
    <sheetView zoomScaleNormal="100" workbookViewId="0"/>
  </sheetViews>
  <sheetFormatPr defaultRowHeight="12.75"/>
  <cols>
    <col min="1" max="1" width="44.42578125" style="116" customWidth="1"/>
    <col min="2" max="2" width="42.7109375" style="116" customWidth="1"/>
    <col min="3" max="3" width="9.85546875" style="116" customWidth="1"/>
    <col min="4" max="4" width="28.7109375" style="116" customWidth="1"/>
    <col min="5" max="16384" width="9.140625" style="116"/>
  </cols>
  <sheetData>
    <row r="1" spans="1:15" ht="15" thickBot="1">
      <c r="A1" s="113" t="s">
        <v>167</v>
      </c>
      <c r="B1" s="114"/>
      <c r="C1" s="115"/>
      <c r="O1" s="117"/>
    </row>
    <row r="2" spans="1:15" ht="24" customHeight="1">
      <c r="A2" s="118" t="s">
        <v>168</v>
      </c>
      <c r="B2" s="118" t="s">
        <v>169</v>
      </c>
      <c r="C2" s="119" t="s">
        <v>6</v>
      </c>
    </row>
    <row r="3" spans="1:15">
      <c r="A3" s="120"/>
      <c r="B3" s="120"/>
      <c r="C3" s="120"/>
    </row>
    <row r="4" spans="1:15">
      <c r="A4" s="121" t="s">
        <v>40</v>
      </c>
      <c r="B4" s="121" t="s">
        <v>41</v>
      </c>
      <c r="C4" s="122">
        <v>652</v>
      </c>
    </row>
    <row r="5" spans="1:15">
      <c r="A5" s="121" t="s">
        <v>38</v>
      </c>
      <c r="B5" s="121" t="s">
        <v>40</v>
      </c>
      <c r="C5" s="122">
        <v>435</v>
      </c>
    </row>
    <row r="6" spans="1:15">
      <c r="A6" s="121" t="s">
        <v>11</v>
      </c>
      <c r="B6" s="121" t="s">
        <v>45</v>
      </c>
      <c r="C6" s="122">
        <v>406</v>
      </c>
    </row>
    <row r="7" spans="1:15">
      <c r="A7" s="121" t="s">
        <v>31</v>
      </c>
      <c r="B7" s="121" t="s">
        <v>45</v>
      </c>
      <c r="C7" s="122">
        <v>385</v>
      </c>
    </row>
    <row r="8" spans="1:15">
      <c r="A8" s="121" t="s">
        <v>40</v>
      </c>
      <c r="B8" s="121" t="s">
        <v>59</v>
      </c>
      <c r="C8" s="122">
        <v>352</v>
      </c>
    </row>
    <row r="9" spans="1:15">
      <c r="A9" s="121" t="s">
        <v>11</v>
      </c>
      <c r="B9" s="121" t="s">
        <v>31</v>
      </c>
      <c r="C9" s="122">
        <v>292</v>
      </c>
    </row>
    <row r="10" spans="1:15">
      <c r="A10" s="121" t="s">
        <v>78</v>
      </c>
      <c r="B10" s="121" t="s">
        <v>84</v>
      </c>
      <c r="C10" s="122">
        <v>229</v>
      </c>
    </row>
    <row r="11" spans="1:15">
      <c r="A11" s="121" t="s">
        <v>38</v>
      </c>
      <c r="B11" s="121" t="s">
        <v>41</v>
      </c>
      <c r="C11" s="122">
        <v>208</v>
      </c>
    </row>
    <row r="12" spans="1:15">
      <c r="A12" s="121" t="s">
        <v>45</v>
      </c>
      <c r="B12" s="121" t="s">
        <v>59</v>
      </c>
      <c r="C12" s="122">
        <v>200</v>
      </c>
    </row>
    <row r="13" spans="1:15">
      <c r="A13" s="121" t="s">
        <v>170</v>
      </c>
      <c r="B13" s="121" t="s">
        <v>40</v>
      </c>
      <c r="C13" s="122">
        <v>188</v>
      </c>
    </row>
    <row r="14" spans="1:15">
      <c r="A14" s="121" t="s">
        <v>157</v>
      </c>
      <c r="B14" s="121" t="s">
        <v>78</v>
      </c>
      <c r="C14" s="122">
        <v>171</v>
      </c>
    </row>
    <row r="15" spans="1:15">
      <c r="A15" s="121" t="s">
        <v>41</v>
      </c>
      <c r="B15" s="121" t="s">
        <v>59</v>
      </c>
      <c r="C15" s="122">
        <v>170</v>
      </c>
    </row>
    <row r="16" spans="1:15">
      <c r="A16" s="121" t="s">
        <v>78</v>
      </c>
      <c r="B16" s="121" t="s">
        <v>158</v>
      </c>
      <c r="C16" s="122">
        <v>155</v>
      </c>
    </row>
    <row r="17" spans="1:3">
      <c r="A17" s="121" t="s">
        <v>38</v>
      </c>
      <c r="B17" s="121" t="s">
        <v>59</v>
      </c>
      <c r="C17" s="122">
        <v>146</v>
      </c>
    </row>
    <row r="18" spans="1:3">
      <c r="A18" s="121" t="s">
        <v>32</v>
      </c>
      <c r="B18" s="121" t="s">
        <v>41</v>
      </c>
      <c r="C18" s="122">
        <v>143</v>
      </c>
    </row>
    <row r="19" spans="1:3">
      <c r="A19" s="121" t="s">
        <v>44</v>
      </c>
      <c r="B19" s="121" t="s">
        <v>45</v>
      </c>
      <c r="C19" s="122">
        <v>138</v>
      </c>
    </row>
    <row r="20" spans="1:3">
      <c r="A20" s="121" t="s">
        <v>30</v>
      </c>
      <c r="B20" s="121" t="s">
        <v>45</v>
      </c>
      <c r="C20" s="122">
        <v>133</v>
      </c>
    </row>
    <row r="21" spans="1:3">
      <c r="A21" s="121" t="s">
        <v>38</v>
      </c>
      <c r="B21" s="121" t="s">
        <v>45</v>
      </c>
      <c r="C21" s="122">
        <v>132</v>
      </c>
    </row>
    <row r="22" spans="1:3">
      <c r="A22" s="121" t="s">
        <v>31</v>
      </c>
      <c r="B22" s="121" t="s">
        <v>59</v>
      </c>
      <c r="C22" s="122">
        <v>127</v>
      </c>
    </row>
    <row r="23" spans="1:3">
      <c r="A23" s="121" t="s">
        <v>32</v>
      </c>
      <c r="B23" s="121" t="s">
        <v>40</v>
      </c>
      <c r="C23" s="122">
        <v>127</v>
      </c>
    </row>
    <row r="24" spans="1:3">
      <c r="A24" s="121" t="s">
        <v>78</v>
      </c>
      <c r="B24" s="121" t="s">
        <v>82</v>
      </c>
      <c r="C24" s="122">
        <v>126</v>
      </c>
    </row>
    <row r="25" spans="1:3">
      <c r="A25" s="121" t="s">
        <v>45</v>
      </c>
      <c r="B25" s="121" t="s">
        <v>62</v>
      </c>
      <c r="C25" s="122">
        <v>122</v>
      </c>
    </row>
    <row r="26" spans="1:3">
      <c r="A26" s="121" t="s">
        <v>11</v>
      </c>
      <c r="B26" s="121" t="s">
        <v>171</v>
      </c>
      <c r="C26" s="122">
        <v>107</v>
      </c>
    </row>
    <row r="27" spans="1:3">
      <c r="A27" s="121" t="s">
        <v>171</v>
      </c>
      <c r="B27" s="121" t="s">
        <v>45</v>
      </c>
      <c r="C27" s="122">
        <v>106</v>
      </c>
    </row>
    <row r="28" spans="1:3">
      <c r="A28" s="121" t="s">
        <v>30</v>
      </c>
      <c r="B28" s="121" t="s">
        <v>59</v>
      </c>
      <c r="C28" s="122">
        <v>103</v>
      </c>
    </row>
    <row r="29" spans="1:3">
      <c r="C29" s="123"/>
    </row>
    <row r="30" spans="1:3">
      <c r="A30" s="45" t="s">
        <v>125</v>
      </c>
      <c r="C30" s="123"/>
    </row>
    <row r="31" spans="1:3">
      <c r="C31" s="123"/>
    </row>
    <row r="32" spans="1:3">
      <c r="A32" s="124" t="s">
        <v>172</v>
      </c>
      <c r="B32" s="125"/>
      <c r="C32" s="126"/>
    </row>
    <row r="33" spans="1:3">
      <c r="A33" s="127" t="s">
        <v>173</v>
      </c>
      <c r="B33" s="128"/>
      <c r="C33" s="129"/>
    </row>
    <row r="34" spans="1:3">
      <c r="A34" s="127" t="s">
        <v>174</v>
      </c>
      <c r="B34" s="128"/>
      <c r="C34" s="129"/>
    </row>
    <row r="35" spans="1:3">
      <c r="A35" s="127" t="s">
        <v>175</v>
      </c>
      <c r="B35" s="128"/>
      <c r="C35" s="129"/>
    </row>
    <row r="36" spans="1:3">
      <c r="A36" s="127" t="s">
        <v>176</v>
      </c>
      <c r="B36" s="128"/>
      <c r="C36" s="129"/>
    </row>
    <row r="37" spans="1:3">
      <c r="A37" s="127" t="s">
        <v>177</v>
      </c>
      <c r="B37" s="128"/>
      <c r="C37" s="129"/>
    </row>
    <row r="38" spans="1:3">
      <c r="A38" s="127"/>
      <c r="B38" s="128" t="s">
        <v>178</v>
      </c>
      <c r="C38" s="129"/>
    </row>
    <row r="39" spans="1:3">
      <c r="A39" s="127"/>
      <c r="B39" s="128" t="s">
        <v>179</v>
      </c>
      <c r="C39" s="129"/>
    </row>
    <row r="40" spans="1:3">
      <c r="A40" s="127"/>
      <c r="B40" s="128" t="s">
        <v>180</v>
      </c>
      <c r="C40" s="129"/>
    </row>
    <row r="41" spans="1:3">
      <c r="A41" s="130"/>
      <c r="B41" s="131" t="s">
        <v>181</v>
      </c>
      <c r="C41" s="132"/>
    </row>
    <row r="42" spans="1:3">
      <c r="A42" s="133"/>
      <c r="B42" s="133"/>
    </row>
    <row r="43" spans="1:3" ht="114.75" customHeight="1">
      <c r="A43" s="133"/>
      <c r="B43" s="133"/>
    </row>
    <row r="56" spans="1:3" ht="15">
      <c r="A56" s="134" t="s">
        <v>182</v>
      </c>
      <c r="B56" s="134" t="s">
        <v>183</v>
      </c>
      <c r="C56" s="135" t="s">
        <v>184</v>
      </c>
    </row>
    <row r="57" spans="1:3" ht="15">
      <c r="A57" s="134" t="s">
        <v>40</v>
      </c>
      <c r="B57" s="134" t="s">
        <v>41</v>
      </c>
      <c r="C57" s="134" t="s">
        <v>185</v>
      </c>
    </row>
    <row r="58" spans="1:3" ht="15">
      <c r="A58" s="134" t="s">
        <v>31</v>
      </c>
      <c r="B58" s="134" t="s">
        <v>45</v>
      </c>
      <c r="C58" s="134" t="s">
        <v>186</v>
      </c>
    </row>
    <row r="59" spans="1:3" ht="15">
      <c r="A59" s="134" t="s">
        <v>38</v>
      </c>
      <c r="B59" s="134" t="s">
        <v>40</v>
      </c>
      <c r="C59" s="134" t="s">
        <v>187</v>
      </c>
    </row>
    <row r="60" spans="1:3" ht="15">
      <c r="A60" s="134" t="s">
        <v>11</v>
      </c>
      <c r="B60" s="134" t="s">
        <v>45</v>
      </c>
      <c r="C60" s="134" t="s">
        <v>188</v>
      </c>
    </row>
    <row r="61" spans="1:3" ht="15">
      <c r="A61" s="134" t="s">
        <v>40</v>
      </c>
      <c r="B61" s="134" t="s">
        <v>59</v>
      </c>
      <c r="C61" s="134" t="s">
        <v>189</v>
      </c>
    </row>
    <row r="62" spans="1:3" ht="15">
      <c r="A62" s="134" t="s">
        <v>11</v>
      </c>
      <c r="B62" s="134" t="s">
        <v>31</v>
      </c>
      <c r="C62" s="134" t="s">
        <v>190</v>
      </c>
    </row>
    <row r="63" spans="1:3" ht="15">
      <c r="A63" s="134" t="s">
        <v>78</v>
      </c>
      <c r="B63" s="134" t="s">
        <v>84</v>
      </c>
      <c r="C63" s="134" t="s">
        <v>191</v>
      </c>
    </row>
    <row r="64" spans="1:3" ht="15">
      <c r="A64" s="134" t="s">
        <v>45</v>
      </c>
      <c r="B64" s="134" t="s">
        <v>59</v>
      </c>
      <c r="C64" s="134" t="s">
        <v>192</v>
      </c>
    </row>
    <row r="65" spans="1:3" ht="15">
      <c r="A65" s="134" t="s">
        <v>77</v>
      </c>
      <c r="B65" s="134" t="s">
        <v>78</v>
      </c>
      <c r="C65" s="134" t="s">
        <v>193</v>
      </c>
    </row>
    <row r="66" spans="1:3" ht="15">
      <c r="A66" s="134" t="s">
        <v>41</v>
      </c>
      <c r="B66" s="134" t="s">
        <v>59</v>
      </c>
      <c r="C66" s="134" t="s">
        <v>194</v>
      </c>
    </row>
    <row r="67" spans="1:3" ht="15">
      <c r="A67" s="134" t="s">
        <v>26</v>
      </c>
      <c r="B67" s="134" t="s">
        <v>40</v>
      </c>
      <c r="C67" s="134" t="s">
        <v>195</v>
      </c>
    </row>
    <row r="68" spans="1:3" ht="15">
      <c r="A68" s="134" t="s">
        <v>38</v>
      </c>
      <c r="B68" s="134" t="s">
        <v>41</v>
      </c>
      <c r="C68" s="134" t="s">
        <v>196</v>
      </c>
    </row>
    <row r="69" spans="1:3" ht="15">
      <c r="A69" s="134" t="s">
        <v>31</v>
      </c>
      <c r="B69" s="134" t="s">
        <v>59</v>
      </c>
      <c r="C69" s="134" t="s">
        <v>197</v>
      </c>
    </row>
    <row r="70" spans="1:3" ht="15">
      <c r="A70" s="134" t="s">
        <v>78</v>
      </c>
      <c r="B70" s="134" t="s">
        <v>82</v>
      </c>
      <c r="C70" s="134" t="s">
        <v>198</v>
      </c>
    </row>
    <row r="71" spans="1:3" ht="15">
      <c r="A71" s="134" t="s">
        <v>78</v>
      </c>
      <c r="B71" s="134" t="s">
        <v>79</v>
      </c>
      <c r="C71" s="134" t="s">
        <v>199</v>
      </c>
    </row>
    <row r="72" spans="1:3" ht="15">
      <c r="A72" s="134" t="s">
        <v>45</v>
      </c>
      <c r="B72" s="134" t="s">
        <v>47</v>
      </c>
      <c r="C72" s="134" t="s">
        <v>200</v>
      </c>
    </row>
    <row r="73" spans="1:3" ht="15">
      <c r="A73" s="134" t="s">
        <v>45</v>
      </c>
      <c r="B73" s="134" t="s">
        <v>62</v>
      </c>
      <c r="C73" s="134" t="s">
        <v>201</v>
      </c>
    </row>
    <row r="74" spans="1:3" ht="15">
      <c r="A74" s="134" t="s">
        <v>32</v>
      </c>
      <c r="B74" s="134" t="s">
        <v>41</v>
      </c>
      <c r="C74" s="134" t="s">
        <v>202</v>
      </c>
    </row>
    <row r="75" spans="1:3" ht="15">
      <c r="A75" s="134" t="s">
        <v>38</v>
      </c>
      <c r="B75" s="134" t="s">
        <v>59</v>
      </c>
      <c r="C75" s="134" t="s">
        <v>203</v>
      </c>
    </row>
    <row r="76" spans="1:3" ht="15">
      <c r="A76" s="134" t="s">
        <v>30</v>
      </c>
      <c r="B76" s="134" t="s">
        <v>45</v>
      </c>
      <c r="C76" s="134" t="s">
        <v>203</v>
      </c>
    </row>
    <row r="77" spans="1:3" ht="15">
      <c r="A77" s="134" t="s">
        <v>44</v>
      </c>
      <c r="B77" s="134" t="s">
        <v>45</v>
      </c>
      <c r="C77" s="134" t="s">
        <v>204</v>
      </c>
    </row>
    <row r="78" spans="1:3" ht="15">
      <c r="A78" s="134" t="s">
        <v>30</v>
      </c>
      <c r="B78" s="134" t="s">
        <v>59</v>
      </c>
      <c r="C78" s="134" t="s">
        <v>205</v>
      </c>
    </row>
    <row r="79" spans="1:3" ht="15">
      <c r="A79" s="134" t="s">
        <v>47</v>
      </c>
      <c r="B79" s="134" t="s">
        <v>59</v>
      </c>
      <c r="C79" s="134" t="s">
        <v>206</v>
      </c>
    </row>
    <row r="80" spans="1:3" ht="15">
      <c r="A80" s="134" t="s">
        <v>11</v>
      </c>
      <c r="B80" s="134" t="s">
        <v>43</v>
      </c>
      <c r="C80" s="134" t="s">
        <v>207</v>
      </c>
    </row>
    <row r="81" spans="1:3" ht="15">
      <c r="A81" s="134" t="s">
        <v>32</v>
      </c>
      <c r="B81" s="134" t="s">
        <v>40</v>
      </c>
      <c r="C81" s="134" t="s">
        <v>208</v>
      </c>
    </row>
    <row r="82" spans="1:3" ht="15">
      <c r="A82" s="134" t="s">
        <v>43</v>
      </c>
      <c r="B82" s="134" t="s">
        <v>45</v>
      </c>
      <c r="C82" s="134" t="s">
        <v>209</v>
      </c>
    </row>
    <row r="83" spans="1:3" ht="15">
      <c r="A83" s="134" t="s">
        <v>38</v>
      </c>
      <c r="B83" s="134" t="s">
        <v>45</v>
      </c>
      <c r="C83" s="134" t="s">
        <v>210</v>
      </c>
    </row>
    <row r="84" spans="1:3" ht="15">
      <c r="A84" s="134" t="s">
        <v>11</v>
      </c>
      <c r="B84" s="134" t="s">
        <v>141</v>
      </c>
      <c r="C84" s="134" t="s">
        <v>211</v>
      </c>
    </row>
    <row r="85" spans="1:3" ht="15">
      <c r="A85" s="134" t="s">
        <v>141</v>
      </c>
      <c r="B85" s="134" t="s">
        <v>45</v>
      </c>
      <c r="C85" s="134" t="s">
        <v>211</v>
      </c>
    </row>
    <row r="86" spans="1:3" ht="15">
      <c r="A86" s="134" t="s">
        <v>59</v>
      </c>
      <c r="B86" s="134" t="s">
        <v>62</v>
      </c>
      <c r="C86" s="134" t="s">
        <v>212</v>
      </c>
    </row>
    <row r="87" spans="1:3" ht="15">
      <c r="A87" s="134" t="s">
        <v>11</v>
      </c>
      <c r="B87" s="134" t="s">
        <v>62</v>
      </c>
      <c r="C87" s="134" t="s">
        <v>213</v>
      </c>
    </row>
    <row r="88" spans="1:3" ht="15">
      <c r="A88" s="134" t="s">
        <v>11</v>
      </c>
      <c r="B88" s="134" t="s">
        <v>72</v>
      </c>
      <c r="C88" s="134" t="s">
        <v>214</v>
      </c>
    </row>
    <row r="89" spans="1:3" ht="15">
      <c r="A89" s="134" t="s">
        <v>31</v>
      </c>
      <c r="B89" s="134" t="s">
        <v>40</v>
      </c>
      <c r="C89" s="134" t="s">
        <v>215</v>
      </c>
    </row>
    <row r="90" spans="1:3" ht="15">
      <c r="A90" s="134" t="s">
        <v>31</v>
      </c>
      <c r="B90" s="134" t="s">
        <v>62</v>
      </c>
      <c r="C90" s="134" t="s">
        <v>216</v>
      </c>
    </row>
    <row r="91" spans="1:3" ht="15">
      <c r="A91" s="134" t="s">
        <v>79</v>
      </c>
      <c r="B91" s="134" t="s">
        <v>84</v>
      </c>
      <c r="C91" s="134" t="s">
        <v>216</v>
      </c>
    </row>
    <row r="92" spans="1:3" ht="15">
      <c r="A92" s="134" t="s">
        <v>11</v>
      </c>
      <c r="B92" s="134" t="s">
        <v>59</v>
      </c>
      <c r="C92" s="134" t="s">
        <v>217</v>
      </c>
    </row>
    <row r="93" spans="1:3" ht="15">
      <c r="A93" s="134" t="s">
        <v>77</v>
      </c>
      <c r="B93" s="134" t="s">
        <v>84</v>
      </c>
      <c r="C93" s="134" t="s">
        <v>217</v>
      </c>
    </row>
    <row r="94" spans="1:3" ht="15">
      <c r="A94" s="134" t="s">
        <v>31</v>
      </c>
      <c r="B94" s="134" t="s">
        <v>43</v>
      </c>
      <c r="C94" s="134" t="s">
        <v>218</v>
      </c>
    </row>
    <row r="95" spans="1:3" ht="15">
      <c r="A95" s="134" t="s">
        <v>40</v>
      </c>
      <c r="B95" s="134" t="s">
        <v>62</v>
      </c>
      <c r="C95" s="134" t="s">
        <v>219</v>
      </c>
    </row>
  </sheetData>
  <pageMargins left="0.75" right="0.75" top="0.64" bottom="0.67" header="0.5" footer="0.5"/>
  <pageSetup paperSize="9" scale="9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  <pageSetUpPr fitToPage="1"/>
  </sheetPr>
  <dimension ref="A1:L94"/>
  <sheetViews>
    <sheetView zoomScale="75" zoomScaleNormal="75" zoomScaleSheetLayoutView="75" workbookViewId="0"/>
  </sheetViews>
  <sheetFormatPr defaultRowHeight="16.5"/>
  <cols>
    <col min="1" max="1" width="1.28515625" style="139" customWidth="1"/>
    <col min="2" max="2" width="60.42578125" style="139" customWidth="1"/>
    <col min="3" max="3" width="14.42578125" style="139" bestFit="1" customWidth="1"/>
    <col min="4" max="4" width="15.7109375" style="139" bestFit="1" customWidth="1"/>
    <col min="5" max="5" width="16" style="139" bestFit="1" customWidth="1"/>
    <col min="6" max="6" width="15.42578125" style="139" bestFit="1" customWidth="1"/>
    <col min="7" max="7" width="8" style="139" bestFit="1" customWidth="1"/>
    <col min="8" max="8" width="8.7109375" style="139" customWidth="1"/>
    <col min="9" max="9" width="1.42578125" style="139" customWidth="1"/>
    <col min="10" max="10" width="20.42578125" style="139" customWidth="1"/>
    <col min="11" max="11" width="1.5703125" style="139" customWidth="1"/>
    <col min="12" max="12" width="22.7109375" style="170" customWidth="1"/>
    <col min="13" max="16384" width="9.140625" style="139"/>
  </cols>
  <sheetData>
    <row r="1" spans="1:10" ht="20.25" thickBot="1">
      <c r="A1" s="136" t="s">
        <v>220</v>
      </c>
      <c r="B1" s="137"/>
      <c r="C1" s="137"/>
      <c r="D1" s="137"/>
      <c r="E1" s="137"/>
      <c r="F1" s="137"/>
      <c r="G1" s="137"/>
      <c r="H1" s="138"/>
      <c r="I1" s="138"/>
      <c r="J1" s="138"/>
    </row>
    <row r="2" spans="1:10" ht="22.5" customHeight="1">
      <c r="B2" s="140"/>
      <c r="C2" s="141" t="s">
        <v>221</v>
      </c>
      <c r="D2" s="141"/>
      <c r="E2" s="141"/>
      <c r="F2" s="141"/>
      <c r="G2" s="141"/>
      <c r="H2" s="141"/>
      <c r="I2" s="140"/>
      <c r="J2" s="142" t="s">
        <v>222</v>
      </c>
    </row>
    <row r="3" spans="1:10" ht="33.75" thickBot="1">
      <c r="A3" s="137"/>
      <c r="B3" s="137"/>
      <c r="C3" s="143" t="s">
        <v>223</v>
      </c>
      <c r="D3" s="143" t="s">
        <v>224</v>
      </c>
      <c r="E3" s="143" t="s">
        <v>225</v>
      </c>
      <c r="F3" s="143" t="s">
        <v>226</v>
      </c>
      <c r="G3" s="143" t="s">
        <v>92</v>
      </c>
      <c r="H3" s="143" t="s">
        <v>227</v>
      </c>
      <c r="I3" s="143"/>
      <c r="J3" s="144"/>
    </row>
    <row r="4" spans="1:10">
      <c r="A4" s="145" t="s">
        <v>105</v>
      </c>
      <c r="H4" s="145"/>
      <c r="I4" s="145"/>
      <c r="J4" s="146"/>
    </row>
    <row r="5" spans="1:10">
      <c r="B5" s="139" t="s">
        <v>9</v>
      </c>
      <c r="C5" s="139">
        <v>0</v>
      </c>
      <c r="D5" s="139">
        <v>2</v>
      </c>
      <c r="E5" s="139">
        <v>1</v>
      </c>
      <c r="F5" s="139">
        <v>4</v>
      </c>
      <c r="G5" s="139">
        <v>0</v>
      </c>
      <c r="H5" s="145">
        <v>7</v>
      </c>
      <c r="I5" s="145"/>
      <c r="J5" s="147">
        <f t="shared" ref="J5:J10" si="0">H5/$H$82*100</f>
        <v>4.117647058823529</v>
      </c>
    </row>
    <row r="6" spans="1:10">
      <c r="B6" s="139" t="s">
        <v>228</v>
      </c>
      <c r="C6" s="139">
        <v>0</v>
      </c>
      <c r="D6" s="139">
        <v>0</v>
      </c>
      <c r="E6" s="139">
        <v>0</v>
      </c>
      <c r="F6" s="139">
        <v>3</v>
      </c>
      <c r="G6" s="139">
        <v>0</v>
      </c>
      <c r="H6" s="145">
        <v>3</v>
      </c>
      <c r="I6" s="145"/>
      <c r="J6" s="147">
        <f t="shared" si="0"/>
        <v>1.7647058823529411</v>
      </c>
    </row>
    <row r="7" spans="1:10">
      <c r="B7" s="139" t="s">
        <v>11</v>
      </c>
      <c r="C7" s="139">
        <v>2</v>
      </c>
      <c r="D7" s="139">
        <v>0</v>
      </c>
      <c r="E7" s="139">
        <v>1</v>
      </c>
      <c r="F7" s="139">
        <v>5</v>
      </c>
      <c r="G7" s="139">
        <v>1</v>
      </c>
      <c r="H7" s="145">
        <v>9</v>
      </c>
      <c r="I7" s="145"/>
      <c r="J7" s="147">
        <f t="shared" si="0"/>
        <v>5.2941176470588234</v>
      </c>
    </row>
    <row r="8" spans="1:10">
      <c r="B8" s="139" t="s">
        <v>229</v>
      </c>
      <c r="C8" s="139">
        <v>0</v>
      </c>
      <c r="D8" s="139">
        <v>0</v>
      </c>
      <c r="E8" s="139">
        <v>0</v>
      </c>
      <c r="F8" s="139">
        <v>0</v>
      </c>
      <c r="G8" s="139">
        <v>1</v>
      </c>
      <c r="H8" s="145">
        <v>1</v>
      </c>
      <c r="I8" s="145"/>
      <c r="J8" s="147">
        <f t="shared" si="0"/>
        <v>0.58823529411764708</v>
      </c>
    </row>
    <row r="9" spans="1:10">
      <c r="B9" s="139" t="s">
        <v>230</v>
      </c>
      <c r="C9" s="139">
        <v>1</v>
      </c>
      <c r="D9" s="139">
        <v>0</v>
      </c>
      <c r="E9" s="139">
        <v>2</v>
      </c>
      <c r="F9" s="139">
        <v>5</v>
      </c>
      <c r="G9" s="139">
        <v>1</v>
      </c>
      <c r="H9" s="145">
        <v>9</v>
      </c>
      <c r="I9" s="145"/>
      <c r="J9" s="147">
        <f t="shared" si="0"/>
        <v>5.2941176470588234</v>
      </c>
    </row>
    <row r="10" spans="1:10" ht="18" customHeight="1">
      <c r="B10" s="139" t="s">
        <v>17</v>
      </c>
      <c r="C10" s="139">
        <v>1</v>
      </c>
      <c r="D10" s="139">
        <v>0</v>
      </c>
      <c r="E10" s="139">
        <v>0</v>
      </c>
      <c r="F10" s="139">
        <v>1</v>
      </c>
      <c r="G10" s="139">
        <v>0</v>
      </c>
      <c r="H10" s="145">
        <v>2</v>
      </c>
      <c r="I10" s="145"/>
      <c r="J10" s="147">
        <f t="shared" si="0"/>
        <v>1.1764705882352942</v>
      </c>
    </row>
    <row r="11" spans="1:10" ht="3" customHeight="1">
      <c r="H11" s="145"/>
      <c r="I11" s="145"/>
      <c r="J11" s="147"/>
    </row>
    <row r="12" spans="1:10">
      <c r="A12" s="145" t="s">
        <v>106</v>
      </c>
      <c r="B12" s="148"/>
      <c r="H12" s="145"/>
      <c r="I12" s="145"/>
      <c r="J12" s="147"/>
    </row>
    <row r="13" spans="1:10">
      <c r="A13" s="145"/>
      <c r="B13" s="148" t="s">
        <v>21</v>
      </c>
      <c r="C13" s="139">
        <v>0</v>
      </c>
      <c r="D13" s="139">
        <v>1</v>
      </c>
      <c r="E13" s="139">
        <v>0</v>
      </c>
      <c r="F13" s="139">
        <v>0</v>
      </c>
      <c r="G13" s="139">
        <v>0</v>
      </c>
      <c r="H13" s="145">
        <v>1</v>
      </c>
      <c r="I13" s="145"/>
      <c r="J13" s="147">
        <f>H13/$H$82*100</f>
        <v>0.58823529411764708</v>
      </c>
    </row>
    <row r="14" spans="1:10" ht="3" customHeight="1">
      <c r="H14" s="145"/>
      <c r="I14" s="145"/>
      <c r="J14" s="147"/>
    </row>
    <row r="15" spans="1:10">
      <c r="A15" s="145" t="s">
        <v>231</v>
      </c>
      <c r="H15" s="145"/>
      <c r="I15" s="145"/>
      <c r="J15" s="147"/>
    </row>
    <row r="16" spans="1:10">
      <c r="B16" s="139" t="s">
        <v>170</v>
      </c>
      <c r="C16" s="139">
        <v>0</v>
      </c>
      <c r="D16" s="139">
        <v>0</v>
      </c>
      <c r="E16" s="139">
        <v>0</v>
      </c>
      <c r="F16" s="139">
        <v>3</v>
      </c>
      <c r="G16" s="139">
        <v>0</v>
      </c>
      <c r="H16" s="145">
        <v>3</v>
      </c>
      <c r="I16" s="145"/>
      <c r="J16" s="147">
        <f t="shared" ref="J16:J24" si="1">H16/$H$82*100</f>
        <v>1.7647058823529411</v>
      </c>
    </row>
    <row r="17" spans="1:10">
      <c r="B17" s="139" t="s">
        <v>27</v>
      </c>
      <c r="C17" s="139">
        <v>0</v>
      </c>
      <c r="D17" s="139">
        <v>0</v>
      </c>
      <c r="E17" s="139">
        <v>1</v>
      </c>
      <c r="F17" s="139">
        <v>0</v>
      </c>
      <c r="G17" s="139">
        <v>0</v>
      </c>
      <c r="H17" s="145">
        <v>1</v>
      </c>
      <c r="I17" s="145"/>
      <c r="J17" s="147">
        <f t="shared" si="1"/>
        <v>0.58823529411764708</v>
      </c>
    </row>
    <row r="18" spans="1:10">
      <c r="B18" s="139" t="s">
        <v>28</v>
      </c>
      <c r="C18" s="139">
        <v>1</v>
      </c>
      <c r="D18" s="139">
        <v>0</v>
      </c>
      <c r="E18" s="139">
        <v>0</v>
      </c>
      <c r="F18" s="139">
        <v>0</v>
      </c>
      <c r="G18" s="139">
        <v>0</v>
      </c>
      <c r="H18" s="145">
        <v>1</v>
      </c>
      <c r="I18" s="145"/>
      <c r="J18" s="147">
        <f t="shared" si="1"/>
        <v>0.58823529411764708</v>
      </c>
    </row>
    <row r="19" spans="1:10">
      <c r="B19" s="139" t="s">
        <v>29</v>
      </c>
      <c r="C19" s="139">
        <v>0</v>
      </c>
      <c r="D19" s="139">
        <v>0</v>
      </c>
      <c r="E19" s="139">
        <v>0</v>
      </c>
      <c r="F19" s="139">
        <v>4</v>
      </c>
      <c r="G19" s="139">
        <v>0</v>
      </c>
      <c r="H19" s="145">
        <v>4</v>
      </c>
      <c r="I19" s="145"/>
      <c r="J19" s="147">
        <f t="shared" si="1"/>
        <v>2.3529411764705883</v>
      </c>
    </row>
    <row r="20" spans="1:10">
      <c r="B20" s="139" t="s">
        <v>30</v>
      </c>
      <c r="C20" s="139">
        <v>4</v>
      </c>
      <c r="D20" s="139">
        <v>0</v>
      </c>
      <c r="E20" s="139">
        <v>6</v>
      </c>
      <c r="F20" s="139">
        <v>13</v>
      </c>
      <c r="G20" s="139">
        <v>0</v>
      </c>
      <c r="H20" s="145">
        <v>23</v>
      </c>
      <c r="I20" s="145"/>
      <c r="J20" s="147">
        <f t="shared" si="1"/>
        <v>13.529411764705882</v>
      </c>
    </row>
    <row r="21" spans="1:10">
      <c r="B21" s="139" t="s">
        <v>31</v>
      </c>
      <c r="C21" s="139">
        <v>1</v>
      </c>
      <c r="D21" s="139">
        <v>1</v>
      </c>
      <c r="E21" s="139">
        <v>0</v>
      </c>
      <c r="F21" s="139">
        <v>17</v>
      </c>
      <c r="G21" s="139">
        <v>0</v>
      </c>
      <c r="H21" s="145">
        <v>19</v>
      </c>
      <c r="I21" s="145"/>
      <c r="J21" s="147">
        <f t="shared" si="1"/>
        <v>11.176470588235295</v>
      </c>
    </row>
    <row r="22" spans="1:10">
      <c r="B22" s="139" t="s">
        <v>32</v>
      </c>
      <c r="C22" s="139">
        <v>0</v>
      </c>
      <c r="D22" s="139">
        <v>0</v>
      </c>
      <c r="E22" s="139">
        <v>1</v>
      </c>
      <c r="F22" s="139">
        <v>0</v>
      </c>
      <c r="G22" s="139">
        <v>0</v>
      </c>
      <c r="H22" s="145">
        <v>1</v>
      </c>
      <c r="I22" s="145"/>
      <c r="J22" s="147">
        <f t="shared" si="1"/>
        <v>0.58823529411764708</v>
      </c>
    </row>
    <row r="23" spans="1:10">
      <c r="B23" s="139" t="s">
        <v>33</v>
      </c>
      <c r="C23" s="139">
        <v>1</v>
      </c>
      <c r="D23" s="139">
        <v>0</v>
      </c>
      <c r="E23" s="139">
        <v>0</v>
      </c>
      <c r="F23" s="139">
        <v>0</v>
      </c>
      <c r="G23" s="139">
        <v>0</v>
      </c>
      <c r="H23" s="145">
        <v>1</v>
      </c>
      <c r="I23" s="145"/>
      <c r="J23" s="147">
        <f t="shared" si="1"/>
        <v>0.58823529411764708</v>
      </c>
    </row>
    <row r="24" spans="1:10">
      <c r="B24" s="139" t="s">
        <v>34</v>
      </c>
      <c r="C24" s="139">
        <v>0</v>
      </c>
      <c r="D24" s="139">
        <v>1</v>
      </c>
      <c r="E24" s="139">
        <v>0</v>
      </c>
      <c r="F24" s="139">
        <v>0</v>
      </c>
      <c r="G24" s="139">
        <v>0</v>
      </c>
      <c r="H24" s="145">
        <v>1</v>
      </c>
      <c r="I24" s="145"/>
      <c r="J24" s="147">
        <f t="shared" si="1"/>
        <v>0.58823529411764708</v>
      </c>
    </row>
    <row r="25" spans="1:10" ht="3" customHeight="1">
      <c r="H25" s="145"/>
      <c r="I25" s="145"/>
      <c r="J25" s="147"/>
    </row>
    <row r="26" spans="1:10">
      <c r="A26" s="145" t="s">
        <v>232</v>
      </c>
      <c r="H26" s="145"/>
      <c r="I26" s="145"/>
      <c r="J26" s="147"/>
    </row>
    <row r="27" spans="1:10">
      <c r="B27" s="139" t="s">
        <v>37</v>
      </c>
      <c r="C27" s="139">
        <v>0</v>
      </c>
      <c r="D27" s="139">
        <v>1</v>
      </c>
      <c r="E27" s="139">
        <v>0</v>
      </c>
      <c r="F27" s="139">
        <v>0</v>
      </c>
      <c r="G27" s="139">
        <v>0</v>
      </c>
      <c r="H27" s="145">
        <v>1</v>
      </c>
      <c r="I27" s="145"/>
      <c r="J27" s="147">
        <f t="shared" ref="J27:J34" si="2">H27/$H$82*100</f>
        <v>0.58823529411764708</v>
      </c>
    </row>
    <row r="28" spans="1:10">
      <c r="B28" s="139" t="s">
        <v>38</v>
      </c>
      <c r="C28" s="139">
        <v>2</v>
      </c>
      <c r="D28" s="139">
        <v>2</v>
      </c>
      <c r="E28" s="139">
        <v>5</v>
      </c>
      <c r="F28" s="139">
        <v>12</v>
      </c>
      <c r="G28" s="139">
        <v>4</v>
      </c>
      <c r="H28" s="145">
        <v>25</v>
      </c>
      <c r="I28" s="145"/>
      <c r="J28" s="147">
        <f t="shared" si="2"/>
        <v>14.705882352941178</v>
      </c>
    </row>
    <row r="29" spans="1:10">
      <c r="B29" s="139" t="s">
        <v>40</v>
      </c>
      <c r="C29" s="139">
        <v>22</v>
      </c>
      <c r="D29" s="139">
        <v>3</v>
      </c>
      <c r="E29" s="139">
        <v>6</v>
      </c>
      <c r="F29" s="139">
        <v>18</v>
      </c>
      <c r="G29" s="139">
        <v>3</v>
      </c>
      <c r="H29" s="145">
        <v>52</v>
      </c>
      <c r="I29" s="145"/>
      <c r="J29" s="147">
        <f t="shared" si="2"/>
        <v>30.588235294117649</v>
      </c>
    </row>
    <row r="30" spans="1:10">
      <c r="B30" s="139" t="s">
        <v>41</v>
      </c>
      <c r="C30" s="139">
        <v>7</v>
      </c>
      <c r="D30" s="139">
        <v>0</v>
      </c>
      <c r="E30" s="139">
        <v>5</v>
      </c>
      <c r="F30" s="139">
        <v>8</v>
      </c>
      <c r="G30" s="139">
        <v>3</v>
      </c>
      <c r="H30" s="145">
        <v>23</v>
      </c>
      <c r="I30" s="145"/>
      <c r="J30" s="147">
        <f t="shared" si="2"/>
        <v>13.529411764705882</v>
      </c>
    </row>
    <row r="31" spans="1:10">
      <c r="B31" s="139" t="s">
        <v>233</v>
      </c>
      <c r="C31" s="139">
        <v>1</v>
      </c>
      <c r="D31" s="139">
        <v>0</v>
      </c>
      <c r="E31" s="139">
        <v>0</v>
      </c>
      <c r="F31" s="139">
        <v>0</v>
      </c>
      <c r="G31" s="139">
        <v>0</v>
      </c>
      <c r="H31" s="145">
        <v>1</v>
      </c>
      <c r="I31" s="145"/>
      <c r="J31" s="147">
        <f t="shared" si="2"/>
        <v>0.58823529411764708</v>
      </c>
    </row>
    <row r="32" spans="1:10">
      <c r="B32" s="139" t="s">
        <v>43</v>
      </c>
      <c r="C32" s="139">
        <v>0</v>
      </c>
      <c r="D32" s="139">
        <v>0</v>
      </c>
      <c r="E32" s="139">
        <v>0</v>
      </c>
      <c r="F32" s="139">
        <v>1</v>
      </c>
      <c r="G32" s="139">
        <v>1</v>
      </c>
      <c r="H32" s="145">
        <v>2</v>
      </c>
      <c r="I32" s="145"/>
      <c r="J32" s="147">
        <f t="shared" si="2"/>
        <v>1.1764705882352942</v>
      </c>
    </row>
    <row r="33" spans="1:10">
      <c r="B33" s="139" t="s">
        <v>44</v>
      </c>
      <c r="C33" s="139">
        <v>1</v>
      </c>
      <c r="D33" s="139">
        <v>0</v>
      </c>
      <c r="E33" s="139">
        <v>0</v>
      </c>
      <c r="F33" s="139">
        <v>3</v>
      </c>
      <c r="G33" s="139">
        <v>2</v>
      </c>
      <c r="H33" s="145">
        <v>6</v>
      </c>
      <c r="I33" s="145"/>
      <c r="J33" s="147">
        <f t="shared" si="2"/>
        <v>3.5294117647058822</v>
      </c>
    </row>
    <row r="34" spans="1:10">
      <c r="B34" s="139" t="s">
        <v>45</v>
      </c>
      <c r="C34" s="139">
        <v>5</v>
      </c>
      <c r="D34" s="139">
        <v>2</v>
      </c>
      <c r="E34" s="139">
        <v>10</v>
      </c>
      <c r="F34" s="139">
        <v>31</v>
      </c>
      <c r="G34" s="139">
        <v>3</v>
      </c>
      <c r="H34" s="145">
        <v>51</v>
      </c>
      <c r="I34" s="145"/>
      <c r="J34" s="147">
        <f t="shared" si="2"/>
        <v>30</v>
      </c>
    </row>
    <row r="35" spans="1:10" ht="3" customHeight="1">
      <c r="H35" s="145"/>
      <c r="I35" s="145"/>
      <c r="J35" s="147"/>
    </row>
    <row r="36" spans="1:10">
      <c r="A36" s="145" t="s">
        <v>234</v>
      </c>
      <c r="H36" s="145"/>
      <c r="I36" s="145"/>
      <c r="J36" s="147"/>
    </row>
    <row r="37" spans="1:10">
      <c r="A37" s="145"/>
      <c r="B37" s="139" t="s">
        <v>47</v>
      </c>
      <c r="C37" s="139">
        <v>3</v>
      </c>
      <c r="D37" s="139">
        <v>1</v>
      </c>
      <c r="E37" s="139">
        <v>1</v>
      </c>
      <c r="F37" s="139">
        <v>7</v>
      </c>
      <c r="G37" s="139">
        <v>0</v>
      </c>
      <c r="H37" s="145">
        <v>12</v>
      </c>
      <c r="I37" s="145"/>
      <c r="J37" s="147">
        <f t="shared" ref="J37:J43" si="3">H37/$H$82*100</f>
        <v>7.0588235294117645</v>
      </c>
    </row>
    <row r="38" spans="1:10">
      <c r="B38" s="139" t="s">
        <v>48</v>
      </c>
      <c r="C38" s="139">
        <v>2</v>
      </c>
      <c r="D38" s="139">
        <v>0</v>
      </c>
      <c r="E38" s="139">
        <v>0</v>
      </c>
      <c r="F38" s="139">
        <v>1</v>
      </c>
      <c r="G38" s="139">
        <v>0</v>
      </c>
      <c r="H38" s="145">
        <v>3</v>
      </c>
      <c r="I38" s="145"/>
      <c r="J38" s="147">
        <f t="shared" si="3"/>
        <v>1.7647058823529411</v>
      </c>
    </row>
    <row r="39" spans="1:10">
      <c r="B39" s="139" t="s">
        <v>49</v>
      </c>
      <c r="C39" s="139">
        <v>0</v>
      </c>
      <c r="D39" s="139">
        <v>0</v>
      </c>
      <c r="E39" s="139">
        <v>0</v>
      </c>
      <c r="F39" s="139">
        <v>5</v>
      </c>
      <c r="G39" s="139">
        <v>4</v>
      </c>
      <c r="H39" s="145">
        <v>9</v>
      </c>
      <c r="I39" s="145"/>
      <c r="J39" s="147">
        <f t="shared" si="3"/>
        <v>5.2941176470588234</v>
      </c>
    </row>
    <row r="40" spans="1:10">
      <c r="B40" s="139" t="s">
        <v>51</v>
      </c>
      <c r="C40" s="139">
        <v>2</v>
      </c>
      <c r="D40" s="139">
        <v>1</v>
      </c>
      <c r="E40" s="139">
        <v>0</v>
      </c>
      <c r="F40" s="139">
        <v>5</v>
      </c>
      <c r="G40" s="139">
        <v>0</v>
      </c>
      <c r="H40" s="145">
        <v>8</v>
      </c>
      <c r="I40" s="145"/>
      <c r="J40" s="147">
        <f t="shared" si="3"/>
        <v>4.7058823529411766</v>
      </c>
    </row>
    <row r="41" spans="1:10">
      <c r="B41" s="139" t="s">
        <v>54</v>
      </c>
      <c r="C41" s="139">
        <v>0</v>
      </c>
      <c r="D41" s="139">
        <v>0</v>
      </c>
      <c r="E41" s="139">
        <v>0</v>
      </c>
      <c r="F41" s="139">
        <v>1</v>
      </c>
      <c r="G41" s="139">
        <v>0</v>
      </c>
      <c r="H41" s="145">
        <v>1</v>
      </c>
      <c r="I41" s="145"/>
      <c r="J41" s="147">
        <f t="shared" si="3"/>
        <v>0.58823529411764708</v>
      </c>
    </row>
    <row r="42" spans="1:10">
      <c r="B42" s="139" t="s">
        <v>55</v>
      </c>
      <c r="C42" s="139">
        <v>2</v>
      </c>
      <c r="D42" s="139">
        <v>0</v>
      </c>
      <c r="E42" s="139">
        <v>0</v>
      </c>
      <c r="F42" s="139">
        <v>3</v>
      </c>
      <c r="G42" s="139">
        <v>2</v>
      </c>
      <c r="H42" s="145">
        <v>7</v>
      </c>
      <c r="I42" s="145"/>
      <c r="J42" s="147">
        <f t="shared" si="3"/>
        <v>4.117647058823529</v>
      </c>
    </row>
    <row r="43" spans="1:10">
      <c r="B43" s="139" t="s">
        <v>56</v>
      </c>
      <c r="C43" s="139">
        <v>1</v>
      </c>
      <c r="D43" s="139">
        <v>0</v>
      </c>
      <c r="E43" s="139">
        <v>1</v>
      </c>
      <c r="F43" s="139">
        <v>0</v>
      </c>
      <c r="G43" s="139">
        <v>0</v>
      </c>
      <c r="H43" s="145">
        <v>2</v>
      </c>
      <c r="I43" s="145"/>
      <c r="J43" s="147">
        <f t="shared" si="3"/>
        <v>1.1764705882352942</v>
      </c>
    </row>
    <row r="44" spans="1:10" ht="2.25" customHeight="1">
      <c r="H44" s="145"/>
      <c r="I44" s="145"/>
      <c r="J44" s="147"/>
    </row>
    <row r="45" spans="1:10">
      <c r="A45" s="145" t="s">
        <v>235</v>
      </c>
      <c r="H45" s="145"/>
      <c r="I45" s="145"/>
      <c r="J45" s="147"/>
    </row>
    <row r="46" spans="1:10">
      <c r="B46" s="139" t="s">
        <v>58</v>
      </c>
      <c r="C46" s="139">
        <v>2</v>
      </c>
      <c r="D46" s="139">
        <v>0</v>
      </c>
      <c r="E46" s="139">
        <v>2</v>
      </c>
      <c r="F46" s="139">
        <v>2</v>
      </c>
      <c r="G46" s="139">
        <v>0</v>
      </c>
      <c r="H46" s="145">
        <v>6</v>
      </c>
      <c r="I46" s="145"/>
      <c r="J46" s="147">
        <f t="shared" ref="J46:J51" si="4">H46/$H$82*100</f>
        <v>3.5294117647058822</v>
      </c>
    </row>
    <row r="47" spans="1:10">
      <c r="B47" s="139" t="s">
        <v>59</v>
      </c>
      <c r="C47" s="139">
        <v>1</v>
      </c>
      <c r="D47" s="139">
        <v>2</v>
      </c>
      <c r="E47" s="139">
        <v>4</v>
      </c>
      <c r="F47" s="139">
        <v>20</v>
      </c>
      <c r="G47" s="139">
        <v>1</v>
      </c>
      <c r="H47" s="145">
        <v>28</v>
      </c>
      <c r="I47" s="145"/>
      <c r="J47" s="147">
        <f t="shared" si="4"/>
        <v>16.470588235294116</v>
      </c>
    </row>
    <row r="48" spans="1:10">
      <c r="B48" s="139" t="s">
        <v>60</v>
      </c>
      <c r="C48" s="139">
        <v>2</v>
      </c>
      <c r="D48" s="139">
        <v>0</v>
      </c>
      <c r="E48" s="139">
        <v>0</v>
      </c>
      <c r="F48" s="139">
        <v>1</v>
      </c>
      <c r="G48" s="139">
        <v>0</v>
      </c>
      <c r="H48" s="145">
        <v>3</v>
      </c>
      <c r="I48" s="145"/>
      <c r="J48" s="147">
        <f t="shared" si="4"/>
        <v>1.7647058823529411</v>
      </c>
    </row>
    <row r="49" spans="1:10">
      <c r="B49" s="139" t="s">
        <v>236</v>
      </c>
      <c r="C49" s="139">
        <v>0</v>
      </c>
      <c r="D49" s="139">
        <v>0</v>
      </c>
      <c r="E49" s="139">
        <v>0</v>
      </c>
      <c r="F49" s="139">
        <v>1</v>
      </c>
      <c r="G49" s="139">
        <v>0</v>
      </c>
      <c r="H49" s="145">
        <v>1</v>
      </c>
      <c r="I49" s="145"/>
      <c r="J49" s="147">
        <f t="shared" si="4"/>
        <v>0.58823529411764708</v>
      </c>
    </row>
    <row r="50" spans="1:10">
      <c r="B50" s="139" t="s">
        <v>62</v>
      </c>
      <c r="C50" s="139">
        <v>1</v>
      </c>
      <c r="D50" s="139">
        <v>0</v>
      </c>
      <c r="E50" s="139">
        <v>4</v>
      </c>
      <c r="F50" s="139">
        <v>5</v>
      </c>
      <c r="G50" s="139">
        <v>0</v>
      </c>
      <c r="H50" s="145">
        <v>10</v>
      </c>
      <c r="I50" s="145"/>
      <c r="J50" s="147">
        <f t="shared" si="4"/>
        <v>5.8823529411764701</v>
      </c>
    </row>
    <row r="51" spans="1:10">
      <c r="B51" s="139" t="s">
        <v>63</v>
      </c>
      <c r="C51" s="139">
        <v>0</v>
      </c>
      <c r="D51" s="139">
        <v>0</v>
      </c>
      <c r="E51" s="139">
        <v>0</v>
      </c>
      <c r="F51" s="139">
        <v>1</v>
      </c>
      <c r="G51" s="139">
        <v>0</v>
      </c>
      <c r="H51" s="145">
        <v>1</v>
      </c>
      <c r="I51" s="145"/>
      <c r="J51" s="147">
        <f t="shared" si="4"/>
        <v>0.58823529411764708</v>
      </c>
    </row>
    <row r="52" spans="1:10">
      <c r="B52" s="139" t="s">
        <v>64</v>
      </c>
      <c r="C52" s="139">
        <v>0</v>
      </c>
      <c r="D52" s="139">
        <v>0</v>
      </c>
      <c r="E52" s="139">
        <v>1</v>
      </c>
      <c r="F52" s="139">
        <v>5</v>
      </c>
      <c r="G52" s="139">
        <v>0</v>
      </c>
      <c r="H52" s="145">
        <v>6</v>
      </c>
      <c r="I52" s="145"/>
      <c r="J52" s="147"/>
    </row>
    <row r="53" spans="1:10" ht="2.25" customHeight="1">
      <c r="A53" s="145"/>
      <c r="H53" s="145"/>
      <c r="I53" s="145"/>
      <c r="J53" s="147"/>
    </row>
    <row r="54" spans="1:10">
      <c r="A54" s="145" t="s">
        <v>111</v>
      </c>
      <c r="H54" s="145"/>
      <c r="I54" s="145"/>
      <c r="J54" s="147"/>
    </row>
    <row r="55" spans="1:10">
      <c r="B55" s="139" t="s">
        <v>67</v>
      </c>
      <c r="C55" s="139">
        <v>1</v>
      </c>
      <c r="D55" s="139">
        <v>0</v>
      </c>
      <c r="E55" s="139">
        <v>0</v>
      </c>
      <c r="F55" s="139">
        <v>0</v>
      </c>
      <c r="G55" s="139">
        <v>0</v>
      </c>
      <c r="H55" s="145">
        <v>1</v>
      </c>
      <c r="I55" s="145"/>
      <c r="J55" s="147">
        <f t="shared" ref="J55:J62" si="5">H55/$H$82*100</f>
        <v>0.58823529411764708</v>
      </c>
    </row>
    <row r="56" spans="1:10">
      <c r="B56" s="139" t="s">
        <v>237</v>
      </c>
      <c r="C56" s="139">
        <v>3</v>
      </c>
      <c r="D56" s="139">
        <v>1</v>
      </c>
      <c r="E56" s="139">
        <v>1</v>
      </c>
      <c r="F56" s="139">
        <v>5</v>
      </c>
      <c r="G56" s="139">
        <v>0</v>
      </c>
      <c r="H56" s="145">
        <v>10</v>
      </c>
      <c r="I56" s="145"/>
      <c r="J56" s="147">
        <f t="shared" si="5"/>
        <v>5.8823529411764701</v>
      </c>
    </row>
    <row r="57" spans="1:10">
      <c r="B57" s="139" t="s">
        <v>69</v>
      </c>
      <c r="C57" s="139">
        <v>1</v>
      </c>
      <c r="D57" s="139">
        <v>0</v>
      </c>
      <c r="E57" s="139">
        <v>0</v>
      </c>
      <c r="F57" s="139">
        <v>0</v>
      </c>
      <c r="G57" s="139">
        <v>0</v>
      </c>
      <c r="H57" s="145">
        <v>1</v>
      </c>
      <c r="I57" s="145"/>
      <c r="J57" s="147">
        <f t="shared" si="5"/>
        <v>0.58823529411764708</v>
      </c>
    </row>
    <row r="58" spans="1:10">
      <c r="B58" s="139" t="s">
        <v>71</v>
      </c>
      <c r="C58" s="139">
        <v>2</v>
      </c>
      <c r="D58" s="139">
        <v>0</v>
      </c>
      <c r="E58" s="139">
        <v>1</v>
      </c>
      <c r="F58" s="139">
        <v>0</v>
      </c>
      <c r="G58" s="139">
        <v>0</v>
      </c>
      <c r="H58" s="145">
        <v>3</v>
      </c>
      <c r="I58" s="145"/>
      <c r="J58" s="147">
        <f t="shared" si="5"/>
        <v>1.7647058823529411</v>
      </c>
    </row>
    <row r="59" spans="1:10">
      <c r="B59" s="139" t="s">
        <v>72</v>
      </c>
      <c r="C59" s="139">
        <v>1</v>
      </c>
      <c r="D59" s="139">
        <v>0</v>
      </c>
      <c r="E59" s="139">
        <v>1</v>
      </c>
      <c r="F59" s="139">
        <v>0</v>
      </c>
      <c r="G59" s="139">
        <v>0</v>
      </c>
      <c r="H59" s="145">
        <v>2</v>
      </c>
      <c r="I59" s="145"/>
      <c r="J59" s="147">
        <f t="shared" si="5"/>
        <v>1.1764705882352942</v>
      </c>
    </row>
    <row r="60" spans="1:10">
      <c r="B60" s="139" t="s">
        <v>73</v>
      </c>
      <c r="C60" s="139">
        <v>0</v>
      </c>
      <c r="D60" s="139">
        <v>0</v>
      </c>
      <c r="E60" s="139">
        <v>1</v>
      </c>
      <c r="F60" s="139">
        <v>0</v>
      </c>
      <c r="G60" s="139">
        <v>0</v>
      </c>
      <c r="H60" s="145">
        <v>1</v>
      </c>
      <c r="I60" s="145"/>
      <c r="J60" s="147">
        <f t="shared" si="5"/>
        <v>0.58823529411764708</v>
      </c>
    </row>
    <row r="61" spans="1:10">
      <c r="B61" s="139" t="s">
        <v>238</v>
      </c>
      <c r="C61" s="139">
        <v>1</v>
      </c>
      <c r="D61" s="139">
        <v>0</v>
      </c>
      <c r="E61" s="139">
        <v>0</v>
      </c>
      <c r="F61" s="139">
        <v>0</v>
      </c>
      <c r="G61" s="139">
        <v>0</v>
      </c>
      <c r="H61" s="145">
        <v>1</v>
      </c>
      <c r="I61" s="145"/>
      <c r="J61" s="147">
        <f t="shared" si="5"/>
        <v>0.58823529411764708</v>
      </c>
    </row>
    <row r="62" spans="1:10">
      <c r="B62" s="139" t="s">
        <v>75</v>
      </c>
      <c r="C62" s="139">
        <v>3</v>
      </c>
      <c r="D62" s="139">
        <v>0</v>
      </c>
      <c r="E62" s="139">
        <v>0</v>
      </c>
      <c r="F62" s="139">
        <v>0</v>
      </c>
      <c r="G62" s="139">
        <v>0</v>
      </c>
      <c r="H62" s="145">
        <v>3</v>
      </c>
      <c r="I62" s="145"/>
      <c r="J62" s="147">
        <f t="shared" si="5"/>
        <v>1.7647058823529411</v>
      </c>
    </row>
    <row r="63" spans="1:10" ht="3" customHeight="1">
      <c r="H63" s="145"/>
      <c r="I63" s="145"/>
      <c r="J63" s="147"/>
    </row>
    <row r="64" spans="1:10">
      <c r="A64" s="145" t="s">
        <v>112</v>
      </c>
      <c r="H64" s="145"/>
      <c r="I64" s="145"/>
      <c r="J64" s="147"/>
    </row>
    <row r="65" spans="1:10">
      <c r="B65" s="139" t="s">
        <v>157</v>
      </c>
      <c r="C65" s="139">
        <v>1</v>
      </c>
      <c r="D65" s="139">
        <v>0</v>
      </c>
      <c r="E65" s="139">
        <v>0</v>
      </c>
      <c r="F65" s="139">
        <v>0</v>
      </c>
      <c r="G65" s="139">
        <v>0</v>
      </c>
      <c r="H65" s="145">
        <v>1</v>
      </c>
      <c r="I65" s="145"/>
      <c r="J65" s="147">
        <f t="shared" ref="J65:J73" si="6">H65/$H$82*100</f>
        <v>0.58823529411764708</v>
      </c>
    </row>
    <row r="66" spans="1:10">
      <c r="B66" s="139" t="s">
        <v>78</v>
      </c>
      <c r="C66" s="139">
        <v>19</v>
      </c>
      <c r="D66" s="139">
        <v>0</v>
      </c>
      <c r="E66" s="139">
        <v>0</v>
      </c>
      <c r="F66" s="139">
        <v>0</v>
      </c>
      <c r="G66" s="139">
        <v>0</v>
      </c>
      <c r="H66" s="145">
        <v>19</v>
      </c>
      <c r="I66" s="145"/>
      <c r="J66" s="147">
        <f t="shared" si="6"/>
        <v>11.176470588235295</v>
      </c>
    </row>
    <row r="67" spans="1:10">
      <c r="B67" s="139" t="s">
        <v>158</v>
      </c>
      <c r="C67" s="139">
        <v>10</v>
      </c>
      <c r="D67" s="139">
        <v>0</v>
      </c>
      <c r="E67" s="139">
        <v>0</v>
      </c>
      <c r="F67" s="139">
        <v>0</v>
      </c>
      <c r="G67" s="139">
        <v>0</v>
      </c>
      <c r="H67" s="145">
        <v>10</v>
      </c>
      <c r="I67" s="145"/>
      <c r="J67" s="147">
        <f t="shared" si="6"/>
        <v>5.8823529411764701</v>
      </c>
    </row>
    <row r="68" spans="1:10">
      <c r="B68" s="139" t="s">
        <v>159</v>
      </c>
      <c r="C68" s="139">
        <v>6</v>
      </c>
      <c r="D68" s="139">
        <v>0</v>
      </c>
      <c r="E68" s="139">
        <v>0</v>
      </c>
      <c r="F68" s="139">
        <v>1</v>
      </c>
      <c r="G68" s="139">
        <v>1</v>
      </c>
      <c r="H68" s="145">
        <v>8</v>
      </c>
      <c r="I68" s="145"/>
      <c r="J68" s="147">
        <f t="shared" si="6"/>
        <v>4.7058823529411766</v>
      </c>
    </row>
    <row r="69" spans="1:10">
      <c r="B69" s="139" t="s">
        <v>82</v>
      </c>
      <c r="C69" s="139">
        <v>9</v>
      </c>
      <c r="D69" s="139">
        <v>0</v>
      </c>
      <c r="E69" s="139">
        <v>0</v>
      </c>
      <c r="F69" s="139">
        <v>0</v>
      </c>
      <c r="G69" s="139">
        <v>0</v>
      </c>
      <c r="H69" s="145">
        <v>9</v>
      </c>
      <c r="I69" s="145"/>
      <c r="J69" s="147">
        <f t="shared" si="6"/>
        <v>5.2941176470588234</v>
      </c>
    </row>
    <row r="70" spans="1:10">
      <c r="B70" s="139" t="s">
        <v>161</v>
      </c>
      <c r="C70" s="139">
        <v>3</v>
      </c>
      <c r="D70" s="139">
        <v>0</v>
      </c>
      <c r="E70" s="139">
        <v>0</v>
      </c>
      <c r="F70" s="139">
        <v>0</v>
      </c>
      <c r="G70" s="139">
        <v>0</v>
      </c>
      <c r="H70" s="145">
        <v>3</v>
      </c>
      <c r="I70" s="145"/>
      <c r="J70" s="147">
        <f t="shared" si="6"/>
        <v>1.7647058823529411</v>
      </c>
    </row>
    <row r="71" spans="1:10">
      <c r="B71" s="139" t="s">
        <v>84</v>
      </c>
      <c r="C71" s="139">
        <v>10</v>
      </c>
      <c r="D71" s="139">
        <v>0</v>
      </c>
      <c r="E71" s="139">
        <v>0</v>
      </c>
      <c r="F71" s="139">
        <v>0</v>
      </c>
      <c r="G71" s="139">
        <v>0</v>
      </c>
      <c r="H71" s="145">
        <v>10</v>
      </c>
      <c r="I71" s="145"/>
      <c r="J71" s="147">
        <f t="shared" si="6"/>
        <v>5.8823529411764701</v>
      </c>
    </row>
    <row r="72" spans="1:10">
      <c r="B72" s="139" t="s">
        <v>160</v>
      </c>
      <c r="C72" s="139">
        <v>13</v>
      </c>
      <c r="D72" s="139">
        <v>0</v>
      </c>
      <c r="E72" s="139">
        <v>0</v>
      </c>
      <c r="F72" s="139">
        <v>0</v>
      </c>
      <c r="G72" s="139">
        <v>1</v>
      </c>
      <c r="H72" s="145">
        <v>14</v>
      </c>
      <c r="I72" s="145"/>
      <c r="J72" s="147">
        <f t="shared" si="6"/>
        <v>8.235294117647058</v>
      </c>
    </row>
    <row r="73" spans="1:10">
      <c r="B73" s="139" t="s">
        <v>86</v>
      </c>
      <c r="C73" s="139">
        <v>3</v>
      </c>
      <c r="D73" s="139">
        <v>0</v>
      </c>
      <c r="E73" s="139">
        <v>0</v>
      </c>
      <c r="F73" s="139">
        <v>0</v>
      </c>
      <c r="G73" s="139">
        <v>0</v>
      </c>
      <c r="H73" s="145">
        <v>3</v>
      </c>
      <c r="I73" s="145"/>
      <c r="J73" s="147">
        <f t="shared" si="6"/>
        <v>1.7647058823529411</v>
      </c>
    </row>
    <row r="74" spans="1:10" ht="3.75" customHeight="1">
      <c r="H74" s="145"/>
      <c r="I74" s="145"/>
      <c r="J74" s="147"/>
    </row>
    <row r="75" spans="1:10">
      <c r="A75" s="145" t="s">
        <v>113</v>
      </c>
      <c r="H75" s="145"/>
      <c r="I75" s="145"/>
      <c r="J75" s="147"/>
    </row>
    <row r="76" spans="1:10">
      <c r="A76" s="145"/>
      <c r="B76" s="139" t="s">
        <v>88</v>
      </c>
      <c r="C76" s="139">
        <v>2</v>
      </c>
      <c r="D76" s="139">
        <v>0</v>
      </c>
      <c r="E76" s="139">
        <v>1</v>
      </c>
      <c r="F76" s="139">
        <v>0</v>
      </c>
      <c r="G76" s="139">
        <v>0</v>
      </c>
      <c r="H76" s="145">
        <v>3</v>
      </c>
      <c r="I76" s="145"/>
      <c r="J76" s="147">
        <f>H76/$H$82*100</f>
        <v>1.7647058823529411</v>
      </c>
    </row>
    <row r="77" spans="1:10">
      <c r="B77" s="139" t="s">
        <v>89</v>
      </c>
      <c r="C77" s="139">
        <v>2</v>
      </c>
      <c r="D77" s="139">
        <v>0</v>
      </c>
      <c r="E77" s="139">
        <v>0</v>
      </c>
      <c r="F77" s="139">
        <v>0</v>
      </c>
      <c r="G77" s="139">
        <v>0</v>
      </c>
      <c r="H77" s="145">
        <v>2</v>
      </c>
      <c r="I77" s="145"/>
      <c r="J77" s="147">
        <f>H77/$H$82*100</f>
        <v>1.1764705882352942</v>
      </c>
    </row>
    <row r="78" spans="1:10">
      <c r="B78" s="139" t="s">
        <v>92</v>
      </c>
      <c r="C78" s="139">
        <v>1</v>
      </c>
      <c r="D78" s="139">
        <v>0</v>
      </c>
      <c r="E78" s="139">
        <v>2</v>
      </c>
      <c r="F78" s="139">
        <v>1</v>
      </c>
      <c r="G78" s="139">
        <v>0</v>
      </c>
      <c r="H78" s="145">
        <v>4</v>
      </c>
      <c r="I78" s="145"/>
      <c r="J78" s="147">
        <f>H78/$H$82*100</f>
        <v>2.3529411764705883</v>
      </c>
    </row>
    <row r="79" spans="1:10" ht="17.25" hidden="1" thickBot="1">
      <c r="A79" s="136" t="s">
        <v>239</v>
      </c>
      <c r="B79" s="137"/>
      <c r="C79" s="149"/>
      <c r="D79" s="149"/>
      <c r="E79" s="149"/>
      <c r="F79" s="149"/>
      <c r="G79" s="149"/>
      <c r="H79" s="150"/>
      <c r="I79" s="136"/>
      <c r="J79" s="151"/>
    </row>
    <row r="80" spans="1:10" hidden="1">
      <c r="A80" s="145"/>
      <c r="C80" s="152"/>
      <c r="D80" s="152"/>
      <c r="E80" s="152"/>
      <c r="F80" s="152"/>
      <c r="G80" s="152"/>
      <c r="H80" s="153"/>
      <c r="I80" s="145"/>
      <c r="J80" s="146"/>
    </row>
    <row r="81" spans="1:10" ht="3.75" customHeight="1">
      <c r="H81" s="145"/>
      <c r="I81" s="145"/>
      <c r="J81" s="146"/>
    </row>
    <row r="82" spans="1:10" ht="17.25" thickBot="1">
      <c r="A82" s="137"/>
      <c r="B82" s="136" t="s">
        <v>240</v>
      </c>
      <c r="C82" s="137">
        <v>56</v>
      </c>
      <c r="D82" s="137">
        <v>9</v>
      </c>
      <c r="E82" s="137">
        <v>21</v>
      </c>
      <c r="F82" s="137">
        <v>71</v>
      </c>
      <c r="G82" s="137">
        <v>13</v>
      </c>
      <c r="H82" s="154">
        <v>170</v>
      </c>
      <c r="I82" s="136"/>
      <c r="J82" s="155">
        <v>1</v>
      </c>
    </row>
    <row r="83" spans="1:10">
      <c r="A83" s="8" t="s">
        <v>125</v>
      </c>
      <c r="C83" s="140"/>
      <c r="D83" s="140"/>
      <c r="E83" s="140"/>
      <c r="F83" s="140"/>
      <c r="G83" s="140"/>
      <c r="H83" s="156"/>
      <c r="I83" s="157"/>
      <c r="J83" s="158"/>
    </row>
    <row r="84" spans="1:10">
      <c r="I84" s="148"/>
      <c r="J84" s="159"/>
    </row>
    <row r="85" spans="1:10">
      <c r="B85" s="160" t="s">
        <v>241</v>
      </c>
      <c r="C85" s="161"/>
      <c r="D85" s="161"/>
      <c r="E85" s="161"/>
      <c r="F85" s="161"/>
      <c r="G85" s="161"/>
      <c r="H85" s="161"/>
      <c r="I85" s="162"/>
      <c r="J85" s="163"/>
    </row>
    <row r="86" spans="1:10">
      <c r="B86" s="164" t="s">
        <v>242</v>
      </c>
      <c r="C86" s="165"/>
      <c r="D86" s="165"/>
      <c r="E86" s="165"/>
      <c r="F86" s="165"/>
      <c r="G86" s="165"/>
      <c r="H86" s="165"/>
      <c r="I86" s="166"/>
      <c r="J86" s="163"/>
    </row>
    <row r="87" spans="1:10">
      <c r="B87" s="164" t="s">
        <v>243</v>
      </c>
      <c r="C87" s="165"/>
      <c r="D87" s="165"/>
      <c r="E87" s="165"/>
      <c r="F87" s="165"/>
      <c r="G87" s="165"/>
      <c r="H87" s="165"/>
      <c r="I87" s="166"/>
      <c r="J87" s="163"/>
    </row>
    <row r="88" spans="1:10">
      <c r="B88" s="167" t="s">
        <v>244</v>
      </c>
      <c r="C88" s="168"/>
      <c r="D88" s="168"/>
      <c r="E88" s="168"/>
      <c r="F88" s="168"/>
      <c r="G88" s="168"/>
      <c r="H88" s="168"/>
      <c r="I88" s="169"/>
      <c r="J88" s="163"/>
    </row>
    <row r="93" spans="1:10">
      <c r="C93" s="116"/>
      <c r="D93" s="116"/>
      <c r="E93" s="116"/>
      <c r="F93" s="116"/>
      <c r="G93" s="116"/>
      <c r="H93" s="116"/>
    </row>
    <row r="94" spans="1:10">
      <c r="C94" s="116"/>
      <c r="D94" s="116"/>
      <c r="E94" s="116"/>
      <c r="F94" s="116"/>
      <c r="G94" s="116"/>
      <c r="H94" s="116"/>
    </row>
  </sheetData>
  <mergeCells count="2">
    <mergeCell ref="C2:H2"/>
    <mergeCell ref="J2:J3"/>
  </mergeCells>
  <pageMargins left="0.75" right="0.75" top="0.64" bottom="0.67" header="0.5" footer="0.5"/>
  <pageSetup paperSize="9" scale="53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L116"/>
  <sheetViews>
    <sheetView zoomScale="75" zoomScaleNormal="75" workbookViewId="0"/>
  </sheetViews>
  <sheetFormatPr defaultRowHeight="16.5"/>
  <cols>
    <col min="1" max="1" width="4.140625" style="139" customWidth="1"/>
    <col min="2" max="2" width="58.42578125" style="139" customWidth="1"/>
    <col min="3" max="3" width="14.42578125" style="139" bestFit="1" customWidth="1"/>
    <col min="4" max="4" width="15.7109375" style="139" bestFit="1" customWidth="1"/>
    <col min="5" max="5" width="16" style="139" bestFit="1" customWidth="1"/>
    <col min="6" max="6" width="16.7109375" style="139" customWidth="1"/>
    <col min="7" max="7" width="10.42578125" style="139" customWidth="1"/>
    <col min="8" max="8" width="11.5703125" style="139" customWidth="1"/>
    <col min="9" max="9" width="2" style="139" customWidth="1"/>
    <col min="10" max="10" width="21.140625" style="139" customWidth="1"/>
    <col min="11" max="11" width="1.5703125" style="139" customWidth="1"/>
    <col min="12" max="12" width="22.7109375" style="139" customWidth="1"/>
    <col min="13" max="16384" width="9.140625" style="139"/>
  </cols>
  <sheetData>
    <row r="1" spans="1:12" ht="20.25" thickBot="1">
      <c r="A1" s="136" t="s">
        <v>245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2" ht="36" customHeight="1">
      <c r="A2" s="140"/>
      <c r="B2" s="140"/>
      <c r="C2" s="141" t="s">
        <v>246</v>
      </c>
      <c r="D2" s="141"/>
      <c r="E2" s="141"/>
      <c r="F2" s="141"/>
      <c r="G2" s="141"/>
      <c r="H2" s="141"/>
      <c r="I2" s="140"/>
      <c r="J2" s="171" t="s">
        <v>247</v>
      </c>
    </row>
    <row r="3" spans="1:12" ht="17.25" thickBot="1">
      <c r="A3" s="137"/>
      <c r="B3" s="137"/>
      <c r="C3" s="143" t="s">
        <v>223</v>
      </c>
      <c r="D3" s="143" t="s">
        <v>224</v>
      </c>
      <c r="E3" s="143" t="s">
        <v>225</v>
      </c>
      <c r="F3" s="143" t="s">
        <v>226</v>
      </c>
      <c r="G3" s="143" t="s">
        <v>92</v>
      </c>
      <c r="H3" s="143" t="s">
        <v>227</v>
      </c>
      <c r="I3" s="172"/>
      <c r="J3" s="173"/>
    </row>
    <row r="4" spans="1:12" ht="3.75" customHeight="1"/>
    <row r="5" spans="1:12">
      <c r="A5" s="145" t="s">
        <v>105</v>
      </c>
      <c r="H5" s="174"/>
      <c r="I5" s="174"/>
      <c r="J5" s="146"/>
    </row>
    <row r="6" spans="1:12">
      <c r="B6" s="139" t="s">
        <v>9</v>
      </c>
      <c r="C6" s="175">
        <v>0</v>
      </c>
      <c r="D6" s="175">
        <v>0</v>
      </c>
      <c r="E6" s="175">
        <v>12</v>
      </c>
      <c r="F6" s="175">
        <v>4</v>
      </c>
      <c r="G6" s="175">
        <v>2</v>
      </c>
      <c r="H6" s="174">
        <v>18</v>
      </c>
      <c r="I6" s="174"/>
      <c r="J6" s="147">
        <f t="shared" ref="J6:J14" si="0">H6/$H$96*100</f>
        <v>0.99722991689750684</v>
      </c>
      <c r="L6" s="147"/>
    </row>
    <row r="7" spans="1:12">
      <c r="B7" s="139" t="s">
        <v>138</v>
      </c>
      <c r="C7" s="175">
        <v>1</v>
      </c>
      <c r="D7" s="175">
        <v>0</v>
      </c>
      <c r="E7" s="175">
        <v>15</v>
      </c>
      <c r="F7" s="175">
        <v>20</v>
      </c>
      <c r="G7" s="175">
        <v>1</v>
      </c>
      <c r="H7" s="174">
        <v>37</v>
      </c>
      <c r="I7" s="174"/>
      <c r="J7" s="147">
        <f t="shared" si="0"/>
        <v>2.0498614958448753</v>
      </c>
      <c r="L7" s="147"/>
    </row>
    <row r="8" spans="1:12">
      <c r="B8" s="139" t="s">
        <v>11</v>
      </c>
      <c r="C8" s="175">
        <v>7</v>
      </c>
      <c r="D8" s="175">
        <v>3</v>
      </c>
      <c r="E8" s="175">
        <v>32</v>
      </c>
      <c r="F8" s="175">
        <v>129</v>
      </c>
      <c r="G8" s="175">
        <v>12</v>
      </c>
      <c r="H8" s="174">
        <v>183</v>
      </c>
      <c r="I8" s="174"/>
      <c r="J8" s="147">
        <f t="shared" si="0"/>
        <v>10.138504155124654</v>
      </c>
      <c r="L8" s="147"/>
    </row>
    <row r="9" spans="1:12">
      <c r="B9" s="139" t="s">
        <v>12</v>
      </c>
      <c r="C9" s="175">
        <v>0</v>
      </c>
      <c r="D9" s="175">
        <v>0</v>
      </c>
      <c r="E9" s="175">
        <v>2</v>
      </c>
      <c r="F9" s="175">
        <v>6</v>
      </c>
      <c r="G9" s="175">
        <v>2</v>
      </c>
      <c r="H9" s="174">
        <v>10</v>
      </c>
      <c r="I9" s="174"/>
      <c r="J9" s="147">
        <f t="shared" si="0"/>
        <v>0.554016620498615</v>
      </c>
      <c r="L9" s="147"/>
    </row>
    <row r="10" spans="1:12">
      <c r="B10" s="139" t="s">
        <v>13</v>
      </c>
      <c r="C10" s="175">
        <v>2</v>
      </c>
      <c r="D10" s="175">
        <v>0</v>
      </c>
      <c r="E10" s="175">
        <v>0</v>
      </c>
      <c r="F10" s="175">
        <v>1</v>
      </c>
      <c r="G10" s="175">
        <v>0</v>
      </c>
      <c r="H10" s="174">
        <v>3</v>
      </c>
      <c r="I10" s="174"/>
      <c r="J10" s="147">
        <f t="shared" si="0"/>
        <v>0.16620498614958448</v>
      </c>
      <c r="L10" s="147"/>
    </row>
    <row r="11" spans="1:12">
      <c r="B11" s="139" t="s">
        <v>248</v>
      </c>
      <c r="C11" s="175">
        <v>0</v>
      </c>
      <c r="D11" s="175">
        <v>0</v>
      </c>
      <c r="E11" s="175">
        <v>0</v>
      </c>
      <c r="F11" s="175">
        <v>4</v>
      </c>
      <c r="G11" s="175">
        <v>3</v>
      </c>
      <c r="H11" s="174">
        <v>7</v>
      </c>
      <c r="I11" s="174"/>
      <c r="J11" s="147">
        <f t="shared" si="0"/>
        <v>0.38781163434903049</v>
      </c>
      <c r="L11" s="147"/>
    </row>
    <row r="12" spans="1:12">
      <c r="B12" s="139" t="s">
        <v>140</v>
      </c>
      <c r="C12" s="175">
        <v>1</v>
      </c>
      <c r="D12" s="175">
        <v>0</v>
      </c>
      <c r="E12" s="175">
        <v>2</v>
      </c>
      <c r="F12" s="175">
        <v>2</v>
      </c>
      <c r="G12" s="175">
        <v>1</v>
      </c>
      <c r="H12" s="174">
        <v>6</v>
      </c>
      <c r="I12" s="174"/>
      <c r="J12" s="147">
        <f t="shared" si="0"/>
        <v>0.33240997229916897</v>
      </c>
      <c r="L12" s="147"/>
    </row>
    <row r="13" spans="1:12">
      <c r="B13" s="139" t="s">
        <v>171</v>
      </c>
      <c r="C13" s="175">
        <v>1</v>
      </c>
      <c r="D13" s="175">
        <v>4</v>
      </c>
      <c r="E13" s="175">
        <v>19</v>
      </c>
      <c r="F13" s="175">
        <v>42</v>
      </c>
      <c r="G13" s="175">
        <v>2</v>
      </c>
      <c r="H13" s="174">
        <v>68</v>
      </c>
      <c r="I13" s="174"/>
      <c r="J13" s="147">
        <f t="shared" si="0"/>
        <v>3.7673130193905813</v>
      </c>
      <c r="L13" s="147"/>
    </row>
    <row r="14" spans="1:12">
      <c r="B14" s="139" t="s">
        <v>17</v>
      </c>
      <c r="C14" s="175">
        <v>0</v>
      </c>
      <c r="D14" s="175">
        <v>0</v>
      </c>
      <c r="E14" s="175">
        <v>8</v>
      </c>
      <c r="F14" s="175">
        <v>9</v>
      </c>
      <c r="G14" s="175">
        <v>5</v>
      </c>
      <c r="H14" s="174">
        <v>22</v>
      </c>
      <c r="I14" s="174"/>
      <c r="J14" s="147">
        <f t="shared" si="0"/>
        <v>1.218836565096953</v>
      </c>
      <c r="L14" s="147"/>
    </row>
    <row r="15" spans="1:12" ht="5.25" customHeight="1">
      <c r="B15" s="148"/>
      <c r="C15" s="175"/>
      <c r="D15" s="175"/>
      <c r="E15" s="175"/>
      <c r="F15" s="175"/>
      <c r="G15" s="175"/>
      <c r="H15" s="174"/>
      <c r="I15" s="174"/>
      <c r="J15" s="147"/>
      <c r="L15" s="147"/>
    </row>
    <row r="16" spans="1:12">
      <c r="A16" s="145" t="s">
        <v>106</v>
      </c>
      <c r="B16" s="148"/>
      <c r="H16" s="174"/>
      <c r="I16" s="174"/>
      <c r="J16" s="147">
        <f t="shared" ref="J16:J21" si="1">H16/$H$96*100</f>
        <v>0</v>
      </c>
      <c r="L16" s="147"/>
    </row>
    <row r="17" spans="1:12">
      <c r="B17" s="139" t="s">
        <v>19</v>
      </c>
      <c r="C17" s="175">
        <v>1</v>
      </c>
      <c r="D17" s="175">
        <v>0</v>
      </c>
      <c r="E17" s="175">
        <v>1</v>
      </c>
      <c r="F17" s="175">
        <v>9</v>
      </c>
      <c r="G17" s="175">
        <v>0</v>
      </c>
      <c r="H17" s="174">
        <v>11</v>
      </c>
      <c r="I17" s="174"/>
      <c r="J17" s="147">
        <f t="shared" si="1"/>
        <v>0.60941828254847652</v>
      </c>
      <c r="L17" s="147"/>
    </row>
    <row r="18" spans="1:12">
      <c r="B18" s="139" t="s">
        <v>20</v>
      </c>
      <c r="C18" s="175">
        <v>1</v>
      </c>
      <c r="D18" s="175">
        <v>0</v>
      </c>
      <c r="E18" s="175">
        <v>1</v>
      </c>
      <c r="F18" s="175">
        <v>0</v>
      </c>
      <c r="G18" s="175">
        <v>0</v>
      </c>
      <c r="H18" s="174">
        <v>2</v>
      </c>
      <c r="I18" s="174"/>
      <c r="J18" s="147">
        <f t="shared" si="1"/>
        <v>0.110803324099723</v>
      </c>
      <c r="L18" s="147"/>
    </row>
    <row r="19" spans="1:12">
      <c r="B19" s="139" t="s">
        <v>21</v>
      </c>
      <c r="C19" s="175">
        <v>0</v>
      </c>
      <c r="D19" s="175">
        <v>1</v>
      </c>
      <c r="E19" s="175">
        <v>2</v>
      </c>
      <c r="F19" s="175">
        <v>1</v>
      </c>
      <c r="G19" s="175">
        <v>0</v>
      </c>
      <c r="H19" s="174">
        <v>4</v>
      </c>
      <c r="I19" s="174"/>
      <c r="J19" s="147">
        <f t="shared" si="1"/>
        <v>0.221606648199446</v>
      </c>
      <c r="L19" s="147"/>
    </row>
    <row r="20" spans="1:12">
      <c r="B20" s="139" t="s">
        <v>22</v>
      </c>
      <c r="C20" s="175">
        <v>0</v>
      </c>
      <c r="D20" s="175">
        <v>0</v>
      </c>
      <c r="E20" s="175">
        <v>2</v>
      </c>
      <c r="F20" s="175">
        <v>2</v>
      </c>
      <c r="G20" s="175">
        <v>0</v>
      </c>
      <c r="H20" s="174">
        <v>4</v>
      </c>
      <c r="I20" s="174"/>
      <c r="J20" s="147">
        <f t="shared" si="1"/>
        <v>0.221606648199446</v>
      </c>
      <c r="L20" s="147"/>
    </row>
    <row r="21" spans="1:12">
      <c r="B21" s="139" t="s">
        <v>249</v>
      </c>
      <c r="C21" s="175">
        <v>2</v>
      </c>
      <c r="D21" s="175">
        <v>0</v>
      </c>
      <c r="E21" s="175">
        <v>1</v>
      </c>
      <c r="F21" s="175">
        <v>0</v>
      </c>
      <c r="G21" s="175">
        <v>1</v>
      </c>
      <c r="H21" s="174">
        <v>4</v>
      </c>
      <c r="I21" s="174"/>
      <c r="J21" s="147">
        <f t="shared" si="1"/>
        <v>0.221606648199446</v>
      </c>
      <c r="L21" s="147"/>
    </row>
    <row r="22" spans="1:12" ht="5.25" customHeight="1">
      <c r="C22" s="175"/>
      <c r="D22" s="175"/>
      <c r="E22" s="175"/>
      <c r="F22" s="175"/>
      <c r="G22" s="175"/>
      <c r="H22" s="174"/>
      <c r="I22" s="174"/>
      <c r="J22" s="147"/>
      <c r="L22" s="147"/>
    </row>
    <row r="23" spans="1:12">
      <c r="A23" s="145" t="s">
        <v>231</v>
      </c>
      <c r="C23" s="175"/>
      <c r="D23" s="175"/>
      <c r="E23" s="175"/>
      <c r="F23" s="175"/>
      <c r="G23" s="175"/>
      <c r="H23" s="174"/>
      <c r="I23" s="174"/>
      <c r="J23" s="147">
        <f t="shared" ref="J23:J45" si="2">H23/$H$96*100</f>
        <v>0</v>
      </c>
      <c r="L23" s="147"/>
    </row>
    <row r="24" spans="1:12">
      <c r="B24" s="139" t="s">
        <v>25</v>
      </c>
      <c r="C24" s="175">
        <v>2</v>
      </c>
      <c r="D24" s="175">
        <v>3</v>
      </c>
      <c r="E24" s="175">
        <v>1</v>
      </c>
      <c r="F24" s="175">
        <v>5</v>
      </c>
      <c r="G24" s="175">
        <v>1</v>
      </c>
      <c r="H24" s="174">
        <v>12</v>
      </c>
      <c r="I24" s="174"/>
      <c r="J24" s="147">
        <f t="shared" si="2"/>
        <v>0.66481994459833793</v>
      </c>
      <c r="L24" s="147"/>
    </row>
    <row r="25" spans="1:12">
      <c r="B25" s="139" t="s">
        <v>170</v>
      </c>
      <c r="C25" s="175">
        <v>0</v>
      </c>
      <c r="D25" s="175">
        <v>5</v>
      </c>
      <c r="E25" s="175">
        <v>9</v>
      </c>
      <c r="F25" s="175">
        <v>38</v>
      </c>
      <c r="G25" s="175">
        <v>3</v>
      </c>
      <c r="H25" s="174">
        <v>55</v>
      </c>
      <c r="I25" s="174"/>
      <c r="J25" s="147">
        <f t="shared" si="2"/>
        <v>3.0470914127423825</v>
      </c>
      <c r="L25" s="147"/>
    </row>
    <row r="26" spans="1:12">
      <c r="B26" s="139" t="s">
        <v>27</v>
      </c>
      <c r="C26" s="175">
        <v>0</v>
      </c>
      <c r="D26" s="175">
        <v>0</v>
      </c>
      <c r="E26" s="175">
        <v>1</v>
      </c>
      <c r="F26" s="175">
        <v>4</v>
      </c>
      <c r="G26" s="175">
        <v>0</v>
      </c>
      <c r="H26" s="174">
        <v>5</v>
      </c>
      <c r="I26" s="174"/>
      <c r="J26" s="147">
        <f t="shared" si="2"/>
        <v>0.2770083102493075</v>
      </c>
      <c r="L26" s="147"/>
    </row>
    <row r="27" spans="1:12">
      <c r="B27" s="139" t="s">
        <v>28</v>
      </c>
      <c r="C27" s="175">
        <v>6</v>
      </c>
      <c r="D27" s="175">
        <v>1</v>
      </c>
      <c r="E27" s="175">
        <v>0</v>
      </c>
      <c r="F27" s="175">
        <v>0</v>
      </c>
      <c r="G27" s="175">
        <v>0</v>
      </c>
      <c r="H27" s="174">
        <v>7</v>
      </c>
      <c r="I27" s="174"/>
      <c r="J27" s="147">
        <f t="shared" si="2"/>
        <v>0.38781163434903049</v>
      </c>
      <c r="L27" s="147"/>
    </row>
    <row r="28" spans="1:12">
      <c r="B28" s="139" t="s">
        <v>29</v>
      </c>
      <c r="C28" s="175">
        <v>0</v>
      </c>
      <c r="D28" s="175">
        <v>0</v>
      </c>
      <c r="E28" s="175">
        <v>2</v>
      </c>
      <c r="F28" s="175">
        <v>15</v>
      </c>
      <c r="G28" s="175">
        <v>1</v>
      </c>
      <c r="H28" s="174">
        <v>18</v>
      </c>
      <c r="I28" s="174"/>
      <c r="J28" s="147">
        <f t="shared" si="2"/>
        <v>0.99722991689750684</v>
      </c>
      <c r="L28" s="147"/>
    </row>
    <row r="29" spans="1:12">
      <c r="B29" s="139" t="s">
        <v>30</v>
      </c>
      <c r="C29" s="175">
        <v>8</v>
      </c>
      <c r="D29" s="175">
        <v>0</v>
      </c>
      <c r="E29" s="175">
        <v>14</v>
      </c>
      <c r="F29" s="175">
        <v>105</v>
      </c>
      <c r="G29" s="175">
        <v>4</v>
      </c>
      <c r="H29" s="174">
        <v>131</v>
      </c>
      <c r="I29" s="174"/>
      <c r="J29" s="147">
        <f t="shared" si="2"/>
        <v>7.2576177285318568</v>
      </c>
      <c r="L29" s="147"/>
    </row>
    <row r="30" spans="1:12">
      <c r="B30" s="139" t="s">
        <v>31</v>
      </c>
      <c r="C30" s="175">
        <v>6</v>
      </c>
      <c r="D30" s="175">
        <v>7</v>
      </c>
      <c r="E30" s="175">
        <v>29</v>
      </c>
      <c r="F30" s="175">
        <v>171</v>
      </c>
      <c r="G30" s="175">
        <v>14</v>
      </c>
      <c r="H30" s="174">
        <v>227</v>
      </c>
      <c r="I30" s="174"/>
      <c r="J30" s="147">
        <f t="shared" si="2"/>
        <v>12.576177285318559</v>
      </c>
      <c r="L30" s="147"/>
    </row>
    <row r="31" spans="1:12">
      <c r="B31" s="139" t="s">
        <v>32</v>
      </c>
      <c r="C31" s="175">
        <v>0</v>
      </c>
      <c r="D31" s="175">
        <v>4</v>
      </c>
      <c r="E31" s="175">
        <v>8</v>
      </c>
      <c r="F31" s="175">
        <v>32</v>
      </c>
      <c r="G31" s="175">
        <v>0</v>
      </c>
      <c r="H31" s="174">
        <v>44</v>
      </c>
      <c r="I31" s="174"/>
      <c r="J31" s="147">
        <f t="shared" si="2"/>
        <v>2.4376731301939061</v>
      </c>
      <c r="L31" s="147"/>
    </row>
    <row r="32" spans="1:12">
      <c r="B32" s="139" t="s">
        <v>33</v>
      </c>
      <c r="C32" s="175">
        <v>2</v>
      </c>
      <c r="D32" s="175">
        <v>0</v>
      </c>
      <c r="E32" s="175">
        <v>1</v>
      </c>
      <c r="F32" s="175">
        <v>0</v>
      </c>
      <c r="G32" s="175">
        <v>0</v>
      </c>
      <c r="H32" s="174">
        <v>3</v>
      </c>
      <c r="I32" s="174"/>
      <c r="J32" s="147">
        <f t="shared" si="2"/>
        <v>0.16620498614958448</v>
      </c>
      <c r="L32" s="147"/>
    </row>
    <row r="33" spans="1:12">
      <c r="B33" s="139" t="s">
        <v>34</v>
      </c>
      <c r="C33" s="175">
        <v>1</v>
      </c>
      <c r="D33" s="175">
        <v>9</v>
      </c>
      <c r="E33" s="175">
        <v>0</v>
      </c>
      <c r="F33" s="175">
        <v>0</v>
      </c>
      <c r="G33" s="175">
        <v>0</v>
      </c>
      <c r="H33" s="174">
        <v>10</v>
      </c>
      <c r="I33" s="174"/>
      <c r="J33" s="147">
        <f t="shared" si="2"/>
        <v>0.554016620498615</v>
      </c>
      <c r="L33" s="147"/>
    </row>
    <row r="34" spans="1:12" ht="3.75" customHeight="1">
      <c r="C34" s="175"/>
      <c r="D34" s="175"/>
      <c r="E34" s="175"/>
      <c r="F34" s="175"/>
      <c r="G34" s="175"/>
      <c r="H34" s="174"/>
      <c r="I34" s="174"/>
      <c r="J34" s="147">
        <f t="shared" si="2"/>
        <v>0</v>
      </c>
      <c r="L34" s="147"/>
    </row>
    <row r="35" spans="1:12">
      <c r="A35" s="145" t="s">
        <v>232</v>
      </c>
      <c r="C35" s="175"/>
      <c r="D35" s="175"/>
      <c r="E35" s="175"/>
      <c r="F35" s="175"/>
      <c r="G35" s="175"/>
      <c r="H35" s="174"/>
      <c r="I35" s="174"/>
      <c r="J35" s="147">
        <f t="shared" si="2"/>
        <v>0</v>
      </c>
      <c r="L35" s="147"/>
    </row>
    <row r="36" spans="1:12">
      <c r="A36" s="145"/>
      <c r="B36" s="139" t="s">
        <v>36</v>
      </c>
      <c r="C36" s="175">
        <v>0</v>
      </c>
      <c r="D36" s="175">
        <v>4</v>
      </c>
      <c r="E36" s="175">
        <v>3</v>
      </c>
      <c r="F36" s="175">
        <v>22</v>
      </c>
      <c r="G36" s="175">
        <v>2</v>
      </c>
      <c r="H36" s="174">
        <v>31</v>
      </c>
      <c r="I36" s="174"/>
      <c r="J36" s="147">
        <f t="shared" si="2"/>
        <v>1.7174515235457064</v>
      </c>
      <c r="L36" s="147"/>
    </row>
    <row r="37" spans="1:12">
      <c r="B37" s="139" t="s">
        <v>37</v>
      </c>
      <c r="C37" s="175">
        <v>0</v>
      </c>
      <c r="D37" s="175">
        <v>0</v>
      </c>
      <c r="E37" s="175">
        <v>2</v>
      </c>
      <c r="F37" s="175">
        <v>2</v>
      </c>
      <c r="G37" s="175">
        <v>0</v>
      </c>
      <c r="H37" s="174">
        <v>4</v>
      </c>
      <c r="I37" s="174"/>
      <c r="J37" s="147">
        <f t="shared" si="2"/>
        <v>0.221606648199446</v>
      </c>
      <c r="L37" s="147"/>
    </row>
    <row r="38" spans="1:12">
      <c r="B38" s="139" t="s">
        <v>38</v>
      </c>
      <c r="C38" s="175">
        <v>10</v>
      </c>
      <c r="D38" s="175">
        <v>12</v>
      </c>
      <c r="E38" s="175">
        <v>62</v>
      </c>
      <c r="F38" s="175">
        <v>90</v>
      </c>
      <c r="G38" s="175">
        <v>10</v>
      </c>
      <c r="H38" s="174">
        <v>184</v>
      </c>
      <c r="I38" s="174"/>
      <c r="J38" s="147">
        <f t="shared" si="2"/>
        <v>10.193905817174516</v>
      </c>
      <c r="L38" s="147"/>
    </row>
    <row r="39" spans="1:12">
      <c r="B39" s="139" t="s">
        <v>39</v>
      </c>
      <c r="C39" s="175">
        <v>1</v>
      </c>
      <c r="D39" s="175">
        <v>0</v>
      </c>
      <c r="E39" s="175">
        <v>4</v>
      </c>
      <c r="F39" s="175">
        <v>1</v>
      </c>
      <c r="G39" s="175">
        <v>0</v>
      </c>
      <c r="H39" s="174">
        <v>6</v>
      </c>
      <c r="I39" s="174"/>
      <c r="J39" s="147">
        <f t="shared" si="2"/>
        <v>0.33240997229916897</v>
      </c>
      <c r="L39" s="147"/>
    </row>
    <row r="40" spans="1:12">
      <c r="B40" s="139" t="s">
        <v>40</v>
      </c>
      <c r="C40" s="175">
        <v>81</v>
      </c>
      <c r="D40" s="175">
        <v>68</v>
      </c>
      <c r="E40" s="175">
        <v>115</v>
      </c>
      <c r="F40" s="175">
        <v>183</v>
      </c>
      <c r="G40" s="175">
        <v>35</v>
      </c>
      <c r="H40" s="174">
        <v>482</v>
      </c>
      <c r="I40" s="174"/>
      <c r="J40" s="147">
        <f t="shared" si="2"/>
        <v>26.703601108033244</v>
      </c>
      <c r="L40" s="147"/>
    </row>
    <row r="41" spans="1:12">
      <c r="B41" s="139" t="s">
        <v>41</v>
      </c>
      <c r="C41" s="175">
        <v>15</v>
      </c>
      <c r="D41" s="175">
        <v>23</v>
      </c>
      <c r="E41" s="175">
        <v>54</v>
      </c>
      <c r="F41" s="175">
        <v>103</v>
      </c>
      <c r="G41" s="175">
        <v>23</v>
      </c>
      <c r="H41" s="174">
        <v>218</v>
      </c>
      <c r="I41" s="174"/>
      <c r="J41" s="147">
        <f t="shared" si="2"/>
        <v>12.077562326869806</v>
      </c>
      <c r="L41" s="147"/>
    </row>
    <row r="42" spans="1:12">
      <c r="B42" s="139" t="s">
        <v>233</v>
      </c>
      <c r="C42" s="175">
        <v>3</v>
      </c>
      <c r="D42" s="175">
        <v>15</v>
      </c>
      <c r="E42" s="175">
        <v>3</v>
      </c>
      <c r="F42" s="175">
        <v>0</v>
      </c>
      <c r="G42" s="175">
        <v>0</v>
      </c>
      <c r="H42" s="174">
        <v>21</v>
      </c>
      <c r="I42" s="174"/>
      <c r="J42" s="147">
        <f t="shared" si="2"/>
        <v>1.1634349030470914</v>
      </c>
      <c r="L42" s="147"/>
    </row>
    <row r="43" spans="1:12">
      <c r="B43" s="139" t="s">
        <v>43</v>
      </c>
      <c r="C43" s="175">
        <v>2</v>
      </c>
      <c r="D43" s="175">
        <v>3</v>
      </c>
      <c r="E43" s="175">
        <v>16</v>
      </c>
      <c r="F43" s="175">
        <v>31</v>
      </c>
      <c r="G43" s="175">
        <v>11</v>
      </c>
      <c r="H43" s="174">
        <v>63</v>
      </c>
      <c r="I43" s="174"/>
      <c r="J43" s="147">
        <f t="shared" si="2"/>
        <v>3.4903047091412747</v>
      </c>
      <c r="L43" s="147"/>
    </row>
    <row r="44" spans="1:12">
      <c r="B44" s="139" t="s">
        <v>44</v>
      </c>
      <c r="C44" s="175">
        <v>5</v>
      </c>
      <c r="D44" s="175">
        <v>2</v>
      </c>
      <c r="E44" s="175">
        <v>6</v>
      </c>
      <c r="F44" s="175">
        <v>67</v>
      </c>
      <c r="G44" s="175">
        <v>2</v>
      </c>
      <c r="H44" s="174">
        <v>82</v>
      </c>
      <c r="I44" s="174"/>
      <c r="J44" s="147">
        <f t="shared" si="2"/>
        <v>4.5429362880886428</v>
      </c>
      <c r="L44" s="147"/>
    </row>
    <row r="45" spans="1:12">
      <c r="B45" s="139" t="s">
        <v>45</v>
      </c>
      <c r="C45" s="175">
        <v>10</v>
      </c>
      <c r="D45" s="175">
        <v>12</v>
      </c>
      <c r="E45" s="175">
        <v>125</v>
      </c>
      <c r="F45" s="175">
        <v>315</v>
      </c>
      <c r="G45" s="175">
        <v>25</v>
      </c>
      <c r="H45" s="174">
        <v>487</v>
      </c>
      <c r="I45" s="174"/>
      <c r="J45" s="147">
        <f t="shared" si="2"/>
        <v>26.980609418282548</v>
      </c>
      <c r="L45" s="147"/>
    </row>
    <row r="46" spans="1:12" ht="6" customHeight="1">
      <c r="C46" s="175"/>
      <c r="D46" s="175"/>
      <c r="E46" s="175"/>
      <c r="F46" s="175"/>
      <c r="G46" s="175"/>
      <c r="H46" s="174"/>
      <c r="I46" s="174"/>
      <c r="J46" s="147"/>
      <c r="L46" s="147"/>
    </row>
    <row r="47" spans="1:12">
      <c r="A47" s="145" t="s">
        <v>234</v>
      </c>
      <c r="C47" s="175"/>
      <c r="D47" s="175"/>
      <c r="E47" s="175"/>
      <c r="F47" s="175"/>
      <c r="G47" s="175"/>
      <c r="H47" s="174"/>
      <c r="I47" s="174"/>
      <c r="J47" s="147"/>
      <c r="L47" s="147"/>
    </row>
    <row r="48" spans="1:12">
      <c r="B48" s="139" t="s">
        <v>47</v>
      </c>
      <c r="C48" s="175">
        <v>9</v>
      </c>
      <c r="D48" s="175">
        <v>0</v>
      </c>
      <c r="E48" s="175">
        <v>6</v>
      </c>
      <c r="F48" s="175">
        <v>92</v>
      </c>
      <c r="G48" s="175">
        <v>3</v>
      </c>
      <c r="H48" s="174">
        <v>110</v>
      </c>
      <c r="I48" s="174"/>
      <c r="J48" s="147">
        <f t="shared" ref="J48:J58" si="3">H48/$H$96*100</f>
        <v>6.094182825484765</v>
      </c>
      <c r="L48" s="147"/>
    </row>
    <row r="49" spans="1:12">
      <c r="B49" s="139" t="s">
        <v>48</v>
      </c>
      <c r="C49" s="175">
        <v>3</v>
      </c>
      <c r="D49" s="175">
        <v>1</v>
      </c>
      <c r="E49" s="175">
        <v>1</v>
      </c>
      <c r="F49" s="175">
        <v>21</v>
      </c>
      <c r="G49" s="175">
        <v>1</v>
      </c>
      <c r="H49" s="174">
        <v>27</v>
      </c>
      <c r="I49" s="174"/>
      <c r="J49" s="147">
        <f t="shared" si="3"/>
        <v>1.4958448753462603</v>
      </c>
      <c r="L49" s="147"/>
    </row>
    <row r="50" spans="1:12">
      <c r="B50" s="139" t="s">
        <v>49</v>
      </c>
      <c r="C50" s="175">
        <v>1</v>
      </c>
      <c r="D50" s="175">
        <v>1</v>
      </c>
      <c r="E50" s="175">
        <v>2</v>
      </c>
      <c r="F50" s="175">
        <v>24</v>
      </c>
      <c r="G50" s="175">
        <v>18</v>
      </c>
      <c r="H50" s="174">
        <v>46</v>
      </c>
      <c r="I50" s="174"/>
      <c r="J50" s="147">
        <f t="shared" si="3"/>
        <v>2.5484764542936289</v>
      </c>
      <c r="L50" s="147"/>
    </row>
    <row r="51" spans="1:12">
      <c r="B51" s="139" t="s">
        <v>50</v>
      </c>
      <c r="C51" s="175">
        <v>3</v>
      </c>
      <c r="D51" s="175">
        <v>0</v>
      </c>
      <c r="E51" s="175">
        <v>0</v>
      </c>
      <c r="F51" s="175">
        <v>2</v>
      </c>
      <c r="G51" s="175">
        <v>0</v>
      </c>
      <c r="H51" s="174">
        <v>5</v>
      </c>
      <c r="I51" s="174"/>
      <c r="J51" s="147">
        <f t="shared" si="3"/>
        <v>0.2770083102493075</v>
      </c>
      <c r="L51" s="147"/>
    </row>
    <row r="52" spans="1:12">
      <c r="B52" s="139" t="s">
        <v>51</v>
      </c>
      <c r="C52" s="175">
        <v>0</v>
      </c>
      <c r="D52" s="175">
        <v>2</v>
      </c>
      <c r="E52" s="175">
        <v>2</v>
      </c>
      <c r="F52" s="175">
        <v>48</v>
      </c>
      <c r="G52" s="175">
        <v>2</v>
      </c>
      <c r="H52" s="174">
        <v>54</v>
      </c>
      <c r="I52" s="174"/>
      <c r="J52" s="147">
        <f t="shared" si="3"/>
        <v>2.9916897506925206</v>
      </c>
      <c r="L52" s="147"/>
    </row>
    <row r="53" spans="1:12">
      <c r="B53" s="139" t="s">
        <v>250</v>
      </c>
      <c r="C53" s="175">
        <v>0</v>
      </c>
      <c r="D53" s="175">
        <v>3</v>
      </c>
      <c r="E53" s="175">
        <v>0</v>
      </c>
      <c r="F53" s="175">
        <v>2</v>
      </c>
      <c r="G53" s="175">
        <v>0</v>
      </c>
      <c r="H53" s="174">
        <v>5</v>
      </c>
      <c r="I53" s="174"/>
      <c r="J53" s="147">
        <f t="shared" si="3"/>
        <v>0.2770083102493075</v>
      </c>
      <c r="L53" s="147"/>
    </row>
    <row r="54" spans="1:12">
      <c r="B54" s="139" t="s">
        <v>53</v>
      </c>
      <c r="C54" s="175">
        <v>0</v>
      </c>
      <c r="D54" s="175">
        <v>8</v>
      </c>
      <c r="E54" s="175">
        <v>0</v>
      </c>
      <c r="F54" s="175">
        <v>0</v>
      </c>
      <c r="G54" s="175">
        <v>0</v>
      </c>
      <c r="H54" s="174">
        <v>8</v>
      </c>
      <c r="I54" s="174"/>
      <c r="J54" s="147">
        <f t="shared" si="3"/>
        <v>0.44321329639889201</v>
      </c>
      <c r="L54" s="147"/>
    </row>
    <row r="55" spans="1:12">
      <c r="B55" s="139" t="s">
        <v>54</v>
      </c>
      <c r="C55" s="175">
        <v>0</v>
      </c>
      <c r="D55" s="175">
        <v>0</v>
      </c>
      <c r="E55" s="175">
        <v>0</v>
      </c>
      <c r="F55" s="175">
        <v>3</v>
      </c>
      <c r="G55" s="175">
        <v>0</v>
      </c>
      <c r="H55" s="174">
        <v>3</v>
      </c>
      <c r="I55" s="174"/>
      <c r="J55" s="147">
        <f t="shared" si="3"/>
        <v>0.16620498614958448</v>
      </c>
      <c r="L55" s="147"/>
    </row>
    <row r="56" spans="1:12">
      <c r="B56" s="139" t="s">
        <v>55</v>
      </c>
      <c r="C56" s="175">
        <v>3</v>
      </c>
      <c r="D56" s="175">
        <v>0</v>
      </c>
      <c r="E56" s="175">
        <v>1</v>
      </c>
      <c r="F56" s="175">
        <v>33</v>
      </c>
      <c r="G56" s="175">
        <v>3</v>
      </c>
      <c r="H56" s="174">
        <v>40</v>
      </c>
      <c r="I56" s="174"/>
      <c r="J56" s="147">
        <f t="shared" si="3"/>
        <v>2.21606648199446</v>
      </c>
      <c r="L56" s="147"/>
    </row>
    <row r="57" spans="1:12">
      <c r="B57" s="139" t="s">
        <v>56</v>
      </c>
      <c r="C57" s="175">
        <v>1</v>
      </c>
      <c r="D57" s="175">
        <v>0</v>
      </c>
      <c r="E57" s="175">
        <v>2</v>
      </c>
      <c r="F57" s="175">
        <v>7</v>
      </c>
      <c r="G57" s="175">
        <v>2</v>
      </c>
      <c r="H57" s="174">
        <v>12</v>
      </c>
      <c r="I57" s="174"/>
      <c r="J57" s="147">
        <f t="shared" si="3"/>
        <v>0.66481994459833793</v>
      </c>
      <c r="L57" s="147"/>
    </row>
    <row r="58" spans="1:12" ht="2.25" customHeight="1">
      <c r="C58" s="175"/>
      <c r="D58" s="175"/>
      <c r="E58" s="175"/>
      <c r="F58" s="175"/>
      <c r="G58" s="175"/>
      <c r="H58" s="174"/>
      <c r="I58" s="174"/>
      <c r="J58" s="147">
        <f t="shared" si="3"/>
        <v>0</v>
      </c>
      <c r="L58" s="147"/>
    </row>
    <row r="59" spans="1:12">
      <c r="A59" s="145" t="s">
        <v>235</v>
      </c>
      <c r="C59" s="175"/>
      <c r="D59" s="175"/>
      <c r="E59" s="175"/>
      <c r="F59" s="175"/>
      <c r="G59" s="175"/>
      <c r="H59" s="174"/>
      <c r="I59" s="174"/>
      <c r="J59" s="147"/>
      <c r="L59" s="147"/>
    </row>
    <row r="60" spans="1:12">
      <c r="B60" s="139" t="s">
        <v>58</v>
      </c>
      <c r="C60" s="175">
        <v>7</v>
      </c>
      <c r="D60" s="175">
        <v>0</v>
      </c>
      <c r="E60" s="175">
        <v>9</v>
      </c>
      <c r="F60" s="175">
        <v>38</v>
      </c>
      <c r="G60" s="175">
        <v>1</v>
      </c>
      <c r="H60" s="174">
        <v>55</v>
      </c>
      <c r="I60" s="174"/>
      <c r="J60" s="147">
        <f t="shared" ref="J60:J67" si="4">H60/$H$96*100</f>
        <v>3.0470914127423825</v>
      </c>
      <c r="L60" s="147"/>
    </row>
    <row r="61" spans="1:12">
      <c r="B61" s="139" t="s">
        <v>59</v>
      </c>
      <c r="C61" s="175">
        <v>21</v>
      </c>
      <c r="D61" s="175">
        <v>15</v>
      </c>
      <c r="E61" s="175">
        <v>46</v>
      </c>
      <c r="F61" s="175">
        <v>148</v>
      </c>
      <c r="G61" s="175">
        <v>23</v>
      </c>
      <c r="H61" s="174">
        <v>253</v>
      </c>
      <c r="I61" s="174"/>
      <c r="J61" s="147">
        <f t="shared" si="4"/>
        <v>14.016620498614959</v>
      </c>
      <c r="L61" s="147"/>
    </row>
    <row r="62" spans="1:12">
      <c r="B62" s="139" t="s">
        <v>60</v>
      </c>
      <c r="C62" s="175">
        <v>1</v>
      </c>
      <c r="D62" s="175">
        <v>0</v>
      </c>
      <c r="E62" s="175">
        <v>6</v>
      </c>
      <c r="F62" s="175">
        <v>15</v>
      </c>
      <c r="G62" s="175">
        <v>2</v>
      </c>
      <c r="H62" s="174">
        <v>24</v>
      </c>
      <c r="I62" s="174"/>
      <c r="J62" s="147">
        <f t="shared" si="4"/>
        <v>1.3296398891966759</v>
      </c>
      <c r="L62" s="147"/>
    </row>
    <row r="63" spans="1:12">
      <c r="B63" s="139" t="s">
        <v>236</v>
      </c>
      <c r="C63" s="175">
        <v>0</v>
      </c>
      <c r="D63" s="175">
        <v>0</v>
      </c>
      <c r="E63" s="175">
        <v>0</v>
      </c>
      <c r="F63" s="175">
        <v>3</v>
      </c>
      <c r="G63" s="175">
        <v>0</v>
      </c>
      <c r="H63" s="174">
        <v>3</v>
      </c>
      <c r="I63" s="174"/>
      <c r="J63" s="147">
        <f t="shared" si="4"/>
        <v>0.16620498614958448</v>
      </c>
      <c r="L63" s="147"/>
    </row>
    <row r="64" spans="1:12">
      <c r="B64" s="139" t="s">
        <v>62</v>
      </c>
      <c r="C64" s="175">
        <v>2</v>
      </c>
      <c r="D64" s="175">
        <v>2</v>
      </c>
      <c r="E64" s="175">
        <v>23</v>
      </c>
      <c r="F64" s="175">
        <v>49</v>
      </c>
      <c r="G64" s="175">
        <v>2</v>
      </c>
      <c r="H64" s="174">
        <v>78</v>
      </c>
      <c r="I64" s="174"/>
      <c r="J64" s="147">
        <f t="shared" si="4"/>
        <v>4.3213296398891963</v>
      </c>
      <c r="L64" s="147"/>
    </row>
    <row r="65" spans="1:12">
      <c r="B65" s="139" t="s">
        <v>63</v>
      </c>
      <c r="C65" s="175">
        <v>0</v>
      </c>
      <c r="D65" s="175">
        <v>1</v>
      </c>
      <c r="E65" s="175">
        <v>5</v>
      </c>
      <c r="F65" s="175">
        <v>17</v>
      </c>
      <c r="G65" s="175">
        <v>10</v>
      </c>
      <c r="H65" s="174">
        <v>33</v>
      </c>
      <c r="I65" s="174"/>
      <c r="J65" s="147">
        <f t="shared" si="4"/>
        <v>1.8282548476454294</v>
      </c>
      <c r="L65" s="147"/>
    </row>
    <row r="66" spans="1:12">
      <c r="A66" s="145"/>
      <c r="B66" s="139" t="s">
        <v>64</v>
      </c>
      <c r="C66" s="175">
        <v>0</v>
      </c>
      <c r="D66" s="175">
        <v>0</v>
      </c>
      <c r="E66" s="175">
        <v>7</v>
      </c>
      <c r="F66" s="175">
        <v>10</v>
      </c>
      <c r="G66" s="175">
        <v>0</v>
      </c>
      <c r="H66" s="174">
        <v>17</v>
      </c>
      <c r="I66" s="174"/>
      <c r="J66" s="147">
        <f t="shared" si="4"/>
        <v>0.94182825484764532</v>
      </c>
      <c r="L66" s="147"/>
    </row>
    <row r="67" spans="1:12" ht="3" customHeight="1">
      <c r="A67" s="145"/>
      <c r="C67" s="175"/>
      <c r="D67" s="175"/>
      <c r="E67" s="175"/>
      <c r="F67" s="175"/>
      <c r="G67" s="175"/>
      <c r="H67" s="174"/>
      <c r="I67" s="174"/>
      <c r="J67" s="147">
        <f t="shared" si="4"/>
        <v>0</v>
      </c>
      <c r="L67" s="147"/>
    </row>
    <row r="68" spans="1:12">
      <c r="A68" s="145" t="s">
        <v>111</v>
      </c>
      <c r="C68" s="175"/>
      <c r="D68" s="175"/>
      <c r="E68" s="175"/>
      <c r="F68" s="175"/>
      <c r="G68" s="175"/>
      <c r="H68" s="174"/>
      <c r="I68" s="174"/>
      <c r="J68" s="147"/>
      <c r="L68" s="147"/>
    </row>
    <row r="69" spans="1:12">
      <c r="B69" s="139" t="s">
        <v>66</v>
      </c>
      <c r="C69" s="175">
        <v>23</v>
      </c>
      <c r="D69" s="175">
        <v>3</v>
      </c>
      <c r="E69" s="175">
        <v>6</v>
      </c>
      <c r="F69" s="175">
        <v>4</v>
      </c>
      <c r="G69" s="175">
        <v>0</v>
      </c>
      <c r="H69" s="174">
        <v>36</v>
      </c>
      <c r="I69" s="174"/>
      <c r="J69" s="147">
        <f t="shared" ref="J69:J77" si="5">H69/$H$96*100</f>
        <v>1.9944598337950137</v>
      </c>
      <c r="L69" s="147"/>
    </row>
    <row r="70" spans="1:12">
      <c r="B70" s="139" t="s">
        <v>67</v>
      </c>
      <c r="C70" s="175">
        <v>0</v>
      </c>
      <c r="D70" s="175">
        <v>1</v>
      </c>
      <c r="E70" s="175">
        <v>2</v>
      </c>
      <c r="F70" s="175">
        <v>4</v>
      </c>
      <c r="G70" s="175">
        <v>0</v>
      </c>
      <c r="H70" s="174">
        <v>7</v>
      </c>
      <c r="I70" s="174"/>
      <c r="J70" s="147">
        <f t="shared" si="5"/>
        <v>0.38781163434903049</v>
      </c>
      <c r="L70" s="147"/>
    </row>
    <row r="71" spans="1:12">
      <c r="B71" s="139" t="s">
        <v>237</v>
      </c>
      <c r="C71" s="175">
        <v>2</v>
      </c>
      <c r="D71" s="175">
        <v>1</v>
      </c>
      <c r="E71" s="175">
        <v>3</v>
      </c>
      <c r="F71" s="175">
        <v>8</v>
      </c>
      <c r="G71" s="175">
        <v>2</v>
      </c>
      <c r="H71" s="174">
        <v>16</v>
      </c>
      <c r="I71" s="174"/>
      <c r="J71" s="147">
        <f t="shared" si="5"/>
        <v>0.88642659279778402</v>
      </c>
      <c r="L71" s="147"/>
    </row>
    <row r="72" spans="1:12">
      <c r="B72" s="139" t="s">
        <v>70</v>
      </c>
      <c r="C72" s="175">
        <v>1</v>
      </c>
      <c r="D72" s="175">
        <v>0</v>
      </c>
      <c r="E72" s="175">
        <v>2</v>
      </c>
      <c r="F72" s="175">
        <v>1</v>
      </c>
      <c r="G72" s="175">
        <v>0</v>
      </c>
      <c r="H72" s="174">
        <v>4</v>
      </c>
      <c r="I72" s="174"/>
      <c r="J72" s="147">
        <f t="shared" si="5"/>
        <v>0.221606648199446</v>
      </c>
      <c r="L72" s="147"/>
    </row>
    <row r="73" spans="1:12">
      <c r="B73" s="139" t="s">
        <v>71</v>
      </c>
      <c r="C73" s="175">
        <v>4</v>
      </c>
      <c r="D73" s="175">
        <v>14</v>
      </c>
      <c r="E73" s="175">
        <v>7</v>
      </c>
      <c r="F73" s="175">
        <v>21</v>
      </c>
      <c r="G73" s="175">
        <v>3</v>
      </c>
      <c r="H73" s="174">
        <v>49</v>
      </c>
      <c r="I73" s="174"/>
      <c r="J73" s="147">
        <f t="shared" si="5"/>
        <v>2.7146814404432131</v>
      </c>
      <c r="L73" s="147"/>
    </row>
    <row r="74" spans="1:12">
      <c r="B74" s="139" t="s">
        <v>72</v>
      </c>
      <c r="C74" s="175">
        <v>3</v>
      </c>
      <c r="D74" s="175">
        <v>1</v>
      </c>
      <c r="E74" s="175">
        <v>5</v>
      </c>
      <c r="F74" s="175">
        <v>9</v>
      </c>
      <c r="G74" s="175">
        <v>3</v>
      </c>
      <c r="H74" s="174">
        <v>21</v>
      </c>
      <c r="I74" s="174"/>
      <c r="J74" s="147">
        <f t="shared" si="5"/>
        <v>1.1634349030470914</v>
      </c>
      <c r="L74" s="147"/>
    </row>
    <row r="75" spans="1:12">
      <c r="B75" s="139" t="s">
        <v>73</v>
      </c>
      <c r="C75" s="175">
        <v>0</v>
      </c>
      <c r="D75" s="175">
        <v>0</v>
      </c>
      <c r="E75" s="175">
        <v>2</v>
      </c>
      <c r="F75" s="175">
        <v>0</v>
      </c>
      <c r="G75" s="175">
        <v>0</v>
      </c>
      <c r="H75" s="174">
        <v>2</v>
      </c>
      <c r="I75" s="174"/>
      <c r="J75" s="147">
        <f t="shared" si="5"/>
        <v>0.110803324099723</v>
      </c>
      <c r="L75" s="147"/>
    </row>
    <row r="76" spans="1:12">
      <c r="B76" s="139" t="s">
        <v>75</v>
      </c>
      <c r="C76" s="175">
        <v>3</v>
      </c>
      <c r="D76" s="175">
        <v>2</v>
      </c>
      <c r="E76" s="175">
        <v>4</v>
      </c>
      <c r="F76" s="175">
        <v>2</v>
      </c>
      <c r="G76" s="175">
        <v>0</v>
      </c>
      <c r="H76" s="174">
        <v>11</v>
      </c>
      <c r="I76" s="174"/>
      <c r="J76" s="147">
        <f t="shared" si="5"/>
        <v>0.60941828254847652</v>
      </c>
      <c r="L76" s="147"/>
    </row>
    <row r="77" spans="1:12" ht="3.75" customHeight="1">
      <c r="C77" s="175"/>
      <c r="D77" s="175"/>
      <c r="E77" s="175"/>
      <c r="F77" s="175"/>
      <c r="G77" s="175"/>
      <c r="H77" s="174"/>
      <c r="I77" s="174"/>
      <c r="J77" s="147">
        <f t="shared" si="5"/>
        <v>0</v>
      </c>
      <c r="L77" s="147"/>
    </row>
    <row r="78" spans="1:12">
      <c r="A78" s="145" t="s">
        <v>112</v>
      </c>
      <c r="C78" s="175"/>
      <c r="D78" s="175"/>
      <c r="E78" s="175"/>
      <c r="F78" s="175"/>
      <c r="G78" s="175"/>
      <c r="H78" s="174"/>
      <c r="I78" s="174"/>
      <c r="J78" s="147"/>
      <c r="L78" s="147"/>
    </row>
    <row r="79" spans="1:12">
      <c r="B79" s="139" t="s">
        <v>157</v>
      </c>
      <c r="C79" s="175">
        <v>73</v>
      </c>
      <c r="D79" s="175">
        <v>0</v>
      </c>
      <c r="E79" s="175">
        <v>0</v>
      </c>
      <c r="F79" s="175">
        <v>0</v>
      </c>
      <c r="G79" s="175">
        <v>0</v>
      </c>
      <c r="H79" s="174">
        <v>73</v>
      </c>
      <c r="I79" s="174"/>
      <c r="J79" s="147">
        <f t="shared" ref="J79:J88" si="6">H79/$H$96*100</f>
        <v>4.0443213296398888</v>
      </c>
      <c r="L79" s="147"/>
    </row>
    <row r="80" spans="1:12">
      <c r="B80" s="139" t="s">
        <v>78</v>
      </c>
      <c r="C80" s="175">
        <v>261</v>
      </c>
      <c r="D80" s="175">
        <v>4</v>
      </c>
      <c r="E80" s="175">
        <v>0</v>
      </c>
      <c r="F80" s="175">
        <v>0</v>
      </c>
      <c r="G80" s="175">
        <v>0</v>
      </c>
      <c r="H80" s="174">
        <v>265</v>
      </c>
      <c r="I80" s="174"/>
      <c r="J80" s="147">
        <f t="shared" si="6"/>
        <v>14.681440443213297</v>
      </c>
      <c r="L80" s="147"/>
    </row>
    <row r="81" spans="1:12">
      <c r="B81" s="139" t="s">
        <v>158</v>
      </c>
      <c r="C81" s="175">
        <v>70</v>
      </c>
      <c r="D81" s="175">
        <v>1</v>
      </c>
      <c r="E81" s="175">
        <v>0</v>
      </c>
      <c r="F81" s="175">
        <v>0</v>
      </c>
      <c r="G81" s="175">
        <v>1</v>
      </c>
      <c r="H81" s="174">
        <v>72</v>
      </c>
      <c r="I81" s="174"/>
      <c r="J81" s="147">
        <f t="shared" si="6"/>
        <v>3.9889196675900274</v>
      </c>
      <c r="L81" s="147"/>
    </row>
    <row r="82" spans="1:12">
      <c r="B82" s="139" t="s">
        <v>80</v>
      </c>
      <c r="C82" s="175">
        <v>28</v>
      </c>
      <c r="D82" s="175">
        <v>1</v>
      </c>
      <c r="E82" s="175">
        <v>0</v>
      </c>
      <c r="F82" s="175">
        <v>1</v>
      </c>
      <c r="G82" s="175">
        <v>0</v>
      </c>
      <c r="H82" s="174">
        <v>30</v>
      </c>
      <c r="I82" s="174"/>
      <c r="J82" s="147">
        <f t="shared" si="6"/>
        <v>1.662049861495845</v>
      </c>
      <c r="L82" s="147"/>
    </row>
    <row r="83" spans="1:12">
      <c r="B83" s="139" t="s">
        <v>159</v>
      </c>
      <c r="C83" s="175">
        <v>30</v>
      </c>
      <c r="D83" s="175">
        <v>0</v>
      </c>
      <c r="E83" s="175">
        <v>0</v>
      </c>
      <c r="F83" s="175">
        <v>1</v>
      </c>
      <c r="G83" s="175">
        <v>0</v>
      </c>
      <c r="H83" s="174">
        <v>31</v>
      </c>
      <c r="I83" s="174"/>
      <c r="J83" s="147">
        <f t="shared" si="6"/>
        <v>1.7174515235457064</v>
      </c>
      <c r="L83" s="147"/>
    </row>
    <row r="84" spans="1:12">
      <c r="B84" s="139" t="s">
        <v>82</v>
      </c>
      <c r="C84" s="175">
        <v>74</v>
      </c>
      <c r="D84" s="175">
        <v>0</v>
      </c>
      <c r="E84" s="175">
        <v>0</v>
      </c>
      <c r="F84" s="175">
        <v>0</v>
      </c>
      <c r="G84" s="175">
        <v>1</v>
      </c>
      <c r="H84" s="174">
        <v>75</v>
      </c>
      <c r="I84" s="174"/>
      <c r="J84" s="147">
        <f t="shared" si="6"/>
        <v>4.1551246537396125</v>
      </c>
      <c r="L84" s="147"/>
    </row>
    <row r="85" spans="1:12">
      <c r="B85" s="139" t="s">
        <v>161</v>
      </c>
      <c r="C85" s="175">
        <v>7</v>
      </c>
      <c r="D85" s="175">
        <v>0</v>
      </c>
      <c r="E85" s="175">
        <v>0</v>
      </c>
      <c r="F85" s="175">
        <v>0</v>
      </c>
      <c r="G85" s="175">
        <v>0</v>
      </c>
      <c r="H85" s="174">
        <v>7</v>
      </c>
      <c r="I85" s="174"/>
      <c r="J85" s="147">
        <f t="shared" si="6"/>
        <v>0.38781163434903049</v>
      </c>
      <c r="L85" s="147"/>
    </row>
    <row r="86" spans="1:12">
      <c r="B86" s="139" t="s">
        <v>84</v>
      </c>
      <c r="C86" s="175">
        <v>96</v>
      </c>
      <c r="D86" s="175">
        <v>3</v>
      </c>
      <c r="E86" s="175">
        <v>0</v>
      </c>
      <c r="F86" s="175">
        <v>0</v>
      </c>
      <c r="G86" s="175">
        <v>2</v>
      </c>
      <c r="H86" s="174">
        <v>101</v>
      </c>
      <c r="I86" s="174"/>
      <c r="J86" s="147">
        <f t="shared" si="6"/>
        <v>5.5955678670360109</v>
      </c>
      <c r="L86" s="147"/>
    </row>
    <row r="87" spans="1:12">
      <c r="B87" s="139" t="s">
        <v>160</v>
      </c>
      <c r="C87" s="175">
        <v>20</v>
      </c>
      <c r="D87" s="175">
        <v>0</v>
      </c>
      <c r="E87" s="175">
        <v>0</v>
      </c>
      <c r="F87" s="175">
        <v>0</v>
      </c>
      <c r="G87" s="175">
        <v>0</v>
      </c>
      <c r="H87" s="174">
        <v>20</v>
      </c>
      <c r="I87" s="174"/>
      <c r="J87" s="147">
        <f t="shared" si="6"/>
        <v>1.10803324099723</v>
      </c>
      <c r="L87" s="147"/>
    </row>
    <row r="88" spans="1:12">
      <c r="B88" s="139" t="s">
        <v>86</v>
      </c>
      <c r="C88" s="175">
        <v>12</v>
      </c>
      <c r="D88" s="175">
        <v>0</v>
      </c>
      <c r="E88" s="175">
        <v>0</v>
      </c>
      <c r="F88" s="175">
        <v>0</v>
      </c>
      <c r="G88" s="175">
        <v>1</v>
      </c>
      <c r="H88" s="174">
        <v>13</v>
      </c>
      <c r="I88" s="174"/>
      <c r="J88" s="147">
        <f t="shared" si="6"/>
        <v>0.72022160664819945</v>
      </c>
      <c r="L88" s="147"/>
    </row>
    <row r="89" spans="1:12" ht="5.25" customHeight="1">
      <c r="C89" s="175"/>
      <c r="D89" s="175"/>
      <c r="E89" s="175"/>
      <c r="F89" s="175"/>
      <c r="G89" s="175"/>
      <c r="H89" s="174"/>
      <c r="I89" s="174"/>
      <c r="J89" s="147"/>
      <c r="L89" s="147"/>
    </row>
    <row r="90" spans="1:12">
      <c r="A90" s="145" t="s">
        <v>113</v>
      </c>
      <c r="C90" s="175"/>
      <c r="D90" s="175"/>
      <c r="E90" s="175"/>
      <c r="F90" s="175"/>
      <c r="G90" s="175"/>
      <c r="H90" s="174"/>
      <c r="I90" s="174"/>
      <c r="J90" s="147"/>
      <c r="L90" s="147"/>
    </row>
    <row r="91" spans="1:12">
      <c r="B91" s="139" t="s">
        <v>88</v>
      </c>
      <c r="C91" s="175">
        <v>0</v>
      </c>
      <c r="D91" s="175">
        <v>0</v>
      </c>
      <c r="E91" s="175">
        <v>1</v>
      </c>
      <c r="F91" s="175">
        <v>10</v>
      </c>
      <c r="G91" s="175">
        <v>0</v>
      </c>
      <c r="H91" s="174">
        <v>11</v>
      </c>
      <c r="I91" s="174"/>
      <c r="J91" s="147">
        <f>H91/$H$96*100</f>
        <v>0.60941828254847652</v>
      </c>
      <c r="L91" s="147"/>
    </row>
    <row r="92" spans="1:12">
      <c r="B92" s="139" t="s">
        <v>89</v>
      </c>
      <c r="C92" s="175">
        <v>1</v>
      </c>
      <c r="D92" s="175">
        <v>0</v>
      </c>
      <c r="E92" s="175">
        <v>0</v>
      </c>
      <c r="F92" s="175">
        <v>3</v>
      </c>
      <c r="G92" s="175">
        <v>0</v>
      </c>
      <c r="H92" s="174">
        <v>4</v>
      </c>
      <c r="I92" s="174"/>
      <c r="J92" s="147">
        <f>H92/$H$96*100</f>
        <v>0.221606648199446</v>
      </c>
      <c r="L92" s="147"/>
    </row>
    <row r="93" spans="1:12">
      <c r="B93" s="139" t="s">
        <v>90</v>
      </c>
      <c r="C93" s="175">
        <v>1</v>
      </c>
      <c r="D93" s="175">
        <v>0</v>
      </c>
      <c r="E93" s="175">
        <v>1</v>
      </c>
      <c r="F93" s="175">
        <v>1</v>
      </c>
      <c r="G93" s="175">
        <v>0</v>
      </c>
      <c r="H93" s="174">
        <v>3</v>
      </c>
      <c r="I93" s="174"/>
      <c r="J93" s="147">
        <f>H93/$H$96*100</f>
        <v>0.16620498614958448</v>
      </c>
      <c r="L93" s="147"/>
    </row>
    <row r="94" spans="1:12">
      <c r="B94" s="139" t="s">
        <v>92</v>
      </c>
      <c r="C94" s="175">
        <v>13</v>
      </c>
      <c r="D94" s="175">
        <v>2</v>
      </c>
      <c r="E94" s="175">
        <v>9</v>
      </c>
      <c r="F94" s="175">
        <v>21</v>
      </c>
      <c r="G94" s="175">
        <v>9</v>
      </c>
      <c r="H94" s="174">
        <v>54</v>
      </c>
      <c r="I94" s="174"/>
      <c r="J94" s="147">
        <f>H94/$H$96*100</f>
        <v>2.9916897506925206</v>
      </c>
      <c r="L94" s="147"/>
    </row>
    <row r="95" spans="1:12" ht="3.75" customHeight="1">
      <c r="A95" s="140"/>
      <c r="B95" s="140"/>
      <c r="C95" s="176"/>
      <c r="D95" s="176"/>
      <c r="E95" s="176"/>
      <c r="F95" s="176"/>
      <c r="G95" s="176"/>
      <c r="H95" s="156"/>
      <c r="I95" s="156"/>
      <c r="J95" s="177"/>
    </row>
    <row r="96" spans="1:12" ht="17.25" thickBot="1">
      <c r="A96" s="154"/>
      <c r="B96" s="154" t="s">
        <v>251</v>
      </c>
      <c r="C96" s="178">
        <v>416</v>
      </c>
      <c r="D96" s="178">
        <v>125</v>
      </c>
      <c r="E96" s="178">
        <v>315</v>
      </c>
      <c r="F96" s="178">
        <v>821</v>
      </c>
      <c r="G96" s="178">
        <v>128</v>
      </c>
      <c r="H96" s="179">
        <v>1805</v>
      </c>
      <c r="I96" s="154"/>
      <c r="J96" s="180">
        <f>H96/H96</f>
        <v>1</v>
      </c>
    </row>
    <row r="97" spans="1:10" hidden="1">
      <c r="A97" s="145" t="s">
        <v>239</v>
      </c>
      <c r="C97" s="181">
        <f t="shared" ref="C97:H97" si="7">SUM(C6:C94)</f>
        <v>941</v>
      </c>
      <c r="D97" s="181">
        <f t="shared" si="7"/>
        <v>242</v>
      </c>
      <c r="E97" s="181">
        <f t="shared" si="7"/>
        <v>704</v>
      </c>
      <c r="F97" s="181">
        <f t="shared" si="7"/>
        <v>2011</v>
      </c>
      <c r="G97" s="181">
        <f t="shared" si="7"/>
        <v>249</v>
      </c>
      <c r="H97" s="182">
        <f t="shared" si="7"/>
        <v>4147</v>
      </c>
      <c r="J97" s="159"/>
    </row>
    <row r="98" spans="1:10" hidden="1">
      <c r="A98" s="148" t="s">
        <v>252</v>
      </c>
    </row>
    <row r="99" spans="1:10" hidden="1">
      <c r="A99" s="148" t="s">
        <v>253</v>
      </c>
      <c r="C99" s="175"/>
      <c r="D99" s="175"/>
      <c r="E99" s="175"/>
      <c r="F99" s="175"/>
      <c r="G99" s="175"/>
      <c r="H99" s="174"/>
      <c r="I99" s="174"/>
      <c r="J99" s="146"/>
    </row>
    <row r="100" spans="1:10">
      <c r="A100" s="8" t="s">
        <v>125</v>
      </c>
      <c r="C100" s="175"/>
      <c r="D100" s="175"/>
      <c r="E100" s="175"/>
      <c r="F100" s="175"/>
      <c r="G100" s="175"/>
      <c r="H100" s="174"/>
      <c r="I100" s="174"/>
      <c r="J100" s="146"/>
    </row>
    <row r="101" spans="1:10" ht="19.5" customHeight="1">
      <c r="A101" s="145"/>
    </row>
    <row r="102" spans="1:10">
      <c r="A102" s="160" t="s">
        <v>254</v>
      </c>
      <c r="B102" s="161"/>
      <c r="C102" s="161"/>
      <c r="D102" s="161"/>
      <c r="E102" s="161"/>
      <c r="F102" s="161"/>
      <c r="G102" s="161"/>
      <c r="H102" s="161"/>
      <c r="I102" s="162"/>
    </row>
    <row r="103" spans="1:10">
      <c r="A103" s="164" t="s">
        <v>255</v>
      </c>
      <c r="B103" s="165"/>
      <c r="C103" s="165"/>
      <c r="D103" s="165"/>
      <c r="E103" s="165"/>
      <c r="F103" s="165"/>
      <c r="G103" s="165"/>
      <c r="H103" s="165"/>
      <c r="I103" s="166"/>
    </row>
    <row r="104" spans="1:10">
      <c r="A104" s="164" t="s">
        <v>243</v>
      </c>
      <c r="B104" s="165"/>
      <c r="C104" s="165"/>
      <c r="D104" s="165"/>
      <c r="E104" s="165"/>
      <c r="F104" s="165"/>
      <c r="G104" s="165"/>
      <c r="H104" s="165"/>
      <c r="I104" s="166"/>
    </row>
    <row r="105" spans="1:10">
      <c r="A105" s="167" t="s">
        <v>256</v>
      </c>
      <c r="B105" s="168"/>
      <c r="C105" s="168"/>
      <c r="D105" s="168"/>
      <c r="E105" s="168"/>
      <c r="F105" s="168"/>
      <c r="G105" s="168"/>
      <c r="H105" s="168"/>
      <c r="I105" s="169"/>
    </row>
    <row r="113" spans="3:8">
      <c r="C113" s="116"/>
      <c r="D113" s="116"/>
      <c r="E113" s="116"/>
      <c r="F113" s="116"/>
      <c r="G113" s="116"/>
      <c r="H113" s="116"/>
    </row>
    <row r="114" spans="3:8">
      <c r="C114" s="116"/>
      <c r="D114" s="116"/>
      <c r="E114" s="116"/>
      <c r="F114" s="116"/>
      <c r="G114" s="116"/>
      <c r="H114" s="116"/>
    </row>
    <row r="115" spans="3:8">
      <c r="C115" s="116"/>
      <c r="D115" s="116"/>
      <c r="E115" s="116"/>
      <c r="F115" s="116"/>
      <c r="G115" s="116"/>
      <c r="H115" s="116"/>
    </row>
    <row r="116" spans="3:8">
      <c r="C116" s="183"/>
      <c r="D116" s="183"/>
      <c r="E116" s="183"/>
      <c r="F116" s="183"/>
      <c r="G116" s="183"/>
      <c r="H116" s="183"/>
    </row>
  </sheetData>
  <mergeCells count="2">
    <mergeCell ref="C2:H2"/>
    <mergeCell ref="J2:J3"/>
  </mergeCells>
  <pageMargins left="0.75" right="0.75" top="0.64" bottom="0.67" header="0.5" footer="0.5"/>
  <pageSetup paperSize="9" scale="4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168"/>
  <sheetViews>
    <sheetView zoomScaleNormal="100" workbookViewId="0"/>
  </sheetViews>
  <sheetFormatPr defaultRowHeight="12.75"/>
  <cols>
    <col min="1" max="1" width="9.140625" style="230"/>
    <col min="2" max="2" width="43" style="188" customWidth="1"/>
    <col min="3" max="4" width="11.85546875" style="201" customWidth="1"/>
    <col min="5" max="5" width="1.28515625" style="201" customWidth="1"/>
    <col min="6" max="6" width="11.85546875" style="201" customWidth="1"/>
    <col min="7" max="7" width="1.42578125" style="201" customWidth="1"/>
    <col min="8" max="8" width="7.140625" style="201" hidden="1" customWidth="1"/>
    <col min="9" max="9" width="11.5703125" style="201" customWidth="1"/>
    <col min="10" max="10" width="2.42578125" style="201" customWidth="1"/>
    <col min="11" max="12" width="9.7109375" style="201" customWidth="1"/>
    <col min="13" max="13" width="6.5703125" style="201" customWidth="1"/>
    <col min="14" max="14" width="2.7109375" style="201" customWidth="1"/>
    <col min="15" max="15" width="21.7109375" style="188" customWidth="1"/>
    <col min="16" max="16" width="1.85546875" style="188" customWidth="1"/>
    <col min="17" max="17" width="2" style="188" customWidth="1"/>
    <col min="18" max="18" width="1.7109375" style="188" customWidth="1"/>
    <col min="19" max="19" width="2" style="188" customWidth="1"/>
    <col min="20" max="16384" width="9.140625" style="188"/>
  </cols>
  <sheetData>
    <row r="1" spans="1:15" ht="15" thickBot="1">
      <c r="A1" s="184" t="s">
        <v>257</v>
      </c>
      <c r="B1" s="114"/>
      <c r="C1" s="185"/>
      <c r="D1" s="185"/>
      <c r="E1" s="185"/>
      <c r="F1" s="185"/>
      <c r="G1" s="185"/>
      <c r="H1" s="185"/>
      <c r="I1" s="185"/>
      <c r="J1" s="186"/>
      <c r="K1" s="186"/>
      <c r="L1" s="186"/>
      <c r="M1" s="186"/>
      <c r="N1" s="186"/>
      <c r="O1" s="187"/>
    </row>
    <row r="2" spans="1:15">
      <c r="A2" s="189"/>
      <c r="B2" s="190"/>
      <c r="C2" s="191" t="s">
        <v>6</v>
      </c>
      <c r="D2" s="191"/>
      <c r="E2" s="191"/>
      <c r="F2" s="191"/>
      <c r="G2" s="192"/>
      <c r="H2" s="192"/>
      <c r="I2" s="193" t="s">
        <v>258</v>
      </c>
      <c r="J2" s="186"/>
      <c r="K2" s="194"/>
      <c r="L2" s="186"/>
      <c r="M2" s="186"/>
      <c r="N2" s="186"/>
      <c r="O2" s="195"/>
    </row>
    <row r="3" spans="1:15" ht="39" thickBot="1">
      <c r="A3" s="196" t="s">
        <v>259</v>
      </c>
      <c r="B3" s="113" t="s">
        <v>260</v>
      </c>
      <c r="C3" s="196" t="s">
        <v>261</v>
      </c>
      <c r="D3" s="196" t="s">
        <v>262</v>
      </c>
      <c r="E3" s="196"/>
      <c r="F3" s="196" t="s">
        <v>263</v>
      </c>
      <c r="G3" s="197"/>
      <c r="H3" s="198" t="s">
        <v>264</v>
      </c>
      <c r="I3" s="199"/>
      <c r="J3" s="200"/>
      <c r="N3" s="186"/>
      <c r="O3" s="195"/>
    </row>
    <row r="4" spans="1:15">
      <c r="A4" s="202">
        <v>1</v>
      </c>
      <c r="B4" s="133" t="s">
        <v>40</v>
      </c>
      <c r="C4" s="203">
        <v>2056</v>
      </c>
      <c r="D4" s="203">
        <v>569</v>
      </c>
      <c r="E4" s="203"/>
      <c r="F4" s="203">
        <v>2625</v>
      </c>
      <c r="G4" s="204"/>
      <c r="H4" s="205">
        <f t="shared" ref="H4:H67" si="0">C4/F4</f>
        <v>0.78323809523809529</v>
      </c>
      <c r="I4" s="206">
        <f t="shared" ref="I4:I67" si="1">F4/F$80</f>
        <v>0.1451559389515594</v>
      </c>
      <c r="J4" s="204"/>
      <c r="N4" s="204"/>
    </row>
    <row r="5" spans="1:15">
      <c r="A5" s="202">
        <v>2</v>
      </c>
      <c r="B5" s="133" t="s">
        <v>45</v>
      </c>
      <c r="C5" s="203">
        <v>1351</v>
      </c>
      <c r="D5" s="203">
        <v>261</v>
      </c>
      <c r="E5" s="203"/>
      <c r="F5" s="203">
        <v>1612</v>
      </c>
      <c r="G5" s="204"/>
      <c r="H5" s="205">
        <f t="shared" si="0"/>
        <v>0.83808933002481389</v>
      </c>
      <c r="I5" s="206">
        <f t="shared" si="1"/>
        <v>8.9139570891395709E-2</v>
      </c>
      <c r="J5" s="204"/>
      <c r="N5" s="204"/>
    </row>
    <row r="6" spans="1:15">
      <c r="A6" s="202">
        <v>3</v>
      </c>
      <c r="B6" s="133" t="s">
        <v>41</v>
      </c>
      <c r="C6" s="203">
        <v>986</v>
      </c>
      <c r="D6" s="203">
        <v>437</v>
      </c>
      <c r="E6" s="203"/>
      <c r="F6" s="203">
        <v>1423</v>
      </c>
      <c r="G6" s="204"/>
      <c r="H6" s="205">
        <f t="shared" si="0"/>
        <v>0.69290231904427269</v>
      </c>
      <c r="I6" s="206">
        <f t="shared" si="1"/>
        <v>7.8688343286883428E-2</v>
      </c>
      <c r="J6" s="204"/>
      <c r="N6" s="204"/>
    </row>
    <row r="7" spans="1:15">
      <c r="A7" s="202">
        <v>4</v>
      </c>
      <c r="B7" s="133" t="s">
        <v>11</v>
      </c>
      <c r="C7" s="203">
        <v>827</v>
      </c>
      <c r="D7" s="203">
        <v>328</v>
      </c>
      <c r="E7" s="203"/>
      <c r="F7" s="203">
        <v>1155</v>
      </c>
      <c r="G7" s="204"/>
      <c r="H7" s="205">
        <f t="shared" si="0"/>
        <v>0.716017316017316</v>
      </c>
      <c r="I7" s="206">
        <f t="shared" si="1"/>
        <v>6.3868613138686137E-2</v>
      </c>
      <c r="J7" s="204"/>
      <c r="N7" s="204"/>
    </row>
    <row r="8" spans="1:15">
      <c r="A8" s="202">
        <v>5</v>
      </c>
      <c r="B8" s="133" t="s">
        <v>59</v>
      </c>
      <c r="C8" s="203">
        <v>628</v>
      </c>
      <c r="D8" s="203">
        <v>323</v>
      </c>
      <c r="E8" s="203"/>
      <c r="F8" s="203">
        <v>951</v>
      </c>
      <c r="G8" s="204"/>
      <c r="H8" s="205">
        <f t="shared" si="0"/>
        <v>0.66035751840168244</v>
      </c>
      <c r="I8" s="206">
        <f t="shared" si="1"/>
        <v>5.2587923025879231E-2</v>
      </c>
      <c r="J8" s="204"/>
      <c r="N8" s="204"/>
    </row>
    <row r="9" spans="1:15">
      <c r="A9" s="202">
        <v>6</v>
      </c>
      <c r="B9" s="133" t="s">
        <v>38</v>
      </c>
      <c r="C9" s="203">
        <v>715</v>
      </c>
      <c r="D9" s="203">
        <v>234</v>
      </c>
      <c r="E9" s="203"/>
      <c r="F9" s="203">
        <v>949</v>
      </c>
      <c r="G9" s="204"/>
      <c r="H9" s="205">
        <f t="shared" si="0"/>
        <v>0.75342465753424659</v>
      </c>
      <c r="I9" s="206">
        <f t="shared" si="1"/>
        <v>5.2477328024773277E-2</v>
      </c>
      <c r="J9" s="204"/>
      <c r="N9" s="204"/>
    </row>
    <row r="10" spans="1:15">
      <c r="A10" s="202">
        <v>7</v>
      </c>
      <c r="B10" s="133" t="s">
        <v>78</v>
      </c>
      <c r="C10" s="203">
        <v>730</v>
      </c>
      <c r="D10" s="203">
        <v>124</v>
      </c>
      <c r="E10" s="203"/>
      <c r="F10" s="203">
        <v>854</v>
      </c>
      <c r="G10" s="204"/>
      <c r="H10" s="205">
        <f t="shared" si="0"/>
        <v>0.85480093676814983</v>
      </c>
      <c r="I10" s="206">
        <f t="shared" si="1"/>
        <v>4.7224065472240652E-2</v>
      </c>
      <c r="J10" s="204"/>
      <c r="N10" s="204"/>
    </row>
    <row r="11" spans="1:15">
      <c r="A11" s="202">
        <v>8</v>
      </c>
      <c r="B11" s="133" t="s">
        <v>31</v>
      </c>
      <c r="C11" s="203">
        <v>438</v>
      </c>
      <c r="D11" s="203">
        <v>393</v>
      </c>
      <c r="E11" s="203"/>
      <c r="F11" s="203">
        <v>831</v>
      </c>
      <c r="G11" s="204"/>
      <c r="H11" s="205">
        <f t="shared" si="0"/>
        <v>0.52707581227436828</v>
      </c>
      <c r="I11" s="206">
        <f t="shared" si="1"/>
        <v>4.5952222959522226E-2</v>
      </c>
      <c r="J11" s="204"/>
      <c r="N11" s="204"/>
    </row>
    <row r="12" spans="1:15">
      <c r="A12" s="202">
        <v>9</v>
      </c>
      <c r="B12" s="133" t="s">
        <v>43</v>
      </c>
      <c r="C12" s="203">
        <v>309</v>
      </c>
      <c r="D12" s="203">
        <v>146</v>
      </c>
      <c r="E12" s="203"/>
      <c r="F12" s="203">
        <v>455</v>
      </c>
      <c r="G12" s="204"/>
      <c r="H12" s="205">
        <f t="shared" si="0"/>
        <v>0.67912087912087915</v>
      </c>
      <c r="I12" s="206">
        <f t="shared" si="1"/>
        <v>2.5160362751603629E-2</v>
      </c>
      <c r="J12" s="204"/>
      <c r="N12" s="204"/>
    </row>
    <row r="13" spans="1:15">
      <c r="A13" s="207">
        <v>10</v>
      </c>
      <c r="B13" s="208" t="s">
        <v>32</v>
      </c>
      <c r="C13" s="209">
        <v>258</v>
      </c>
      <c r="D13" s="209">
        <v>179</v>
      </c>
      <c r="E13" s="209"/>
      <c r="F13" s="209">
        <v>437</v>
      </c>
      <c r="G13" s="210"/>
      <c r="H13" s="211">
        <f t="shared" si="0"/>
        <v>0.59038901601830662</v>
      </c>
      <c r="I13" s="212">
        <f t="shared" si="1"/>
        <v>2.4165007741650077E-2</v>
      </c>
      <c r="J13" s="204"/>
      <c r="N13" s="204"/>
    </row>
    <row r="14" spans="1:15">
      <c r="A14" s="202">
        <v>11</v>
      </c>
      <c r="B14" s="133" t="s">
        <v>84</v>
      </c>
      <c r="C14" s="203">
        <v>282</v>
      </c>
      <c r="D14" s="203">
        <v>62</v>
      </c>
      <c r="E14" s="203"/>
      <c r="F14" s="203">
        <v>344</v>
      </c>
      <c r="G14" s="204"/>
      <c r="H14" s="205">
        <f t="shared" si="0"/>
        <v>0.81976744186046513</v>
      </c>
      <c r="I14" s="206">
        <f t="shared" si="1"/>
        <v>1.9022340190223402E-2</v>
      </c>
      <c r="J14" s="204"/>
      <c r="N14" s="204"/>
    </row>
    <row r="15" spans="1:15">
      <c r="A15" s="202">
        <v>12</v>
      </c>
      <c r="B15" s="133" t="s">
        <v>30</v>
      </c>
      <c r="C15" s="203">
        <v>169</v>
      </c>
      <c r="D15" s="203">
        <v>156</v>
      </c>
      <c r="E15" s="203"/>
      <c r="F15" s="203">
        <v>325</v>
      </c>
      <c r="G15" s="204"/>
      <c r="H15" s="205">
        <f t="shared" si="0"/>
        <v>0.52</v>
      </c>
      <c r="I15" s="206">
        <f t="shared" si="1"/>
        <v>1.7971687679716877E-2</v>
      </c>
      <c r="J15" s="204"/>
      <c r="N15" s="204"/>
    </row>
    <row r="16" spans="1:15">
      <c r="A16" s="202">
        <v>13</v>
      </c>
      <c r="B16" s="133" t="s">
        <v>62</v>
      </c>
      <c r="C16" s="203">
        <v>196</v>
      </c>
      <c r="D16" s="203">
        <v>125</v>
      </c>
      <c r="E16" s="203"/>
      <c r="F16" s="203">
        <v>321</v>
      </c>
      <c r="G16" s="204"/>
      <c r="H16" s="205">
        <f t="shared" si="0"/>
        <v>0.61059190031152644</v>
      </c>
      <c r="I16" s="206">
        <f t="shared" si="1"/>
        <v>1.7750497677504976E-2</v>
      </c>
      <c r="J16" s="204"/>
      <c r="N16" s="204"/>
    </row>
    <row r="17" spans="1:14">
      <c r="A17" s="202">
        <v>14</v>
      </c>
      <c r="B17" s="133" t="s">
        <v>47</v>
      </c>
      <c r="C17" s="203">
        <v>266</v>
      </c>
      <c r="D17" s="203">
        <v>48</v>
      </c>
      <c r="E17" s="203"/>
      <c r="F17" s="203">
        <v>314</v>
      </c>
      <c r="G17" s="204"/>
      <c r="H17" s="205">
        <f t="shared" si="0"/>
        <v>0.84713375796178347</v>
      </c>
      <c r="I17" s="206">
        <f t="shared" si="1"/>
        <v>1.7363415173634152E-2</v>
      </c>
      <c r="J17" s="204"/>
      <c r="N17" s="204"/>
    </row>
    <row r="18" spans="1:14">
      <c r="A18" s="202">
        <v>15</v>
      </c>
      <c r="B18" s="133" t="s">
        <v>171</v>
      </c>
      <c r="C18" s="203">
        <v>172</v>
      </c>
      <c r="D18" s="203">
        <v>126</v>
      </c>
      <c r="E18" s="203"/>
      <c r="F18" s="203">
        <v>298</v>
      </c>
      <c r="G18" s="204"/>
      <c r="H18" s="205">
        <f t="shared" si="0"/>
        <v>0.57718120805369133</v>
      </c>
      <c r="I18" s="206">
        <f t="shared" si="1"/>
        <v>1.6478655164786551E-2</v>
      </c>
      <c r="J18" s="204"/>
      <c r="N18" s="204"/>
    </row>
    <row r="19" spans="1:14">
      <c r="A19" s="202">
        <v>16</v>
      </c>
      <c r="B19" s="133" t="s">
        <v>44</v>
      </c>
      <c r="C19" s="203">
        <v>216</v>
      </c>
      <c r="D19" s="203">
        <v>75</v>
      </c>
      <c r="E19" s="203"/>
      <c r="F19" s="203">
        <v>291</v>
      </c>
      <c r="G19" s="204"/>
      <c r="H19" s="205">
        <f t="shared" si="0"/>
        <v>0.74226804123711343</v>
      </c>
      <c r="I19" s="206">
        <f t="shared" si="1"/>
        <v>1.6091572660915727E-2</v>
      </c>
      <c r="J19" s="204"/>
      <c r="N19" s="204"/>
    </row>
    <row r="20" spans="1:14">
      <c r="A20" s="202">
        <v>17</v>
      </c>
      <c r="B20" s="133" t="s">
        <v>170</v>
      </c>
      <c r="C20" s="203">
        <v>249</v>
      </c>
      <c r="D20" s="203">
        <v>33</v>
      </c>
      <c r="E20" s="203"/>
      <c r="F20" s="203">
        <v>282</v>
      </c>
      <c r="G20" s="204"/>
      <c r="H20" s="205">
        <f t="shared" si="0"/>
        <v>0.88297872340425532</v>
      </c>
      <c r="I20" s="206">
        <f t="shared" si="1"/>
        <v>1.5593895155938951E-2</v>
      </c>
      <c r="J20" s="204"/>
      <c r="N20" s="204"/>
    </row>
    <row r="21" spans="1:14">
      <c r="A21" s="202">
        <v>18</v>
      </c>
      <c r="B21" s="133" t="s">
        <v>71</v>
      </c>
      <c r="C21" s="203">
        <v>155</v>
      </c>
      <c r="D21" s="203">
        <v>103</v>
      </c>
      <c r="E21" s="203"/>
      <c r="F21" s="203">
        <v>258</v>
      </c>
      <c r="G21" s="204"/>
      <c r="H21" s="205">
        <f t="shared" si="0"/>
        <v>0.60077519379844957</v>
      </c>
      <c r="I21" s="206">
        <f t="shared" si="1"/>
        <v>1.4266755142667552E-2</v>
      </c>
      <c r="J21" s="204"/>
      <c r="N21" s="204"/>
    </row>
    <row r="22" spans="1:14">
      <c r="A22" s="202">
        <v>19</v>
      </c>
      <c r="B22" s="133" t="s">
        <v>82</v>
      </c>
      <c r="C22" s="203">
        <v>202</v>
      </c>
      <c r="D22" s="203">
        <v>29</v>
      </c>
      <c r="E22" s="203"/>
      <c r="F22" s="203">
        <v>231</v>
      </c>
      <c r="G22" s="204"/>
      <c r="H22" s="205">
        <f t="shared" si="0"/>
        <v>0.87445887445887449</v>
      </c>
      <c r="I22" s="206">
        <f t="shared" si="1"/>
        <v>1.2773722627737226E-2</v>
      </c>
      <c r="J22" s="204"/>
      <c r="N22" s="204"/>
    </row>
    <row r="23" spans="1:14">
      <c r="A23" s="207">
        <v>20</v>
      </c>
      <c r="B23" s="208" t="s">
        <v>158</v>
      </c>
      <c r="C23" s="209">
        <v>135</v>
      </c>
      <c r="D23" s="209">
        <v>96</v>
      </c>
      <c r="E23" s="209"/>
      <c r="F23" s="209">
        <v>231</v>
      </c>
      <c r="G23" s="210"/>
      <c r="H23" s="211">
        <f t="shared" si="0"/>
        <v>0.58441558441558439</v>
      </c>
      <c r="I23" s="212">
        <f t="shared" si="1"/>
        <v>1.2773722627737226E-2</v>
      </c>
      <c r="J23" s="204"/>
      <c r="N23" s="204"/>
    </row>
    <row r="24" spans="1:14">
      <c r="A24" s="202">
        <v>21</v>
      </c>
      <c r="B24" s="133" t="s">
        <v>157</v>
      </c>
      <c r="C24" s="203">
        <v>195</v>
      </c>
      <c r="D24" s="203">
        <v>31</v>
      </c>
      <c r="E24" s="203"/>
      <c r="F24" s="203">
        <v>226</v>
      </c>
      <c r="G24" s="204"/>
      <c r="H24" s="205">
        <f t="shared" si="0"/>
        <v>0.86283185840707965</v>
      </c>
      <c r="I24" s="206">
        <f t="shared" si="1"/>
        <v>1.2497235124972351E-2</v>
      </c>
      <c r="J24" s="204"/>
      <c r="N24" s="204"/>
    </row>
    <row r="25" spans="1:14">
      <c r="A25" s="202">
        <v>22</v>
      </c>
      <c r="B25" s="133" t="s">
        <v>138</v>
      </c>
      <c r="C25" s="203">
        <v>122</v>
      </c>
      <c r="D25" s="203">
        <v>78</v>
      </c>
      <c r="E25" s="203"/>
      <c r="F25" s="203">
        <v>200</v>
      </c>
      <c r="G25" s="204"/>
      <c r="H25" s="205">
        <f t="shared" si="0"/>
        <v>0.61</v>
      </c>
      <c r="I25" s="206">
        <f t="shared" si="1"/>
        <v>1.1059500110595002E-2</v>
      </c>
      <c r="J25" s="204"/>
      <c r="N25" s="204"/>
    </row>
    <row r="26" spans="1:14">
      <c r="A26" s="202">
        <v>23</v>
      </c>
      <c r="B26" s="133" t="s">
        <v>92</v>
      </c>
      <c r="C26" s="203">
        <v>159</v>
      </c>
      <c r="D26" s="203">
        <v>31</v>
      </c>
      <c r="E26" s="203"/>
      <c r="F26" s="203">
        <v>190</v>
      </c>
      <c r="G26" s="204"/>
      <c r="H26" s="205">
        <f t="shared" si="0"/>
        <v>0.83684210526315794</v>
      </c>
      <c r="I26" s="206">
        <f t="shared" si="1"/>
        <v>1.0506525105065251E-2</v>
      </c>
      <c r="J26" s="204"/>
      <c r="N26" s="204"/>
    </row>
    <row r="27" spans="1:14">
      <c r="A27" s="202">
        <v>24</v>
      </c>
      <c r="B27" s="133" t="s">
        <v>72</v>
      </c>
      <c r="C27" s="203">
        <v>114</v>
      </c>
      <c r="D27" s="203">
        <v>68</v>
      </c>
      <c r="E27" s="203"/>
      <c r="F27" s="203">
        <v>182</v>
      </c>
      <c r="G27" s="204"/>
      <c r="H27" s="205">
        <f t="shared" si="0"/>
        <v>0.62637362637362637</v>
      </c>
      <c r="I27" s="206">
        <f t="shared" si="1"/>
        <v>1.0064145100641452E-2</v>
      </c>
      <c r="J27" s="204"/>
      <c r="N27" s="204"/>
    </row>
    <row r="28" spans="1:14">
      <c r="A28" s="202">
        <v>25</v>
      </c>
      <c r="B28" s="133" t="s">
        <v>66</v>
      </c>
      <c r="C28" s="203">
        <v>118</v>
      </c>
      <c r="D28" s="203">
        <v>54</v>
      </c>
      <c r="E28" s="203"/>
      <c r="F28" s="203">
        <v>172</v>
      </c>
      <c r="G28" s="204"/>
      <c r="H28" s="205">
        <f t="shared" si="0"/>
        <v>0.68604651162790697</v>
      </c>
      <c r="I28" s="206">
        <f t="shared" si="1"/>
        <v>9.5111700951117008E-3</v>
      </c>
      <c r="J28" s="204"/>
      <c r="N28" s="204"/>
    </row>
    <row r="29" spans="1:14">
      <c r="A29" s="202">
        <v>26</v>
      </c>
      <c r="B29" s="133" t="s">
        <v>55</v>
      </c>
      <c r="C29" s="203">
        <v>76</v>
      </c>
      <c r="D29" s="203">
        <v>92</v>
      </c>
      <c r="E29" s="203"/>
      <c r="F29" s="203">
        <v>168</v>
      </c>
      <c r="G29" s="204"/>
      <c r="H29" s="205">
        <f t="shared" si="0"/>
        <v>0.45238095238095238</v>
      </c>
      <c r="I29" s="206">
        <f t="shared" si="1"/>
        <v>9.2899800928998005E-3</v>
      </c>
      <c r="J29" s="204"/>
      <c r="N29" s="204"/>
    </row>
    <row r="30" spans="1:14">
      <c r="A30" s="202">
        <v>27</v>
      </c>
      <c r="B30" s="133" t="s">
        <v>36</v>
      </c>
      <c r="C30" s="203">
        <v>125</v>
      </c>
      <c r="D30" s="203">
        <v>36</v>
      </c>
      <c r="E30" s="203"/>
      <c r="F30" s="203">
        <v>161</v>
      </c>
      <c r="G30" s="204"/>
      <c r="H30" s="205">
        <f t="shared" si="0"/>
        <v>0.77639751552795033</v>
      </c>
      <c r="I30" s="206">
        <f t="shared" si="1"/>
        <v>8.9028975890289765E-3</v>
      </c>
      <c r="J30" s="204"/>
      <c r="N30" s="204"/>
    </row>
    <row r="31" spans="1:14">
      <c r="A31" s="202">
        <v>28</v>
      </c>
      <c r="B31" s="133" t="s">
        <v>58</v>
      </c>
      <c r="C31" s="203">
        <v>115</v>
      </c>
      <c r="D31" s="203">
        <v>38</v>
      </c>
      <c r="E31" s="203"/>
      <c r="F31" s="203">
        <v>153</v>
      </c>
      <c r="G31" s="204"/>
      <c r="H31" s="205">
        <f t="shared" si="0"/>
        <v>0.75163398692810457</v>
      </c>
      <c r="I31" s="206">
        <f t="shared" si="1"/>
        <v>8.4605175846051758E-3</v>
      </c>
      <c r="J31" s="204"/>
      <c r="N31" s="204"/>
    </row>
    <row r="32" spans="1:14">
      <c r="A32" s="202">
        <v>29</v>
      </c>
      <c r="B32" s="133" t="s">
        <v>51</v>
      </c>
      <c r="C32" s="203">
        <v>88</v>
      </c>
      <c r="D32" s="203">
        <v>61</v>
      </c>
      <c r="E32" s="203"/>
      <c r="F32" s="203">
        <v>149</v>
      </c>
      <c r="G32" s="204"/>
      <c r="H32" s="205">
        <f t="shared" si="0"/>
        <v>0.59060402684563762</v>
      </c>
      <c r="I32" s="206">
        <f t="shared" si="1"/>
        <v>8.2393275823932754E-3</v>
      </c>
      <c r="J32" s="204"/>
      <c r="N32" s="204"/>
    </row>
    <row r="33" spans="1:14">
      <c r="A33" s="207">
        <v>30</v>
      </c>
      <c r="B33" s="208" t="s">
        <v>233</v>
      </c>
      <c r="C33" s="209">
        <v>107</v>
      </c>
      <c r="D33" s="209">
        <v>30</v>
      </c>
      <c r="E33" s="209"/>
      <c r="F33" s="209">
        <v>137</v>
      </c>
      <c r="G33" s="210"/>
      <c r="H33" s="211">
        <f t="shared" si="0"/>
        <v>0.78102189781021902</v>
      </c>
      <c r="I33" s="212">
        <f t="shared" si="1"/>
        <v>7.575757575757576E-3</v>
      </c>
      <c r="J33" s="204"/>
      <c r="N33" s="204"/>
    </row>
    <row r="34" spans="1:14">
      <c r="A34" s="202">
        <v>31</v>
      </c>
      <c r="B34" s="133" t="s">
        <v>17</v>
      </c>
      <c r="C34" s="203">
        <v>105</v>
      </c>
      <c r="D34" s="203">
        <v>31</v>
      </c>
      <c r="E34" s="203"/>
      <c r="F34" s="203">
        <v>136</v>
      </c>
      <c r="G34" s="204"/>
      <c r="H34" s="205">
        <f t="shared" si="0"/>
        <v>0.7720588235294118</v>
      </c>
      <c r="I34" s="206">
        <f t="shared" si="1"/>
        <v>7.5204600752046009E-3</v>
      </c>
      <c r="J34" s="204"/>
      <c r="N34" s="204"/>
    </row>
    <row r="35" spans="1:14">
      <c r="A35" s="202">
        <v>32</v>
      </c>
      <c r="B35" s="133" t="s">
        <v>49</v>
      </c>
      <c r="C35" s="203">
        <v>53</v>
      </c>
      <c r="D35" s="203">
        <v>67</v>
      </c>
      <c r="E35" s="203"/>
      <c r="F35" s="203">
        <v>120</v>
      </c>
      <c r="G35" s="204"/>
      <c r="H35" s="205">
        <f t="shared" si="0"/>
        <v>0.44166666666666665</v>
      </c>
      <c r="I35" s="206">
        <f t="shared" si="1"/>
        <v>6.6357000663570011E-3</v>
      </c>
      <c r="J35" s="204"/>
      <c r="N35" s="204"/>
    </row>
    <row r="36" spans="1:14">
      <c r="A36" s="202">
        <v>33</v>
      </c>
      <c r="B36" s="133" t="s">
        <v>25</v>
      </c>
      <c r="C36" s="203">
        <v>82</v>
      </c>
      <c r="D36" s="203">
        <v>34</v>
      </c>
      <c r="E36" s="203"/>
      <c r="F36" s="203">
        <v>116</v>
      </c>
      <c r="G36" s="204"/>
      <c r="H36" s="205">
        <f t="shared" si="0"/>
        <v>0.7068965517241379</v>
      </c>
      <c r="I36" s="206">
        <f t="shared" si="1"/>
        <v>6.4145100641451007E-3</v>
      </c>
      <c r="J36" s="204"/>
      <c r="N36" s="204"/>
    </row>
    <row r="37" spans="1:14">
      <c r="A37" s="202">
        <v>34</v>
      </c>
      <c r="B37" s="133" t="s">
        <v>159</v>
      </c>
      <c r="C37" s="203">
        <v>90</v>
      </c>
      <c r="D37" s="203">
        <v>22</v>
      </c>
      <c r="E37" s="203"/>
      <c r="F37" s="203">
        <v>112</v>
      </c>
      <c r="G37" s="204"/>
      <c r="H37" s="205">
        <f t="shared" si="0"/>
        <v>0.8035714285714286</v>
      </c>
      <c r="I37" s="206">
        <f t="shared" si="1"/>
        <v>6.1933200619332003E-3</v>
      </c>
      <c r="J37" s="204"/>
      <c r="N37" s="204"/>
    </row>
    <row r="38" spans="1:14">
      <c r="A38" s="202">
        <v>35</v>
      </c>
      <c r="B38" s="133" t="s">
        <v>237</v>
      </c>
      <c r="C38" s="203">
        <v>56</v>
      </c>
      <c r="D38" s="203">
        <v>46</v>
      </c>
      <c r="E38" s="203"/>
      <c r="F38" s="203">
        <v>102</v>
      </c>
      <c r="G38" s="204"/>
      <c r="H38" s="205">
        <f t="shared" si="0"/>
        <v>0.5490196078431373</v>
      </c>
      <c r="I38" s="206">
        <f t="shared" si="1"/>
        <v>5.6403450564034502E-3</v>
      </c>
      <c r="J38" s="204"/>
      <c r="N38" s="204"/>
    </row>
    <row r="39" spans="1:14">
      <c r="A39" s="202">
        <v>36</v>
      </c>
      <c r="B39" s="133" t="s">
        <v>60</v>
      </c>
      <c r="C39" s="203">
        <v>60</v>
      </c>
      <c r="D39" s="203">
        <v>41</v>
      </c>
      <c r="E39" s="203"/>
      <c r="F39" s="203">
        <v>101</v>
      </c>
      <c r="G39" s="204"/>
      <c r="H39" s="205">
        <f t="shared" si="0"/>
        <v>0.59405940594059403</v>
      </c>
      <c r="I39" s="206">
        <f t="shared" si="1"/>
        <v>5.585047555850476E-3</v>
      </c>
      <c r="J39" s="204"/>
      <c r="N39" s="204"/>
    </row>
    <row r="40" spans="1:14">
      <c r="A40" s="202">
        <v>37</v>
      </c>
      <c r="B40" s="133" t="s">
        <v>56</v>
      </c>
      <c r="C40" s="203">
        <v>44</v>
      </c>
      <c r="D40" s="203">
        <v>56</v>
      </c>
      <c r="E40" s="203"/>
      <c r="F40" s="203">
        <v>100</v>
      </c>
      <c r="G40" s="204"/>
      <c r="H40" s="205">
        <f t="shared" si="0"/>
        <v>0.44</v>
      </c>
      <c r="I40" s="206">
        <f t="shared" si="1"/>
        <v>5.5297500552975009E-3</v>
      </c>
      <c r="J40" s="204"/>
      <c r="N40" s="204"/>
    </row>
    <row r="41" spans="1:14">
      <c r="A41" s="202">
        <v>38</v>
      </c>
      <c r="B41" s="133" t="s">
        <v>80</v>
      </c>
      <c r="C41" s="203">
        <v>85</v>
      </c>
      <c r="D41" s="203">
        <v>11</v>
      </c>
      <c r="E41" s="203"/>
      <c r="F41" s="203">
        <v>96</v>
      </c>
      <c r="G41" s="204"/>
      <c r="H41" s="205">
        <f t="shared" si="0"/>
        <v>0.88541666666666663</v>
      </c>
      <c r="I41" s="206">
        <f t="shared" si="1"/>
        <v>5.3085600530856005E-3</v>
      </c>
      <c r="J41" s="204"/>
      <c r="N41" s="204"/>
    </row>
    <row r="42" spans="1:14">
      <c r="A42" s="202">
        <v>39</v>
      </c>
      <c r="B42" s="133" t="s">
        <v>160</v>
      </c>
      <c r="C42" s="203">
        <v>61</v>
      </c>
      <c r="D42" s="203">
        <v>31</v>
      </c>
      <c r="E42" s="203"/>
      <c r="F42" s="203">
        <v>92</v>
      </c>
      <c r="G42" s="204"/>
      <c r="H42" s="205">
        <f t="shared" si="0"/>
        <v>0.66304347826086951</v>
      </c>
      <c r="I42" s="206">
        <f t="shared" si="1"/>
        <v>5.0873700508737001E-3</v>
      </c>
      <c r="J42" s="204"/>
      <c r="N42" s="204"/>
    </row>
    <row r="43" spans="1:14">
      <c r="A43" s="207">
        <v>40</v>
      </c>
      <c r="B43" s="208" t="s">
        <v>9</v>
      </c>
      <c r="C43" s="209">
        <v>50</v>
      </c>
      <c r="D43" s="209">
        <v>39</v>
      </c>
      <c r="E43" s="209"/>
      <c r="F43" s="209">
        <v>89</v>
      </c>
      <c r="G43" s="210"/>
      <c r="H43" s="211">
        <f t="shared" si="0"/>
        <v>0.5617977528089888</v>
      </c>
      <c r="I43" s="212">
        <f t="shared" si="1"/>
        <v>4.9214775492147757E-3</v>
      </c>
      <c r="J43" s="204"/>
      <c r="N43" s="204"/>
    </row>
    <row r="44" spans="1:14">
      <c r="A44" s="202">
        <v>41</v>
      </c>
      <c r="B44" s="133" t="s">
        <v>75</v>
      </c>
      <c r="C44" s="203">
        <v>39</v>
      </c>
      <c r="D44" s="203">
        <v>41</v>
      </c>
      <c r="E44" s="203"/>
      <c r="F44" s="203">
        <v>80</v>
      </c>
      <c r="G44" s="204"/>
      <c r="H44" s="205">
        <f t="shared" si="0"/>
        <v>0.48749999999999999</v>
      </c>
      <c r="I44" s="206">
        <f t="shared" si="1"/>
        <v>4.4238000442380007E-3</v>
      </c>
      <c r="J44" s="204"/>
      <c r="N44" s="204"/>
    </row>
    <row r="45" spans="1:14">
      <c r="A45" s="202">
        <v>42</v>
      </c>
      <c r="B45" s="133" t="s">
        <v>39</v>
      </c>
      <c r="C45" s="203">
        <v>36</v>
      </c>
      <c r="D45" s="203">
        <v>43</v>
      </c>
      <c r="E45" s="203"/>
      <c r="F45" s="203">
        <v>79</v>
      </c>
      <c r="G45" s="204"/>
      <c r="H45" s="205">
        <f t="shared" si="0"/>
        <v>0.45569620253164556</v>
      </c>
      <c r="I45" s="206">
        <f t="shared" si="1"/>
        <v>4.3685025436850256E-3</v>
      </c>
      <c r="J45" s="204"/>
      <c r="N45" s="204"/>
    </row>
    <row r="46" spans="1:14">
      <c r="A46" s="202">
        <v>43</v>
      </c>
      <c r="B46" s="133" t="s">
        <v>64</v>
      </c>
      <c r="C46" s="203">
        <v>32</v>
      </c>
      <c r="D46" s="203">
        <v>31</v>
      </c>
      <c r="E46" s="203"/>
      <c r="F46" s="203">
        <v>63</v>
      </c>
      <c r="G46" s="204"/>
      <c r="H46" s="205">
        <f t="shared" si="0"/>
        <v>0.50793650793650791</v>
      </c>
      <c r="I46" s="206">
        <f t="shared" si="1"/>
        <v>3.4837425348374254E-3</v>
      </c>
      <c r="J46" s="204"/>
      <c r="N46" s="204"/>
    </row>
    <row r="47" spans="1:14">
      <c r="A47" s="202">
        <v>44</v>
      </c>
      <c r="B47" s="133" t="s">
        <v>48</v>
      </c>
      <c r="C47" s="203">
        <v>38</v>
      </c>
      <c r="D47" s="203">
        <v>19</v>
      </c>
      <c r="E47" s="203"/>
      <c r="F47" s="203">
        <v>57</v>
      </c>
      <c r="G47" s="204"/>
      <c r="H47" s="205">
        <f t="shared" si="0"/>
        <v>0.66666666666666663</v>
      </c>
      <c r="I47" s="206">
        <f t="shared" si="1"/>
        <v>3.1519575315195753E-3</v>
      </c>
      <c r="J47" s="204"/>
      <c r="N47" s="204"/>
    </row>
    <row r="48" spans="1:14">
      <c r="A48" s="202">
        <v>45</v>
      </c>
      <c r="B48" s="133" t="s">
        <v>34</v>
      </c>
      <c r="C48" s="203">
        <v>48</v>
      </c>
      <c r="D48" s="203">
        <v>8</v>
      </c>
      <c r="E48" s="203"/>
      <c r="F48" s="203">
        <v>56</v>
      </c>
      <c r="G48" s="204"/>
      <c r="H48" s="205">
        <f t="shared" si="0"/>
        <v>0.8571428571428571</v>
      </c>
      <c r="I48" s="206">
        <f t="shared" si="1"/>
        <v>3.0966600309666002E-3</v>
      </c>
      <c r="J48" s="204"/>
      <c r="N48" s="204"/>
    </row>
    <row r="49" spans="1:14">
      <c r="A49" s="202">
        <v>46</v>
      </c>
      <c r="B49" s="133" t="s">
        <v>63</v>
      </c>
      <c r="C49" s="203">
        <v>40</v>
      </c>
      <c r="D49" s="203">
        <v>15</v>
      </c>
      <c r="E49" s="203"/>
      <c r="F49" s="203">
        <v>55</v>
      </c>
      <c r="G49" s="204"/>
      <c r="H49" s="205">
        <f t="shared" si="0"/>
        <v>0.72727272727272729</v>
      </c>
      <c r="I49" s="206">
        <f t="shared" si="1"/>
        <v>3.0413625304136255E-3</v>
      </c>
      <c r="J49" s="204"/>
      <c r="N49" s="204"/>
    </row>
    <row r="50" spans="1:14">
      <c r="A50" s="202">
        <v>47</v>
      </c>
      <c r="B50" s="133" t="s">
        <v>12</v>
      </c>
      <c r="C50" s="203">
        <v>33</v>
      </c>
      <c r="D50" s="203">
        <v>19</v>
      </c>
      <c r="E50" s="203"/>
      <c r="F50" s="203">
        <v>52</v>
      </c>
      <c r="G50" s="204"/>
      <c r="H50" s="205">
        <f t="shared" si="0"/>
        <v>0.63461538461538458</v>
      </c>
      <c r="I50" s="206">
        <f t="shared" si="1"/>
        <v>2.8754700287547002E-3</v>
      </c>
      <c r="J50" s="204"/>
      <c r="N50" s="204"/>
    </row>
    <row r="51" spans="1:14">
      <c r="A51" s="202">
        <v>48</v>
      </c>
      <c r="B51" s="133" t="s">
        <v>29</v>
      </c>
      <c r="C51" s="203">
        <v>48</v>
      </c>
      <c r="D51" s="203">
        <v>2</v>
      </c>
      <c r="E51" s="203"/>
      <c r="F51" s="203">
        <v>50</v>
      </c>
      <c r="G51" s="204"/>
      <c r="H51" s="205">
        <f t="shared" si="0"/>
        <v>0.96</v>
      </c>
      <c r="I51" s="206">
        <f t="shared" si="1"/>
        <v>2.7648750276487504E-3</v>
      </c>
      <c r="J51" s="204"/>
      <c r="N51" s="204"/>
    </row>
    <row r="52" spans="1:14">
      <c r="A52" s="202">
        <v>49</v>
      </c>
      <c r="B52" s="133" t="s">
        <v>19</v>
      </c>
      <c r="C52" s="203">
        <v>29</v>
      </c>
      <c r="D52" s="203">
        <v>21</v>
      </c>
      <c r="E52" s="203"/>
      <c r="F52" s="203">
        <v>50</v>
      </c>
      <c r="G52" s="204"/>
      <c r="H52" s="205">
        <f t="shared" si="0"/>
        <v>0.57999999999999996</v>
      </c>
      <c r="I52" s="206">
        <f t="shared" si="1"/>
        <v>2.7648750276487504E-3</v>
      </c>
      <c r="J52" s="204"/>
      <c r="N52" s="204"/>
    </row>
    <row r="53" spans="1:14">
      <c r="A53" s="207">
        <v>50</v>
      </c>
      <c r="B53" s="208" t="s">
        <v>88</v>
      </c>
      <c r="C53" s="209">
        <v>44</v>
      </c>
      <c r="D53" s="209">
        <v>1</v>
      </c>
      <c r="E53" s="209"/>
      <c r="F53" s="209">
        <v>45</v>
      </c>
      <c r="G53" s="210"/>
      <c r="H53" s="211">
        <f t="shared" si="0"/>
        <v>0.97777777777777775</v>
      </c>
      <c r="I53" s="212">
        <f t="shared" si="1"/>
        <v>2.4883875248838754E-3</v>
      </c>
      <c r="J53" s="204"/>
      <c r="N53" s="204"/>
    </row>
    <row r="54" spans="1:14">
      <c r="A54" s="202">
        <v>51</v>
      </c>
      <c r="B54" s="133" t="s">
        <v>86</v>
      </c>
      <c r="C54" s="203">
        <v>34</v>
      </c>
      <c r="D54" s="203">
        <v>11</v>
      </c>
      <c r="E54" s="203"/>
      <c r="F54" s="203">
        <v>45</v>
      </c>
      <c r="G54" s="204"/>
      <c r="H54" s="205">
        <f t="shared" si="0"/>
        <v>0.75555555555555554</v>
      </c>
      <c r="I54" s="206">
        <f t="shared" si="1"/>
        <v>2.4883875248838754E-3</v>
      </c>
      <c r="J54" s="204"/>
      <c r="N54" s="204"/>
    </row>
    <row r="55" spans="1:14">
      <c r="A55" s="202">
        <v>52</v>
      </c>
      <c r="B55" s="133" t="s">
        <v>37</v>
      </c>
      <c r="C55" s="203">
        <v>27</v>
      </c>
      <c r="D55" s="203">
        <v>8</v>
      </c>
      <c r="E55" s="203"/>
      <c r="F55" s="203">
        <v>35</v>
      </c>
      <c r="G55" s="204"/>
      <c r="H55" s="205">
        <f t="shared" si="0"/>
        <v>0.77142857142857146</v>
      </c>
      <c r="I55" s="206">
        <f t="shared" si="1"/>
        <v>1.9354125193541251E-3</v>
      </c>
      <c r="J55" s="204"/>
      <c r="N55" s="204"/>
    </row>
    <row r="56" spans="1:14">
      <c r="A56" s="202">
        <v>53</v>
      </c>
      <c r="B56" s="133" t="s">
        <v>28</v>
      </c>
      <c r="C56" s="203">
        <v>26</v>
      </c>
      <c r="D56" s="203">
        <v>8</v>
      </c>
      <c r="E56" s="203"/>
      <c r="F56" s="203">
        <v>34</v>
      </c>
      <c r="G56" s="204"/>
      <c r="H56" s="205">
        <f t="shared" si="0"/>
        <v>0.76470588235294112</v>
      </c>
      <c r="I56" s="206">
        <f t="shared" si="1"/>
        <v>1.8801150188011502E-3</v>
      </c>
      <c r="J56" s="204"/>
      <c r="N56" s="204"/>
    </row>
    <row r="57" spans="1:14">
      <c r="A57" s="202">
        <v>54</v>
      </c>
      <c r="B57" s="133" t="s">
        <v>21</v>
      </c>
      <c r="C57" s="203">
        <v>12</v>
      </c>
      <c r="D57" s="203">
        <v>19</v>
      </c>
      <c r="E57" s="203"/>
      <c r="F57" s="203">
        <v>31</v>
      </c>
      <c r="G57" s="204"/>
      <c r="H57" s="205">
        <f t="shared" si="0"/>
        <v>0.38709677419354838</v>
      </c>
      <c r="I57" s="206">
        <f t="shared" si="1"/>
        <v>1.7142225171422251E-3</v>
      </c>
      <c r="J57" s="204"/>
      <c r="N57" s="204"/>
    </row>
    <row r="58" spans="1:14">
      <c r="A58" s="202">
        <v>55</v>
      </c>
      <c r="B58" s="133" t="s">
        <v>140</v>
      </c>
      <c r="C58" s="203">
        <v>19</v>
      </c>
      <c r="D58" s="203">
        <v>10</v>
      </c>
      <c r="E58" s="203"/>
      <c r="F58" s="203">
        <v>29</v>
      </c>
      <c r="G58" s="204"/>
      <c r="H58" s="205">
        <f t="shared" si="0"/>
        <v>0.65517241379310343</v>
      </c>
      <c r="I58" s="206">
        <f t="shared" si="1"/>
        <v>1.6036275160362752E-3</v>
      </c>
      <c r="J58" s="204"/>
      <c r="N58" s="204"/>
    </row>
    <row r="59" spans="1:14">
      <c r="A59" s="202">
        <v>56</v>
      </c>
      <c r="B59" s="133" t="s">
        <v>161</v>
      </c>
      <c r="C59" s="203">
        <v>14</v>
      </c>
      <c r="D59" s="203">
        <v>11</v>
      </c>
      <c r="E59" s="203"/>
      <c r="F59" s="203">
        <v>25</v>
      </c>
      <c r="G59" s="204"/>
      <c r="H59" s="205">
        <f t="shared" si="0"/>
        <v>0.56000000000000005</v>
      </c>
      <c r="I59" s="206">
        <f t="shared" si="1"/>
        <v>1.3824375138243752E-3</v>
      </c>
      <c r="J59" s="204"/>
      <c r="N59" s="204"/>
    </row>
    <row r="60" spans="1:14">
      <c r="A60" s="202">
        <v>57</v>
      </c>
      <c r="B60" s="133" t="s">
        <v>67</v>
      </c>
      <c r="C60" s="203">
        <v>12</v>
      </c>
      <c r="D60" s="203">
        <v>13</v>
      </c>
      <c r="E60" s="203"/>
      <c r="F60" s="203">
        <v>25</v>
      </c>
      <c r="G60" s="204"/>
      <c r="H60" s="205">
        <f t="shared" si="0"/>
        <v>0.48</v>
      </c>
      <c r="I60" s="206">
        <f t="shared" si="1"/>
        <v>1.3824375138243752E-3</v>
      </c>
      <c r="J60" s="204"/>
      <c r="N60" s="204"/>
    </row>
    <row r="61" spans="1:14">
      <c r="A61" s="202">
        <v>58</v>
      </c>
      <c r="B61" s="133" t="s">
        <v>70</v>
      </c>
      <c r="C61" s="203">
        <v>9</v>
      </c>
      <c r="D61" s="203">
        <v>12</v>
      </c>
      <c r="E61" s="203"/>
      <c r="F61" s="203">
        <v>21</v>
      </c>
      <c r="G61" s="204"/>
      <c r="H61" s="205">
        <f t="shared" si="0"/>
        <v>0.42857142857142855</v>
      </c>
      <c r="I61" s="206">
        <f t="shared" si="1"/>
        <v>1.1612475116124751E-3</v>
      </c>
      <c r="J61" s="204"/>
      <c r="N61" s="204"/>
    </row>
    <row r="62" spans="1:14">
      <c r="A62" s="202">
        <v>59</v>
      </c>
      <c r="B62" s="133" t="s">
        <v>22</v>
      </c>
      <c r="C62" s="203">
        <v>11</v>
      </c>
      <c r="D62" s="203">
        <v>10</v>
      </c>
      <c r="E62" s="203"/>
      <c r="F62" s="203">
        <v>21</v>
      </c>
      <c r="G62" s="204"/>
      <c r="H62" s="205">
        <f t="shared" si="0"/>
        <v>0.52380952380952384</v>
      </c>
      <c r="I62" s="206">
        <f t="shared" si="1"/>
        <v>1.1612475116124751E-3</v>
      </c>
      <c r="J62" s="204"/>
      <c r="N62" s="204"/>
    </row>
    <row r="63" spans="1:14">
      <c r="A63" s="207">
        <v>60</v>
      </c>
      <c r="B63" s="208" t="s">
        <v>13</v>
      </c>
      <c r="C63" s="209">
        <v>13</v>
      </c>
      <c r="D63" s="209">
        <v>8</v>
      </c>
      <c r="E63" s="209"/>
      <c r="F63" s="209">
        <v>21</v>
      </c>
      <c r="G63" s="210"/>
      <c r="H63" s="211">
        <f t="shared" si="0"/>
        <v>0.61904761904761907</v>
      </c>
      <c r="I63" s="212">
        <f t="shared" si="1"/>
        <v>1.1612475116124751E-3</v>
      </c>
      <c r="J63" s="204"/>
      <c r="N63" s="204"/>
    </row>
    <row r="64" spans="1:14">
      <c r="A64" s="202">
        <v>61</v>
      </c>
      <c r="B64" s="133" t="s">
        <v>73</v>
      </c>
      <c r="C64" s="203">
        <v>13</v>
      </c>
      <c r="D64" s="203">
        <v>7</v>
      </c>
      <c r="E64" s="203"/>
      <c r="F64" s="203">
        <v>20</v>
      </c>
      <c r="G64" s="203"/>
      <c r="H64" s="213">
        <f t="shared" si="0"/>
        <v>0.65</v>
      </c>
      <c r="I64" s="214">
        <f t="shared" si="1"/>
        <v>1.1059500110595002E-3</v>
      </c>
      <c r="J64" s="204"/>
      <c r="N64" s="204"/>
    </row>
    <row r="65" spans="1:14">
      <c r="A65" s="202">
        <v>62</v>
      </c>
      <c r="B65" s="133" t="s">
        <v>33</v>
      </c>
      <c r="C65" s="203">
        <v>18</v>
      </c>
      <c r="D65" s="203">
        <v>2</v>
      </c>
      <c r="E65" s="203"/>
      <c r="F65" s="203">
        <v>20</v>
      </c>
      <c r="G65" s="203"/>
      <c r="H65" s="213">
        <f t="shared" si="0"/>
        <v>0.9</v>
      </c>
      <c r="I65" s="214">
        <f t="shared" si="1"/>
        <v>1.1059500110595002E-3</v>
      </c>
      <c r="J65" s="204"/>
      <c r="N65" s="204"/>
    </row>
    <row r="66" spans="1:14">
      <c r="A66" s="202">
        <v>63</v>
      </c>
      <c r="B66" s="133" t="s">
        <v>265</v>
      </c>
      <c r="C66" s="203">
        <v>19</v>
      </c>
      <c r="D66" s="203" t="s">
        <v>266</v>
      </c>
      <c r="E66" s="203"/>
      <c r="F66" s="203">
        <v>19</v>
      </c>
      <c r="G66" s="203"/>
      <c r="H66" s="213">
        <f t="shared" si="0"/>
        <v>1</v>
      </c>
      <c r="I66" s="214">
        <f t="shared" si="1"/>
        <v>1.0506525105065251E-3</v>
      </c>
      <c r="J66" s="204"/>
      <c r="N66" s="204"/>
    </row>
    <row r="67" spans="1:14">
      <c r="A67" s="202">
        <v>64</v>
      </c>
      <c r="B67" s="133" t="s">
        <v>89</v>
      </c>
      <c r="C67" s="203">
        <v>17</v>
      </c>
      <c r="D67" s="203">
        <v>1</v>
      </c>
      <c r="E67" s="203"/>
      <c r="F67" s="203">
        <v>18</v>
      </c>
      <c r="G67" s="203"/>
      <c r="H67" s="213">
        <f t="shared" si="0"/>
        <v>0.94444444444444442</v>
      </c>
      <c r="I67" s="214">
        <f t="shared" si="1"/>
        <v>9.953550099535502E-4</v>
      </c>
      <c r="J67" s="204"/>
      <c r="N67" s="204"/>
    </row>
    <row r="68" spans="1:14">
      <c r="A68" s="202">
        <v>65</v>
      </c>
      <c r="B68" s="133" t="s">
        <v>53</v>
      </c>
      <c r="C68" s="203">
        <v>12</v>
      </c>
      <c r="D68" s="203">
        <v>6</v>
      </c>
      <c r="E68" s="203"/>
      <c r="F68" s="203">
        <v>18</v>
      </c>
      <c r="G68" s="203"/>
      <c r="H68" s="213">
        <f t="shared" ref="H68:H80" si="2">C68/F68</f>
        <v>0.66666666666666663</v>
      </c>
      <c r="I68" s="214">
        <f t="shared" ref="I68:I80" si="3">F68/F$80</f>
        <v>9.953550099535502E-4</v>
      </c>
      <c r="J68" s="204"/>
      <c r="N68" s="204"/>
    </row>
    <row r="69" spans="1:14">
      <c r="A69" s="202">
        <v>66</v>
      </c>
      <c r="B69" s="133" t="s">
        <v>250</v>
      </c>
      <c r="C69" s="203">
        <v>11</v>
      </c>
      <c r="D69" s="203">
        <v>5</v>
      </c>
      <c r="E69" s="203"/>
      <c r="F69" s="203">
        <v>16</v>
      </c>
      <c r="G69" s="203"/>
      <c r="H69" s="213">
        <f t="shared" si="2"/>
        <v>0.6875</v>
      </c>
      <c r="I69" s="214">
        <f t="shared" si="3"/>
        <v>8.8476000884760012E-4</v>
      </c>
      <c r="J69" s="204"/>
      <c r="N69" s="204"/>
    </row>
    <row r="70" spans="1:14">
      <c r="A70" s="202">
        <v>67</v>
      </c>
      <c r="B70" s="133" t="s">
        <v>249</v>
      </c>
      <c r="C70" s="203">
        <v>12</v>
      </c>
      <c r="D70" s="203">
        <v>4</v>
      </c>
      <c r="E70" s="203"/>
      <c r="F70" s="203">
        <v>16</v>
      </c>
      <c r="G70" s="203"/>
      <c r="H70" s="213">
        <f t="shared" si="2"/>
        <v>0.75</v>
      </c>
      <c r="I70" s="214">
        <f t="shared" si="3"/>
        <v>8.8476000884760012E-4</v>
      </c>
      <c r="J70" s="204"/>
      <c r="N70" s="204"/>
    </row>
    <row r="71" spans="1:14">
      <c r="A71" s="202">
        <v>68</v>
      </c>
      <c r="B71" s="133" t="s">
        <v>69</v>
      </c>
      <c r="C71" s="203">
        <v>3</v>
      </c>
      <c r="D71" s="203">
        <v>11</v>
      </c>
      <c r="E71" s="203"/>
      <c r="F71" s="203">
        <v>14</v>
      </c>
      <c r="G71" s="203"/>
      <c r="H71" s="213">
        <f t="shared" si="2"/>
        <v>0.21428571428571427</v>
      </c>
      <c r="I71" s="214">
        <f t="shared" si="3"/>
        <v>7.7416500774165004E-4</v>
      </c>
      <c r="J71" s="204"/>
      <c r="N71" s="204"/>
    </row>
    <row r="72" spans="1:14">
      <c r="A72" s="202">
        <v>69</v>
      </c>
      <c r="B72" s="133" t="s">
        <v>27</v>
      </c>
      <c r="C72" s="203">
        <v>11</v>
      </c>
      <c r="D72" s="203">
        <v>3</v>
      </c>
      <c r="E72" s="203"/>
      <c r="F72" s="203">
        <v>14</v>
      </c>
      <c r="G72" s="203"/>
      <c r="H72" s="213">
        <f t="shared" si="2"/>
        <v>0.7857142857142857</v>
      </c>
      <c r="I72" s="214">
        <f t="shared" si="3"/>
        <v>7.7416500774165004E-4</v>
      </c>
      <c r="J72" s="204"/>
      <c r="N72" s="204"/>
    </row>
    <row r="73" spans="1:14">
      <c r="A73" s="207">
        <v>70</v>
      </c>
      <c r="B73" s="208" t="s">
        <v>248</v>
      </c>
      <c r="C73" s="209">
        <v>5</v>
      </c>
      <c r="D73" s="209">
        <v>8</v>
      </c>
      <c r="E73" s="209"/>
      <c r="F73" s="209">
        <v>13</v>
      </c>
      <c r="G73" s="209"/>
      <c r="H73" s="215">
        <f t="shared" si="2"/>
        <v>0.38461538461538464</v>
      </c>
      <c r="I73" s="216">
        <f t="shared" si="3"/>
        <v>7.1886750718867505E-4</v>
      </c>
      <c r="J73" s="204"/>
      <c r="N73" s="204"/>
    </row>
    <row r="74" spans="1:14">
      <c r="A74" s="202">
        <v>71</v>
      </c>
      <c r="B74" s="133" t="s">
        <v>54</v>
      </c>
      <c r="C74" s="203">
        <v>5</v>
      </c>
      <c r="D74" s="203">
        <v>8</v>
      </c>
      <c r="E74" s="203"/>
      <c r="F74" s="203">
        <v>13</v>
      </c>
      <c r="G74" s="204"/>
      <c r="H74" s="205">
        <f t="shared" si="2"/>
        <v>0.38461538461538464</v>
      </c>
      <c r="I74" s="206">
        <f t="shared" si="3"/>
        <v>7.1886750718867505E-4</v>
      </c>
      <c r="J74" s="204"/>
      <c r="N74" s="204"/>
    </row>
    <row r="75" spans="1:14">
      <c r="A75" s="202">
        <v>72</v>
      </c>
      <c r="B75" s="133" t="s">
        <v>50</v>
      </c>
      <c r="C75" s="203">
        <v>4</v>
      </c>
      <c r="D75" s="203">
        <v>8</v>
      </c>
      <c r="E75" s="203"/>
      <c r="F75" s="203">
        <v>12</v>
      </c>
      <c r="G75" s="204"/>
      <c r="H75" s="205">
        <f t="shared" si="2"/>
        <v>0.33333333333333331</v>
      </c>
      <c r="I75" s="206">
        <f t="shared" si="3"/>
        <v>6.6357000663570006E-4</v>
      </c>
      <c r="J75" s="204"/>
      <c r="N75" s="204"/>
    </row>
    <row r="76" spans="1:14">
      <c r="A76" s="202">
        <v>73</v>
      </c>
      <c r="B76" s="133" t="s">
        <v>238</v>
      </c>
      <c r="C76" s="203">
        <v>7</v>
      </c>
      <c r="D76" s="203">
        <v>2</v>
      </c>
      <c r="E76" s="203"/>
      <c r="F76" s="203">
        <v>9</v>
      </c>
      <c r="G76" s="204"/>
      <c r="H76" s="205">
        <f t="shared" si="2"/>
        <v>0.77777777777777779</v>
      </c>
      <c r="I76" s="206">
        <f t="shared" si="3"/>
        <v>4.976775049767751E-4</v>
      </c>
      <c r="J76" s="204"/>
      <c r="N76" s="204"/>
    </row>
    <row r="77" spans="1:14">
      <c r="A77" s="202">
        <v>74</v>
      </c>
      <c r="B77" s="133" t="s">
        <v>90</v>
      </c>
      <c r="C77" s="203">
        <v>7</v>
      </c>
      <c r="D77" s="203">
        <v>1</v>
      </c>
      <c r="E77" s="203"/>
      <c r="F77" s="203">
        <v>8</v>
      </c>
      <c r="G77" s="204"/>
      <c r="H77" s="205">
        <f t="shared" si="2"/>
        <v>0.875</v>
      </c>
      <c r="I77" s="206">
        <f t="shared" si="3"/>
        <v>4.4238000442380006E-4</v>
      </c>
      <c r="J77" s="204"/>
      <c r="N77" s="204"/>
    </row>
    <row r="78" spans="1:14">
      <c r="A78" s="202">
        <v>75</v>
      </c>
      <c r="B78" s="133" t="s">
        <v>20</v>
      </c>
      <c r="C78" s="203">
        <v>5</v>
      </c>
      <c r="D78" s="203">
        <v>1</v>
      </c>
      <c r="E78" s="203"/>
      <c r="F78" s="203">
        <v>6</v>
      </c>
      <c r="G78" s="204"/>
      <c r="H78" s="205">
        <f t="shared" si="2"/>
        <v>0.83333333333333337</v>
      </c>
      <c r="I78" s="206">
        <f t="shared" si="3"/>
        <v>3.3178500331785003E-4</v>
      </c>
      <c r="J78" s="204"/>
      <c r="N78" s="204"/>
    </row>
    <row r="79" spans="1:14">
      <c r="A79" s="202">
        <v>76</v>
      </c>
      <c r="B79" s="133" t="s">
        <v>236</v>
      </c>
      <c r="C79" s="203">
        <v>1</v>
      </c>
      <c r="D79" s="203">
        <v>4</v>
      </c>
      <c r="E79" s="203"/>
      <c r="F79" s="203">
        <v>5</v>
      </c>
      <c r="G79" s="204"/>
      <c r="H79" s="205">
        <f t="shared" si="2"/>
        <v>0.2</v>
      </c>
      <c r="I79" s="206">
        <f t="shared" si="3"/>
        <v>2.7648750276487504E-4</v>
      </c>
      <c r="J79" s="204"/>
      <c r="N79" s="204"/>
    </row>
    <row r="80" spans="1:14" ht="13.5" thickBot="1">
      <c r="A80" s="217"/>
      <c r="B80" s="113" t="s">
        <v>227</v>
      </c>
      <c r="C80" s="218">
        <v>12959</v>
      </c>
      <c r="D80" s="218">
        <v>5125</v>
      </c>
      <c r="E80" s="218"/>
      <c r="F80" s="218">
        <v>18084</v>
      </c>
      <c r="G80" s="218"/>
      <c r="H80" s="219">
        <f t="shared" si="2"/>
        <v>0.71660030966600308</v>
      </c>
      <c r="I80" s="220">
        <f t="shared" si="3"/>
        <v>1</v>
      </c>
      <c r="J80" s="221"/>
      <c r="N80" s="221"/>
    </row>
    <row r="81" spans="1:15">
      <c r="A81" s="110" t="s">
        <v>125</v>
      </c>
      <c r="B81" s="120"/>
      <c r="C81" s="222"/>
      <c r="D81" s="222"/>
      <c r="E81" s="222"/>
      <c r="F81" s="222"/>
      <c r="G81" s="221"/>
      <c r="H81" s="205"/>
      <c r="I81" s="206"/>
      <c r="J81" s="221"/>
      <c r="N81" s="221"/>
    </row>
    <row r="82" spans="1:15">
      <c r="A82" s="223" t="s">
        <v>267</v>
      </c>
      <c r="C82" s="221"/>
      <c r="D82" s="221"/>
      <c r="E82" s="221"/>
      <c r="F82" s="221"/>
      <c r="G82" s="221"/>
      <c r="H82" s="224"/>
      <c r="I82" s="225"/>
      <c r="J82" s="221"/>
      <c r="N82" s="221"/>
    </row>
    <row r="83" spans="1:15" s="201" customFormat="1">
      <c r="A83" s="201" t="s">
        <v>268</v>
      </c>
      <c r="C83" s="226"/>
      <c r="D83" s="226"/>
      <c r="E83" s="226"/>
      <c r="F83" s="226"/>
      <c r="G83" s="226"/>
      <c r="H83" s="226"/>
      <c r="I83" s="227"/>
      <c r="J83" s="226"/>
      <c r="K83" s="226"/>
      <c r="L83" s="226"/>
      <c r="M83" s="226"/>
      <c r="N83" s="226"/>
      <c r="O83" s="228"/>
    </row>
    <row r="84" spans="1:15">
      <c r="A84" s="229" t="s">
        <v>269</v>
      </c>
      <c r="I84" s="227"/>
    </row>
    <row r="85" spans="1:15">
      <c r="C85" s="226"/>
      <c r="I85" s="227"/>
    </row>
    <row r="86" spans="1:15">
      <c r="I86" s="227"/>
    </row>
    <row r="87" spans="1:15" ht="15">
      <c r="B87" s="231"/>
      <c r="C87" s="231"/>
      <c r="D87" s="231"/>
      <c r="E87" s="231"/>
      <c r="F87" s="231"/>
      <c r="I87" s="227"/>
    </row>
    <row r="88" spans="1:15" ht="15">
      <c r="B88" s="231"/>
      <c r="C88" s="231"/>
      <c r="D88" s="231"/>
      <c r="E88" s="231"/>
      <c r="F88" s="231"/>
      <c r="I88" s="227"/>
    </row>
    <row r="89" spans="1:15" ht="15">
      <c r="B89" s="231"/>
      <c r="C89" s="231"/>
      <c r="D89" s="231"/>
      <c r="E89" s="231"/>
      <c r="F89" s="231"/>
      <c r="I89" s="227"/>
    </row>
    <row r="90" spans="1:15" ht="15">
      <c r="B90" s="232"/>
      <c r="I90" s="227"/>
    </row>
    <row r="91" spans="1:15" ht="15">
      <c r="B91" s="232"/>
      <c r="C91" s="233"/>
      <c r="D91" s="233"/>
      <c r="E91" s="233"/>
      <c r="F91" s="233"/>
      <c r="I91" s="227"/>
    </row>
    <row r="92" spans="1:15" ht="15">
      <c r="B92" s="232"/>
      <c r="C92" s="233"/>
      <c r="D92" s="233"/>
      <c r="E92" s="233"/>
      <c r="F92" s="233"/>
      <c r="I92" s="227"/>
    </row>
    <row r="93" spans="1:15" ht="15">
      <c r="B93" s="232"/>
      <c r="C93" s="233"/>
      <c r="D93" s="233"/>
      <c r="E93" s="233"/>
      <c r="F93" s="233"/>
      <c r="I93" s="227"/>
    </row>
    <row r="94" spans="1:15" ht="15">
      <c r="B94" s="232"/>
      <c r="C94" s="233"/>
      <c r="D94" s="233"/>
      <c r="E94" s="233"/>
      <c r="F94" s="233"/>
      <c r="I94" s="227"/>
    </row>
    <row r="95" spans="1:15" ht="15">
      <c r="B95" s="232"/>
      <c r="C95" s="233"/>
      <c r="D95" s="233"/>
      <c r="E95" s="233"/>
      <c r="F95" s="233"/>
      <c r="I95" s="227"/>
    </row>
    <row r="96" spans="1:15" ht="15">
      <c r="B96" s="232"/>
      <c r="C96" s="233"/>
      <c r="D96" s="233"/>
      <c r="E96" s="233"/>
      <c r="F96" s="233"/>
      <c r="I96" s="227"/>
    </row>
    <row r="97" spans="2:9" ht="15">
      <c r="B97" s="232"/>
      <c r="C97" s="233"/>
      <c r="D97" s="233"/>
      <c r="E97" s="233"/>
      <c r="F97" s="233"/>
      <c r="I97" s="227"/>
    </row>
    <row r="98" spans="2:9" ht="15">
      <c r="B98" s="232"/>
      <c r="C98" s="233"/>
      <c r="D98" s="233"/>
      <c r="E98" s="233"/>
      <c r="F98" s="233"/>
      <c r="I98" s="227"/>
    </row>
    <row r="99" spans="2:9" ht="15">
      <c r="B99" s="232"/>
      <c r="C99" s="233"/>
      <c r="D99" s="233"/>
      <c r="E99" s="233"/>
      <c r="F99" s="233"/>
      <c r="I99" s="227"/>
    </row>
    <row r="100" spans="2:9" ht="15">
      <c r="B100" s="232"/>
      <c r="C100" s="233"/>
      <c r="D100" s="233"/>
      <c r="E100" s="233"/>
      <c r="F100" s="233"/>
      <c r="I100" s="227"/>
    </row>
    <row r="101" spans="2:9" ht="15">
      <c r="B101" s="232"/>
      <c r="C101" s="233"/>
      <c r="D101" s="233"/>
      <c r="E101" s="233"/>
      <c r="F101" s="233"/>
      <c r="I101" s="227"/>
    </row>
    <row r="102" spans="2:9" ht="15">
      <c r="B102" s="232"/>
      <c r="C102" s="233"/>
      <c r="D102" s="233"/>
      <c r="E102" s="233"/>
      <c r="F102" s="233"/>
      <c r="I102" s="227"/>
    </row>
    <row r="103" spans="2:9" ht="15">
      <c r="B103" s="232"/>
      <c r="C103" s="233"/>
      <c r="D103" s="233"/>
      <c r="E103" s="233"/>
      <c r="F103" s="233"/>
      <c r="I103" s="227"/>
    </row>
    <row r="104" spans="2:9" ht="15">
      <c r="B104" s="232"/>
      <c r="C104" s="233"/>
      <c r="D104" s="233"/>
      <c r="E104" s="233"/>
      <c r="F104" s="233"/>
      <c r="I104" s="227"/>
    </row>
    <row r="105" spans="2:9" ht="15">
      <c r="B105" s="232"/>
      <c r="C105" s="233"/>
      <c r="D105" s="233"/>
      <c r="E105" s="233"/>
      <c r="F105" s="233"/>
      <c r="I105" s="227"/>
    </row>
    <row r="106" spans="2:9" ht="15">
      <c r="B106" s="232"/>
      <c r="C106" s="233"/>
      <c r="D106" s="233"/>
      <c r="E106" s="233"/>
      <c r="F106" s="233"/>
      <c r="I106" s="227"/>
    </row>
    <row r="107" spans="2:9" ht="15">
      <c r="B107" s="232"/>
      <c r="C107" s="233"/>
      <c r="D107" s="233"/>
      <c r="E107" s="233"/>
      <c r="F107" s="233"/>
      <c r="I107" s="227"/>
    </row>
    <row r="108" spans="2:9" ht="15">
      <c r="B108" s="232"/>
      <c r="C108" s="233"/>
      <c r="D108" s="233"/>
      <c r="E108" s="233"/>
      <c r="F108" s="233"/>
      <c r="I108" s="227"/>
    </row>
    <row r="109" spans="2:9" ht="15">
      <c r="B109" s="232"/>
      <c r="C109" s="233"/>
      <c r="D109" s="233"/>
      <c r="E109" s="233"/>
      <c r="F109" s="233"/>
      <c r="I109" s="227"/>
    </row>
    <row r="110" spans="2:9" ht="15">
      <c r="B110" s="232"/>
      <c r="C110" s="233"/>
      <c r="D110" s="233"/>
      <c r="E110" s="233"/>
      <c r="F110" s="233"/>
      <c r="I110" s="227"/>
    </row>
    <row r="111" spans="2:9" ht="15">
      <c r="B111" s="232"/>
      <c r="C111" s="233"/>
      <c r="D111" s="233"/>
      <c r="E111" s="233"/>
      <c r="F111" s="233"/>
      <c r="I111" s="227"/>
    </row>
    <row r="112" spans="2:9" ht="15">
      <c r="B112" s="232"/>
      <c r="C112" s="233"/>
      <c r="D112" s="233"/>
      <c r="E112" s="233"/>
      <c r="F112" s="233"/>
      <c r="I112" s="227"/>
    </row>
    <row r="113" spans="2:9" ht="15">
      <c r="B113" s="232"/>
      <c r="C113" s="233"/>
      <c r="D113" s="233"/>
      <c r="E113" s="233"/>
      <c r="F113" s="233"/>
      <c r="I113" s="227"/>
    </row>
    <row r="114" spans="2:9" ht="15">
      <c r="B114" s="232"/>
      <c r="C114" s="233"/>
      <c r="D114" s="233"/>
      <c r="E114" s="233"/>
      <c r="F114" s="233"/>
      <c r="I114" s="227"/>
    </row>
    <row r="115" spans="2:9" ht="15">
      <c r="B115" s="232"/>
      <c r="C115" s="233"/>
      <c r="D115" s="233"/>
      <c r="E115" s="233"/>
      <c r="F115" s="233"/>
      <c r="I115" s="227"/>
    </row>
    <row r="116" spans="2:9" ht="15">
      <c r="B116" s="232"/>
      <c r="C116" s="233"/>
      <c r="D116" s="233"/>
      <c r="E116" s="233"/>
      <c r="F116" s="233"/>
      <c r="I116" s="227"/>
    </row>
    <row r="117" spans="2:9" ht="15">
      <c r="B117" s="232"/>
      <c r="C117" s="233"/>
      <c r="D117" s="233"/>
      <c r="E117" s="233"/>
      <c r="F117" s="233"/>
      <c r="I117" s="227"/>
    </row>
    <row r="118" spans="2:9" ht="15">
      <c r="B118" s="232"/>
      <c r="C118" s="233"/>
      <c r="D118" s="233"/>
      <c r="E118" s="233"/>
      <c r="F118" s="233"/>
      <c r="I118" s="227"/>
    </row>
    <row r="119" spans="2:9" ht="15">
      <c r="B119" s="232"/>
      <c r="C119" s="233"/>
      <c r="D119" s="233"/>
      <c r="E119" s="233"/>
      <c r="F119" s="233"/>
      <c r="I119" s="227"/>
    </row>
    <row r="120" spans="2:9" ht="15">
      <c r="B120" s="232"/>
      <c r="C120" s="233"/>
      <c r="D120" s="233"/>
      <c r="E120" s="233"/>
      <c r="F120" s="233"/>
      <c r="I120" s="227"/>
    </row>
    <row r="121" spans="2:9" ht="15">
      <c r="B121" s="232"/>
      <c r="C121" s="233"/>
      <c r="D121" s="233"/>
      <c r="E121" s="233"/>
      <c r="F121" s="233"/>
      <c r="I121" s="227"/>
    </row>
    <row r="122" spans="2:9" ht="15">
      <c r="B122" s="232"/>
      <c r="C122" s="233"/>
      <c r="D122" s="233"/>
      <c r="E122" s="233"/>
      <c r="F122" s="233"/>
      <c r="I122" s="227"/>
    </row>
    <row r="123" spans="2:9" ht="15">
      <c r="B123" s="232"/>
      <c r="C123" s="233"/>
      <c r="D123" s="233"/>
      <c r="E123" s="233"/>
      <c r="F123" s="233"/>
      <c r="I123" s="227"/>
    </row>
    <row r="124" spans="2:9" ht="15">
      <c r="B124" s="232"/>
      <c r="C124" s="233"/>
      <c r="D124" s="233"/>
      <c r="E124" s="233"/>
      <c r="F124" s="233"/>
      <c r="I124" s="227"/>
    </row>
    <row r="125" spans="2:9" ht="15">
      <c r="B125" s="232"/>
      <c r="C125" s="233"/>
      <c r="D125" s="233"/>
      <c r="E125" s="233"/>
      <c r="F125" s="233"/>
      <c r="I125" s="227"/>
    </row>
    <row r="126" spans="2:9" ht="15">
      <c r="B126" s="232"/>
      <c r="C126" s="233"/>
      <c r="D126" s="233"/>
      <c r="E126" s="233"/>
      <c r="F126" s="233"/>
      <c r="H126" s="227"/>
      <c r="I126" s="227"/>
    </row>
    <row r="127" spans="2:9" ht="15">
      <c r="B127" s="232"/>
      <c r="C127" s="233"/>
      <c r="D127" s="233"/>
      <c r="E127" s="233"/>
      <c r="F127" s="233"/>
      <c r="H127" s="227"/>
    </row>
    <row r="128" spans="2:9" ht="15">
      <c r="B128" s="232"/>
      <c r="C128" s="233"/>
      <c r="D128" s="233"/>
      <c r="E128" s="233"/>
      <c r="F128" s="233"/>
      <c r="H128" s="227"/>
    </row>
    <row r="129" spans="2:8" ht="15">
      <c r="B129" s="232"/>
      <c r="C129" s="233"/>
      <c r="D129" s="233"/>
      <c r="E129" s="233"/>
      <c r="F129" s="233"/>
      <c r="H129" s="227"/>
    </row>
    <row r="130" spans="2:8" ht="15">
      <c r="B130" s="232"/>
      <c r="C130" s="233"/>
      <c r="D130" s="233"/>
      <c r="E130" s="233"/>
      <c r="F130" s="233"/>
      <c r="H130" s="227"/>
    </row>
    <row r="131" spans="2:8" ht="15">
      <c r="B131" s="232"/>
      <c r="C131" s="233"/>
      <c r="D131" s="233"/>
      <c r="E131" s="233"/>
      <c r="F131" s="233"/>
      <c r="H131" s="227"/>
    </row>
    <row r="132" spans="2:8" ht="15">
      <c r="B132" s="232"/>
      <c r="C132" s="233"/>
      <c r="D132" s="233"/>
      <c r="E132" s="233"/>
      <c r="F132" s="233"/>
      <c r="H132" s="227"/>
    </row>
    <row r="133" spans="2:8" ht="15">
      <c r="B133" s="232"/>
      <c r="C133" s="233"/>
      <c r="D133" s="233"/>
      <c r="E133" s="233"/>
      <c r="F133" s="233"/>
      <c r="H133" s="227"/>
    </row>
    <row r="134" spans="2:8" ht="15">
      <c r="B134" s="232"/>
      <c r="C134" s="233"/>
      <c r="D134" s="233"/>
      <c r="E134" s="233"/>
      <c r="F134" s="233"/>
      <c r="H134" s="227"/>
    </row>
    <row r="135" spans="2:8" ht="15">
      <c r="B135" s="232"/>
      <c r="C135" s="233"/>
      <c r="D135" s="233"/>
      <c r="E135" s="233"/>
      <c r="F135" s="233"/>
      <c r="H135" s="227"/>
    </row>
    <row r="136" spans="2:8" ht="15">
      <c r="B136" s="232"/>
      <c r="C136" s="233"/>
      <c r="D136" s="233"/>
      <c r="E136" s="233"/>
      <c r="F136" s="233"/>
      <c r="H136" s="227"/>
    </row>
    <row r="137" spans="2:8" ht="15">
      <c r="B137" s="232"/>
      <c r="C137" s="233"/>
      <c r="D137" s="233"/>
      <c r="E137" s="233"/>
      <c r="F137" s="233"/>
      <c r="H137" s="227"/>
    </row>
    <row r="138" spans="2:8" ht="15">
      <c r="B138" s="232"/>
      <c r="C138" s="233"/>
      <c r="D138" s="233"/>
      <c r="E138" s="233"/>
      <c r="F138" s="233"/>
      <c r="H138" s="227"/>
    </row>
    <row r="139" spans="2:8" ht="15">
      <c r="B139" s="232"/>
      <c r="C139" s="233"/>
      <c r="D139" s="233"/>
      <c r="E139" s="233"/>
      <c r="F139" s="233"/>
      <c r="H139" s="227"/>
    </row>
    <row r="140" spans="2:8" ht="15">
      <c r="B140" s="232"/>
      <c r="C140" s="233"/>
      <c r="D140" s="233"/>
      <c r="E140" s="233"/>
      <c r="F140" s="233"/>
      <c r="H140" s="227"/>
    </row>
    <row r="141" spans="2:8" ht="15">
      <c r="B141" s="232"/>
      <c r="C141" s="233"/>
      <c r="D141" s="233"/>
      <c r="E141" s="233"/>
      <c r="F141" s="233"/>
      <c r="H141" s="227"/>
    </row>
    <row r="142" spans="2:8" ht="15">
      <c r="B142" s="232"/>
      <c r="C142" s="233"/>
      <c r="D142" s="233"/>
      <c r="E142" s="233"/>
      <c r="F142" s="233"/>
      <c r="H142" s="227"/>
    </row>
    <row r="143" spans="2:8" ht="15">
      <c r="B143" s="232"/>
      <c r="C143" s="233"/>
      <c r="D143" s="233"/>
      <c r="E143" s="233"/>
      <c r="F143" s="233"/>
      <c r="H143" s="227"/>
    </row>
    <row r="144" spans="2:8" ht="15">
      <c r="B144" s="232"/>
      <c r="C144" s="233"/>
      <c r="D144" s="233"/>
      <c r="E144" s="233"/>
      <c r="F144" s="233"/>
      <c r="H144" s="227"/>
    </row>
    <row r="145" spans="2:8" ht="15">
      <c r="B145" s="232"/>
      <c r="C145" s="233"/>
      <c r="D145" s="233"/>
      <c r="E145" s="233"/>
      <c r="F145" s="233"/>
      <c r="H145" s="227"/>
    </row>
    <row r="146" spans="2:8" ht="15">
      <c r="B146" s="232"/>
      <c r="C146" s="233"/>
      <c r="D146" s="233"/>
      <c r="E146" s="233"/>
      <c r="F146" s="233"/>
      <c r="H146" s="227"/>
    </row>
    <row r="147" spans="2:8" ht="15">
      <c r="B147" s="232"/>
      <c r="C147" s="233"/>
      <c r="D147" s="233"/>
      <c r="E147" s="233"/>
      <c r="F147" s="233"/>
      <c r="H147" s="227"/>
    </row>
    <row r="148" spans="2:8" ht="15">
      <c r="B148" s="232"/>
      <c r="C148" s="233"/>
      <c r="D148" s="233"/>
      <c r="E148" s="233"/>
      <c r="F148" s="233"/>
      <c r="H148" s="227"/>
    </row>
    <row r="149" spans="2:8" ht="15">
      <c r="B149" s="232"/>
      <c r="C149" s="233"/>
      <c r="D149" s="233"/>
      <c r="E149" s="233"/>
      <c r="F149" s="233"/>
      <c r="H149" s="227"/>
    </row>
    <row r="150" spans="2:8" ht="15">
      <c r="B150" s="232"/>
      <c r="C150" s="233"/>
      <c r="D150" s="233"/>
      <c r="E150" s="233"/>
      <c r="F150" s="233"/>
      <c r="H150" s="227"/>
    </row>
    <row r="151" spans="2:8" ht="15">
      <c r="B151" s="232"/>
      <c r="C151" s="233"/>
      <c r="D151" s="233"/>
      <c r="E151" s="233"/>
      <c r="F151" s="233"/>
      <c r="H151" s="227"/>
    </row>
    <row r="152" spans="2:8" ht="15">
      <c r="B152" s="232"/>
      <c r="C152" s="233"/>
      <c r="D152" s="233"/>
      <c r="E152" s="233"/>
      <c r="F152" s="233"/>
      <c r="H152" s="227"/>
    </row>
    <row r="153" spans="2:8" ht="15">
      <c r="B153" s="232"/>
      <c r="C153" s="233"/>
      <c r="D153" s="233"/>
      <c r="E153" s="233"/>
      <c r="F153" s="233"/>
      <c r="H153" s="227"/>
    </row>
    <row r="154" spans="2:8" ht="15">
      <c r="B154" s="232"/>
      <c r="C154" s="233"/>
      <c r="D154" s="233"/>
      <c r="E154" s="233"/>
      <c r="F154" s="233"/>
      <c r="H154" s="227"/>
    </row>
    <row r="155" spans="2:8" ht="15">
      <c r="B155" s="232"/>
      <c r="C155" s="233"/>
      <c r="D155" s="233"/>
      <c r="E155" s="233"/>
      <c r="F155" s="233"/>
      <c r="H155" s="227"/>
    </row>
    <row r="156" spans="2:8" ht="15">
      <c r="B156" s="232"/>
      <c r="C156" s="233"/>
      <c r="D156" s="233"/>
      <c r="E156" s="233"/>
      <c r="F156" s="233"/>
      <c r="H156" s="227"/>
    </row>
    <row r="157" spans="2:8" ht="15">
      <c r="B157" s="232"/>
      <c r="C157" s="233"/>
      <c r="D157" s="233"/>
      <c r="E157" s="233"/>
      <c r="F157" s="233"/>
      <c r="H157" s="227"/>
    </row>
    <row r="158" spans="2:8" ht="15">
      <c r="B158" s="232"/>
      <c r="C158" s="233"/>
      <c r="D158" s="233"/>
      <c r="E158" s="233"/>
      <c r="F158" s="233"/>
    </row>
    <row r="159" spans="2:8" ht="15">
      <c r="B159" s="232"/>
      <c r="C159" s="233"/>
      <c r="D159" s="233"/>
      <c r="E159" s="233"/>
      <c r="F159" s="233"/>
    </row>
    <row r="160" spans="2:8" ht="15">
      <c r="B160" s="232"/>
      <c r="C160" s="233"/>
      <c r="D160" s="233"/>
      <c r="E160" s="233"/>
      <c r="F160" s="233"/>
    </row>
    <row r="161" spans="2:6" ht="15">
      <c r="B161" s="232"/>
      <c r="C161" s="233"/>
      <c r="D161" s="233"/>
      <c r="E161" s="233"/>
      <c r="F161" s="233"/>
    </row>
    <row r="162" spans="2:6" ht="15">
      <c r="B162" s="232"/>
      <c r="C162" s="233"/>
      <c r="D162" s="233"/>
      <c r="E162" s="233"/>
      <c r="F162" s="233"/>
    </row>
    <row r="163" spans="2:6" ht="15">
      <c r="B163" s="232"/>
      <c r="C163" s="233"/>
      <c r="D163" s="233"/>
      <c r="E163" s="233"/>
      <c r="F163" s="233"/>
    </row>
    <row r="164" spans="2:6" ht="15">
      <c r="B164" s="232"/>
      <c r="C164" s="233"/>
      <c r="D164" s="233"/>
      <c r="E164" s="233"/>
      <c r="F164" s="233"/>
    </row>
    <row r="165" spans="2:6" ht="15">
      <c r="B165" s="232"/>
      <c r="C165" s="233"/>
      <c r="D165" s="233"/>
      <c r="E165" s="233"/>
      <c r="F165" s="233"/>
    </row>
    <row r="166" spans="2:6" ht="15">
      <c r="B166" s="232"/>
      <c r="C166" s="233"/>
      <c r="D166" s="233"/>
      <c r="E166" s="233"/>
      <c r="F166" s="233"/>
    </row>
    <row r="167" spans="2:6" ht="15">
      <c r="B167" s="232"/>
      <c r="C167" s="233"/>
      <c r="D167" s="233"/>
      <c r="E167" s="233"/>
      <c r="F167" s="233"/>
    </row>
    <row r="168" spans="2:6" ht="15">
      <c r="B168" s="232"/>
      <c r="C168" s="233"/>
      <c r="D168" s="233"/>
      <c r="E168" s="233"/>
      <c r="F168" s="233"/>
    </row>
  </sheetData>
  <mergeCells count="2">
    <mergeCell ref="C2:F2"/>
    <mergeCell ref="I2:I3"/>
  </mergeCells>
  <pageMargins left="0.74803149606299213" right="0.74803149606299213" top="0.62992125984251968" bottom="0.6692913385826772" header="0.51181102362204722" footer="0.51181102362204722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Table M - Accs</vt:lpstr>
      <vt:lpstr>Figure 11</vt:lpstr>
      <vt:lpstr>Table N - Accidents</vt:lpstr>
      <vt:lpstr>Table O - vehicles</vt:lpstr>
      <vt:lpstr>Table P - ped</vt:lpstr>
      <vt:lpstr>Table Q - pairs - veh</vt:lpstr>
      <vt:lpstr>Table R - cas</vt:lpstr>
      <vt:lpstr>Table S - cas</vt:lpstr>
      <vt:lpstr>Table T - Freq of factors</vt:lpstr>
      <vt:lpstr>'Table M - Accs'!Print_Area</vt:lpstr>
      <vt:lpstr>'Table O - vehicles'!Print_Area</vt:lpstr>
      <vt:lpstr>'Table Q - pairs - veh'!Print_Area</vt:lpstr>
      <vt:lpstr>'Table R - cas'!Print_Area</vt:lpstr>
      <vt:lpstr>'Table S - cas'!Print_Area</vt:lpstr>
      <vt:lpstr>'Table T - Freq of factors'!Print_Area</vt:lpstr>
      <vt:lpstr>'Table M - Accs'!Print_Titles</vt:lpstr>
      <vt:lpstr>'Table R - cas'!Print_Titles</vt:lpstr>
      <vt:lpstr>'Table S - cas'!Print_Titles</vt:lpstr>
      <vt:lpstr>'Table T - Freq of factors'!Print_Titles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2013-10-22T14:42:50Z</dcterms:created>
  <dcterms:modified xsi:type="dcterms:W3CDTF">2013-10-22T14:43:06Z</dcterms:modified>
</cp:coreProperties>
</file>