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cotsconnect-my.sharepoint.com/personal/james_mccrum_transport_gov_scot/Documents/Transport Scotland/KRRC 2025/"/>
    </mc:Choice>
  </mc:AlternateContent>
  <xr:revisionPtr revIDLastSave="2" documentId="8_{290A83FA-506C-47AF-A555-B575D98B4D55}" xr6:coauthVersionLast="47" xr6:coauthVersionMax="47" xr10:uidLastSave="{D2FD22D3-6B48-43A6-A809-AB95B4EA7317}"/>
  <bookViews>
    <workbookView xWindow="-108" yWindow="-108" windowWidth="23256" windowHeight="12456" xr2:uid="{00000000-000D-0000-FFFF-FFFF00000000}"/>
  </bookViews>
  <sheets>
    <sheet name="Cover_sheet" sheetId="1" r:id="rId1"/>
    <sheet name="Contents_table" sheetId="2" r:id="rId2"/>
    <sheet name="Notes_table" sheetId="3" r:id="rId3"/>
    <sheet name="Table_1" sheetId="4" r:id="rId4"/>
    <sheet name="Table_2" sheetId="5" r:id="rId5"/>
    <sheet name="Table_3" sheetId="6" r:id="rId6"/>
    <sheet name="Table_4" sheetId="7" r:id="rId7"/>
    <sheet name="Table_5" sheetId="8" r:id="rId8"/>
    <sheet name="Table_6" sheetId="9" r:id="rId9"/>
    <sheet name="Table_7" sheetId="10" r:id="rId10"/>
    <sheet name="Table_8" sheetId="11" r:id="rId11"/>
    <sheet name="Table_9" sheetId="12" r:id="rId12"/>
    <sheet name="Table_10" sheetId="13" r:id="rId13"/>
    <sheet name="Table_11" sheetId="14" r:id="rId14"/>
    <sheet name="Table_12" sheetId="15" r:id="rId15"/>
    <sheet name="Table_13" sheetId="16" r:id="rId16"/>
    <sheet name="Table_14" sheetId="17" r:id="rId17"/>
    <sheet name="Table_15" sheetId="18" r:id="rId18"/>
    <sheet name="Table_16" sheetId="19" r:id="rId19"/>
    <sheet name="Table_17" sheetId="20" r:id="rId20"/>
    <sheet name="Table_18"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2" l="1"/>
  <c r="A20" i="2"/>
  <c r="A19" i="2"/>
  <c r="A18" i="2"/>
  <c r="A17" i="2"/>
  <c r="A16" i="2"/>
  <c r="A15" i="2"/>
  <c r="A14" i="2"/>
  <c r="A13" i="2"/>
  <c r="A12" i="2"/>
  <c r="A11" i="2"/>
  <c r="A10" i="2"/>
  <c r="A9" i="2"/>
  <c r="A8" i="2"/>
  <c r="A7" i="2"/>
  <c r="A6" i="2"/>
  <c r="A5" i="2"/>
  <c r="A4" i="2"/>
  <c r="A3" i="2"/>
  <c r="A16" i="1"/>
  <c r="A14" i="1"/>
</calcChain>
</file>

<file path=xl/sharedStrings.xml><?xml version="1.0" encoding="utf-8"?>
<sst xmlns="http://schemas.openxmlformats.org/spreadsheetml/2006/main" count="887" uniqueCount="259">
  <si>
    <t>Key Reported Road Casualties Scotland 2025</t>
  </si>
  <si>
    <t>Summary</t>
  </si>
  <si>
    <t>These data tables contain provisional figures on reported injury road collisions and casualties in Scotland.</t>
  </si>
  <si>
    <t>This includes breakdowns of collisions and casualties by severity, casualties by type of road, casualties by mode of transport, and child casualties, including trends in recent years and progress towards the casualty reduction targets for the year 2030. Figures by police force division and local authority are also included.</t>
  </si>
  <si>
    <t>Source of Data</t>
  </si>
  <si>
    <t>The data is based on information collected by Police Scotland for road collisions where someone was injured or killed.</t>
  </si>
  <si>
    <t>Dates of Publication</t>
  </si>
  <si>
    <t>This spreadsheet was published on 2026-06-16.</t>
  </si>
  <si>
    <t>The next update to the data will be Reported Road Casualties Scotland which will be published in October 2026.</t>
  </si>
  <si>
    <t>Additional information</t>
  </si>
  <si>
    <t>The figures published here are provisional due to possible late returns and further amendments. Final figures will be published in Reported Road Casualties Scotland in October. More information on the data is available in the Supporting Information section of the report.</t>
  </si>
  <si>
    <t>This and previous editions of Key Reported Road Casualties Scotland can be found at the link below.</t>
  </si>
  <si>
    <t>Previous editions of Reported Road Casualties Scotland can be found at the link below.</t>
  </si>
  <si>
    <t>Table of Contents</t>
  </si>
  <si>
    <t>Table number</t>
  </si>
  <si>
    <t>Table title</t>
  </si>
  <si>
    <t>Notes table</t>
  </si>
  <si>
    <t>Number of injury road collisions in Scotland by severity, 1970 to 2025</t>
  </si>
  <si>
    <t>Number of road casualties in Scotland by severity, 1950 to 2025</t>
  </si>
  <si>
    <t>Number of road casualties in Scotland by built-up and non-built-up roads, road user type and severity, 2021 to 2025</t>
  </si>
  <si>
    <t>Number of child road casualties in Scotland by built-up and non-built-up roads, road user type and severity, 2021 to 2025</t>
  </si>
  <si>
    <t>Number of road casualties killed in Scotland by road user type, 2006 to 2025</t>
  </si>
  <si>
    <t>Number of serious road casualties in Scotland by road user type, 2006 to 2025</t>
  </si>
  <si>
    <t>Number of child road casualties killed in Scotland by road user type, 2006 to 2025</t>
  </si>
  <si>
    <t>Number of child serious road casualties in Scotland by road user type, 2006 to 2025</t>
  </si>
  <si>
    <t>Number of slight road casualties in Scotland by road user type, 2006 to 2025</t>
  </si>
  <si>
    <t>Number of male road casualties in Scotland by severity and age, 2006 to 2025</t>
  </si>
  <si>
    <t>Number of female road casualties in Scotland by severity and age, 2006 to 2025</t>
  </si>
  <si>
    <t>Number of road casualties (male and female) in Scotland by severity and age, 2006 to 2025</t>
  </si>
  <si>
    <t>Comparison between unadjusted and DfT adjusted slight and serious reported injury road collisions in Scotland, 2004 to 2019</t>
  </si>
  <si>
    <t>Comparison between unadjusted and DfT adjusted slight and serious reported road casualties in Scotland, 2004 to 2019</t>
  </si>
  <si>
    <t>Progress towards the interim targets of Scotland's Road Safety Framework to 2030</t>
  </si>
  <si>
    <t>Progress towards the intermediate targets of Scotland's Road Safety Framework to 2030</t>
  </si>
  <si>
    <t>Note number</t>
  </si>
  <si>
    <t>Note text</t>
  </si>
  <si>
    <t>Note 1</t>
  </si>
  <si>
    <t>(p) indicates that the data are provisional. The updated totals, which will appear in Reported Road Casualties Scotland may differ from the figures given here, due to (e.g.) late returns and amendments</t>
  </si>
  <si>
    <t>Note 2</t>
  </si>
  <si>
    <t>Although regular records of the numbers of casualties began in 1947, the level of severity was only collected from 1950 and the number of injury road collisions wasn't collected until 1970.</t>
  </si>
  <si>
    <t>Note 3</t>
  </si>
  <si>
    <t>A collision can involve more than one casualty. Casualty numbers are presented in table 2.</t>
  </si>
  <si>
    <t>Note 4</t>
  </si>
  <si>
    <t>Figures for earlier years may have been revised from those published previously due to late returns, or due to late corrections being made to returns that had been received earlier.</t>
  </si>
  <si>
    <t>Note 5</t>
  </si>
  <si>
    <t>Due to changes in the severity reporting system used by Police Scotland, serious and slight figures prior to 2004 are not comparable with later years.</t>
  </si>
  <si>
    <t>Note 6</t>
  </si>
  <si>
    <t>Note 7</t>
  </si>
  <si>
    <t>Includes unknown ages.</t>
  </si>
  <si>
    <t>Note 8</t>
  </si>
  <si>
    <t>Note 9</t>
  </si>
  <si>
    <t>Includes taxis, minibuses and other modes of transport.</t>
  </si>
  <si>
    <t>Note 10</t>
  </si>
  <si>
    <t>There can often be large year-to-year fluctuations in the figures for areas within Scotland, particularly for those with lower numbers.</t>
  </si>
  <si>
    <t>Note 11</t>
  </si>
  <si>
    <t>The 'all severities' totals are for unadjusted figures and the sum of fatal, adjusted serious and adjusted slight figures will not match prior to 2020. This is due to differences in the way DfT calculate the adjusted figures which are based on fewer records than those held by Transport Scotland.</t>
  </si>
  <si>
    <t>Note 12</t>
  </si>
  <si>
    <t>Built-up roads are classed as roads that have a speed limit of 40 miles per hour or less. Non built-up roads are those with a speed limit of more than 40 miles per hour</t>
  </si>
  <si>
    <t>Note 13</t>
  </si>
  <si>
    <t>Note 14</t>
  </si>
  <si>
    <t>Within Transport Scotland's Road Safety Framework to 2030, there is also a set of intermediate casualty reduction targets outlined. This table provides information on the progress made towards these targets by presenting the level of casualties necessary (to be on track) as inferred by the 2030 targets, as well as the latest position for each target.</t>
  </si>
  <si>
    <t>Table 1. Number of injury road collisions in Scotland by severity, 1970 to 2025 [note 1] [note 2] [note 3] [note 4] [note 5] [note 6] [note 11]</t>
  </si>
  <si>
    <t>This worksheet contains one table. Some cells refer to notes which can be found in the notes worksheet.</t>
  </si>
  <si>
    <t>Due to changes in the severity reporting system used by Police Scotland, serious and slight figures prior to 2004 are not directly comparable with later years [note 5].</t>
  </si>
  <si>
    <t>(p) indicates that the data are provisional.</t>
  </si>
  <si>
    <t>Year</t>
  </si>
  <si>
    <t>Fatal</t>
  </si>
  <si>
    <t>Serious</t>
  </si>
  <si>
    <t>Fatal and serious</t>
  </si>
  <si>
    <t>Slight</t>
  </si>
  <si>
    <t>All severities</t>
  </si>
  <si>
    <t>1970 [note 5]</t>
  </si>
  <si>
    <t>1975 [note 5]</t>
  </si>
  <si>
    <t>1980 [note 5]</t>
  </si>
  <si>
    <t>1985 [note 5]</t>
  </si>
  <si>
    <t>1990 [note 5]</t>
  </si>
  <si>
    <t>1995 [note 5]</t>
  </si>
  <si>
    <t>1996 [note 5]</t>
  </si>
  <si>
    <t>1997 [note 5]</t>
  </si>
  <si>
    <t>1998 [note 5]</t>
  </si>
  <si>
    <t>1999 [note 5]</t>
  </si>
  <si>
    <t>2000 [note 5]</t>
  </si>
  <si>
    <t>2001 [note 5]</t>
  </si>
  <si>
    <t>2002 [note 5]</t>
  </si>
  <si>
    <t>2003 [note 5]</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</si>
  <si>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</si>
  <si>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</si>
  <si>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</si>
  <si>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</si>
  <si>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</si>
  <si>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</si>
  <si>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</si>
  <si>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</si>
  <si>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</si>
  <si>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</si>
  <si>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</si>
  <si>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</si>
  <si>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</si>
  <si>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</si>
  <si>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</si>
  <si>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</si>
  <si>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</si>
  <si>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</si>
  <si>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</si>
  <si>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</si>
  <si>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</si>
  <si>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 (p)</t>
  </si>
  <si>
    <t>Table 2. Number of road casualties in Scotland by severity, 1950 to 2025 [note 1] [note 2] [note 4] [note 5] [note 6] [note 11]</t>
  </si>
  <si>
    <t>Killed</t>
  </si>
  <si>
    <t>Killed and serious</t>
  </si>
  <si>
    <t>1950 [note 5]</t>
  </si>
  <si>
    <t>1955 [note 5]</t>
  </si>
  <si>
    <t>1960 [note 5]</t>
  </si>
  <si>
    <t>1965 [note 5]</t>
  </si>
  <si>
    <t>1986 [note 5]</t>
  </si>
  <si>
    <t>1987 [note 5]</t>
  </si>
  <si>
    <t>1988 [note 5]</t>
  </si>
  <si>
    <t>1989 [note 5]</t>
  </si>
  <si>
    <t>1991 [note 5]</t>
  </si>
  <si>
    <t>1992 [note 5]</t>
  </si>
  <si>
    <t>1993 [note 5]</t>
  </si>
  <si>
    <t>1994 [note 5]</t>
  </si>
  <si>
    <t>Table 3. Number of road casualties in Scotland by built-up and non-built-up roads, road user type and severity, 2021 to 2025 [note 1] [note 4] [note 12]</t>
  </si>
  <si>
    <t>Road user</t>
  </si>
  <si>
    <t>Built-up roads killed</t>
  </si>
  <si>
    <t>Built-up roads serious</t>
  </si>
  <si>
    <t>Built-up roads total</t>
  </si>
  <si>
    <t>All roads killed</t>
  </si>
  <si>
    <t>All roads serious</t>
  </si>
  <si>
    <t>Total all roads</t>
  </si>
  <si>
    <t>Pedestrian</t>
  </si>
  <si>
    <t>Pedal cycle</t>
  </si>
  <si>
    <t>Motorcycle</t>
  </si>
  <si>
    <t>Car</t>
  </si>
  <si>
    <t>Bus/coach</t>
  </si>
  <si>
    <t>Other modes of transport</t>
  </si>
  <si>
    <t>All casualties</t>
  </si>
  <si>
    <t>Table 5. Number of road casualties killed in Scotland by road user type, 2006 to 2025 [note 1] [note 4]</t>
  </si>
  <si>
    <t>All road users</t>
  </si>
  <si>
    <t>Table 6. Number of serious road casualties in Scotland by road user type, 2006 to 2025 [note 1] [note 4] [note 6]</t>
  </si>
  <si>
    <t>Table 9. Number of slight road casualties in Scotland by road user type, 2006 to 2025 [note 1] [note 4] [note 6]</t>
  </si>
  <si>
    <t>Police division and council</t>
  </si>
  <si>
    <t>Fatal 2014-18 average</t>
  </si>
  <si>
    <t>Fatal 2025 (p)</t>
  </si>
  <si>
    <t>Serious 2014-18 average</t>
  </si>
  <si>
    <t>Serious 2025 (p)</t>
  </si>
  <si>
    <t>All severities 2014-18 average</t>
  </si>
  <si>
    <t>All severities 2025 (p)</t>
  </si>
  <si>
    <t>North East</t>
  </si>
  <si>
    <t>Aberdeen City</t>
  </si>
  <si>
    <t>Aberdeenshire</t>
  </si>
  <si>
    <t>Moray</t>
  </si>
  <si>
    <t>Tayside</t>
  </si>
  <si>
    <t>Angus</t>
  </si>
  <si>
    <t>Dundee City</t>
  </si>
  <si>
    <t>Perth &amp; Kinross</t>
  </si>
  <si>
    <t>Argyll &amp; West Dunbartonshire</t>
  </si>
  <si>
    <t>Argyll &amp; Bute</t>
  </si>
  <si>
    <t>West Dunbartonshire</t>
  </si>
  <si>
    <t>Forth Valley</t>
  </si>
  <si>
    <t>Clackmannanshire</t>
  </si>
  <si>
    <t>Falkirk</t>
  </si>
  <si>
    <t>Stirling</t>
  </si>
  <si>
    <t>Dumfries &amp; Galloway</t>
  </si>
  <si>
    <t>Ayrshire</t>
  </si>
  <si>
    <t>East Ayrshire</t>
  </si>
  <si>
    <t>North Ayrshire</t>
  </si>
  <si>
    <t>South Ayrshire</t>
  </si>
  <si>
    <t>Greater Glasgow</t>
  </si>
  <si>
    <t>Glasgow City</t>
  </si>
  <si>
    <t>East Dunbartonshire</t>
  </si>
  <si>
    <t>East Renfrewshire</t>
  </si>
  <si>
    <t>Lothians &amp; Scottish Borders</t>
  </si>
  <si>
    <t>East Lothian</t>
  </si>
  <si>
    <t>Midlothian</t>
  </si>
  <si>
    <t>West Lothian</t>
  </si>
  <si>
    <t>Scottish Borders</t>
  </si>
  <si>
    <t>Edinburgh</t>
  </si>
  <si>
    <t>Highlands &amp; Islands</t>
  </si>
  <si>
    <t>Highland</t>
  </si>
  <si>
    <t>Orkney Islands</t>
  </si>
  <si>
    <t>Shetland Islands</t>
  </si>
  <si>
    <t>Na h-Eileanan Siar</t>
  </si>
  <si>
    <t>Fife</t>
  </si>
  <si>
    <t>Renfrewshire &amp; Inverclyde</t>
  </si>
  <si>
    <t>Renfrewshire</t>
  </si>
  <si>
    <t>Inverclyde</t>
  </si>
  <si>
    <t>Lanarkshire</t>
  </si>
  <si>
    <t>North Lanarkshire</t>
  </si>
  <si>
    <t>South Lanarkshire</t>
  </si>
  <si>
    <t>Scotland</t>
  </si>
  <si>
    <t>Table 12. Number of male road casualties in Scotland by severity and age, 2006 to 2025 [note 1] [note 4] [note 6] [note 11]</t>
  </si>
  <si>
    <t>All severities: Under 5</t>
  </si>
  <si>
    <t>All severities: 5-11</t>
  </si>
  <si>
    <t>All severities: 12-15</t>
  </si>
  <si>
    <t>All severities: 16-22</t>
  </si>
  <si>
    <t>All severities: 23-29</t>
  </si>
  <si>
    <t>All severities: 30-39</t>
  </si>
  <si>
    <t>All severities: 40-49</t>
  </si>
  <si>
    <t>All severities: 50-59</t>
  </si>
  <si>
    <t>All severities: 60-69</t>
  </si>
  <si>
    <t>All severities: 70+</t>
  </si>
  <si>
    <t>All severities: child (0-15)</t>
  </si>
  <si>
    <t>All severities: adult (16+)</t>
  </si>
  <si>
    <t>Table 13. Number of female road casualties in Scotland by severity and age, 2006 to 2025 [note 1] [note 4] [note 6] [note 11]</t>
  </si>
  <si>
    <t>Table 14. Number of road casualties (male and female) in Scotland by severity and age, 2006 to 2025 [note 1] [note 4] [note 6] [note 11]</t>
  </si>
  <si>
    <t>Table 15. Comparison between unadjusted and DfT adjusted slight and serious reported injury road collisions in Scotland, 2004 to 2019 [note 4]</t>
  </si>
  <si>
    <t>Unadjusted slight</t>
  </si>
  <si>
    <t>DfT adjusted slight</t>
  </si>
  <si>
    <t>Unadjusted serious</t>
  </si>
  <si>
    <t>DfT adjusted serious</t>
  </si>
  <si>
    <t>Table 16. Comparison between unadjusted and DfT adjusted slight and serious reported road casualties in Scotland, 2004 to 2019 [note 4]</t>
  </si>
  <si>
    <t>Table 17. Progress towards the interim targets of Scotland's Road Safety Framework to 2030 [note 1] [note 4] [note 13]</t>
  </si>
  <si>
    <t>2026</t>
  </si>
  <si>
    <t>2027</t>
  </si>
  <si>
    <t>2028</t>
  </si>
  <si>
    <t>2029</t>
  </si>
  <si>
    <t>2030</t>
  </si>
  <si>
    <t>Table 18. Progress towards the intermediate targets of Scotland's Road Safety Framework to 2030 [note 1] [note 4] [note 14]</t>
  </si>
  <si>
    <t>Adjusted figures for slight and serious figures for the years 2004 to 2019 are provided by the Department for Transport. More information on this can be found in note 6.</t>
  </si>
  <si>
    <t>For the years 2004 to 2019, this table includes figures for slight casualties/collisions and/or serious casualties/collisions that have been adjusted in order to maximise comparability with figures for the most recent years in which Police Scotland have moved to an injury based reporting system. More information is set out in the accompanying publication. Comparisons between adjusted and unadjusted figures are presented in tables 15 and 16.</t>
  </si>
  <si>
    <t>Includes light goods vehicles and heavy goods vehicles.</t>
  </si>
  <si>
    <t>Goods [note 8]</t>
  </si>
  <si>
    <t>Other [note 9]</t>
  </si>
  <si>
    <t>All severities: total [note 7]</t>
  </si>
  <si>
    <t>Table 7. Number of child (under 16) road casualties killed in Scotland by road user type, 2006 to 2025 [note 1] [note 4]</t>
  </si>
  <si>
    <t>Table 8. Number of child (under 16) serious road casualties in Scotland by road user type, 2006 to 2025 [note 1] [note 4] [note 6]</t>
  </si>
  <si>
    <t>Table 4. Number of child (under 16) road casualties in Scotland by built-up and non-built-up roads, road user type and severity, 2021 to 2025 [note 1] [note 4] [note 12]</t>
  </si>
  <si>
    <t>Target 1 (50% reduction in fatalities): number observed</t>
  </si>
  <si>
    <t>Within Transport Scotland's Road Safety Framework to 2030, there are four main casualty reduction targets outlined. This table provides information on the progress made towards these targets by presenting the level of casualties necessary (to be on track) as implied by the 2030 targets, as well as the latest position for each target.</t>
  </si>
  <si>
    <t>Target 1: implied number required</t>
  </si>
  <si>
    <t>Target 2: implied number required</t>
  </si>
  <si>
    <t>Target 3: implied number required</t>
  </si>
  <si>
    <t>Target 4: implied number required</t>
  </si>
  <si>
    <t>Target 2.1: implied number required</t>
  </si>
  <si>
    <t>Target 2.2: implied number required</t>
  </si>
  <si>
    <t>Target 2.3: implied number required</t>
  </si>
  <si>
    <t>Target 2.4: implied number required</t>
  </si>
  <si>
    <t>Target 2.5: implied number required</t>
  </si>
  <si>
    <t>Target 2 (50% reduction in seriously injured): number observed</t>
  </si>
  <si>
    <t>Target 4 (60% reduction in children seriously injured): number observed</t>
  </si>
  <si>
    <t>Target 2.1 (40% reduction in pedestrian KSIs): number observed</t>
  </si>
  <si>
    <t>Target 2.2 (20% reduction in pedal cyclist KSIs): number observed</t>
  </si>
  <si>
    <t>Target 2.3 (30% reduction in motorcyclist KSIs): number observed</t>
  </si>
  <si>
    <t>Target 2.4 (20% reduction in 70+ year old KSIs): number observed</t>
  </si>
  <si>
    <t>Target 2.5 (70% reduction in 17-25 year old KSIs): number observed</t>
  </si>
  <si>
    <t>Table 10. Road collisions in Scotland by police service division, council and severity, 2025 [note 1] [note 4] [note 6] [note 10]</t>
  </si>
  <si>
    <t>Table 11. Road casualties in Scotland by police service division, council and severity, 2025 [note 1] [note 4] [note 6] [note 10]</t>
  </si>
  <si>
    <t>Road collisions in Scotland by police service division, council and severity, 2025</t>
  </si>
  <si>
    <t>Road casualties in Scotland by police service division, council and severity, 2025</t>
  </si>
  <si>
    <t>Non-built-up roads killed</t>
  </si>
  <si>
    <t>Non-built-up roads serious</t>
  </si>
  <si>
    <t>Non-built-up roads total</t>
  </si>
  <si>
    <t>[x] indicates that there are no comparable target values. Targets are only calculated from 2016 onwards, reflecting the midpoint of the 2014-18 baseline period.</t>
  </si>
  <si>
    <t>[x]</t>
  </si>
  <si>
    <t>Note 15</t>
  </si>
  <si>
    <t>Target 3 (60% reduction in child fatalities): number observed [note 15]</t>
  </si>
  <si>
    <t>Values for the reduction in child fatalities target are presented annually, but a three‑year average is used to assess performance against the target due to small numbers and year-to-year fluctuations.</t>
  </si>
  <si>
    <t>[Not available]</t>
  </si>
  <si>
    <t>[Not available] indicates that the value is not yet available because the reference year has not yet occurred.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</si>
</sst>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b/>
      <sz val="12"/>
      <color rgb="FF000000"/>
      <name val="Arial"/>
    </font>
    <font>
      <b/>
      <sz val="10"/>
      <color rgb="FF000000"/>
      <name val="Arial"/>
    </font>
    <font>
      <sz val="10"/>
      <color rgb="FF000000"/>
      <name val="Arial"/>
    </font>
    <font>
      <u/>
      <sz val="10"/>
      <color theme="10"/>
      <name val="Arial"/>
    </font>
    <font>
      <sz val="10"/>
      <color rgb="FF000000"/>
      <name val="Arial"/>
      <family val="2"/>
    </font>
    <font>
      <b/>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2"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xf>
    <xf numFmtId="0" fontId="4" fillId="0" borderId="0" xfId="0" applyFont="1" applyAlignment="1">
      <alignment horizontal="left"/>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2" fillId="0" borderId="0" xfId="0" applyFont="1" applyAlignment="1">
      <alignment horizontal="right" wrapText="1"/>
    </xf>
    <xf numFmtId="3" fontId="3" fillId="0" borderId="0" xfId="0" applyNumberFormat="1" applyFont="1" applyAlignment="1">
      <alignment horizontal="right"/>
    </xf>
    <xf numFmtId="0" fontId="2" fillId="0" borderId="0" xfId="0" applyFont="1" applyAlignment="1">
      <alignment horizontal="left"/>
    </xf>
    <xf numFmtId="3" fontId="2" fillId="0" borderId="0" xfId="0" applyNumberFormat="1" applyFont="1" applyAlignment="1">
      <alignment horizontal="right"/>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ents_table" displayName="contents_table" ref="A2:B21" totalsRowShown="0">
  <tableColumns count="2">
    <tableColumn id="1" xr3:uid="{00000000-0010-0000-0000-000001000000}" name="Table number"/>
    <tableColumn id="2" xr3:uid="{00000000-0010-0000-0000-000002000000}" name="Table title"/>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8" displayName="table_8" ref="A4:I24" totalsRowShown="0">
  <tableColumns count="9">
    <tableColumn id="1" xr3:uid="{00000000-0010-0000-0900-000001000000}" name="Year"/>
    <tableColumn id="2" xr3:uid="{00000000-0010-0000-0900-000002000000}" name="Pedestrian"/>
    <tableColumn id="3" xr3:uid="{00000000-0010-0000-0900-000003000000}" name="Pedal cycle"/>
    <tableColumn id="4" xr3:uid="{00000000-0010-0000-0900-000004000000}" name="Motorcycle"/>
    <tableColumn id="5" xr3:uid="{00000000-0010-0000-0900-000005000000}" name="Car"/>
    <tableColumn id="6" xr3:uid="{00000000-0010-0000-0900-000006000000}" name="Bus/coach"/>
    <tableColumn id="7" xr3:uid="{00000000-0010-0000-0900-000007000000}" name="Goods [note 8]"/>
    <tableColumn id="8" xr3:uid="{00000000-0010-0000-0900-000008000000}" name="Other [note 9]"/>
    <tableColumn id="9" xr3:uid="{00000000-0010-0000-0900-000009000000}" name="All road users"/>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9" displayName="table_9" ref="A4:I24" totalsRowShown="0">
  <tableColumns count="9">
    <tableColumn id="1" xr3:uid="{00000000-0010-0000-0A00-000001000000}" name="Year"/>
    <tableColumn id="2" xr3:uid="{00000000-0010-0000-0A00-000002000000}" name="Pedestrian"/>
    <tableColumn id="3" xr3:uid="{00000000-0010-0000-0A00-000003000000}" name="Pedal cycle"/>
    <tableColumn id="4" xr3:uid="{00000000-0010-0000-0A00-000004000000}" name="Motorcycle"/>
    <tableColumn id="5" xr3:uid="{00000000-0010-0000-0A00-000005000000}" name="Car"/>
    <tableColumn id="6" xr3:uid="{00000000-0010-0000-0A00-000006000000}" name="Bus/coach"/>
    <tableColumn id="7" xr3:uid="{00000000-0010-0000-0A00-000007000000}" name="Goods [note 8]"/>
    <tableColumn id="8" xr3:uid="{00000000-0010-0000-0A00-000008000000}" name="Other [note 9]"/>
    <tableColumn id="9" xr3:uid="{00000000-0010-0000-0A00-000009000000}" name="All road users"/>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0" displayName="table_10" ref="A4:G47" totalsRowShown="0">
  <tableColumns count="7">
    <tableColumn id="1" xr3:uid="{00000000-0010-0000-0B00-000001000000}" name="Police division and council"/>
    <tableColumn id="2" xr3:uid="{00000000-0010-0000-0B00-000002000000}" name="Fatal 2014-18 average"/>
    <tableColumn id="3" xr3:uid="{00000000-0010-0000-0B00-000003000000}" name="Fatal 2025 (p)"/>
    <tableColumn id="4" xr3:uid="{00000000-0010-0000-0B00-000004000000}" name="Serious 2014-18 average"/>
    <tableColumn id="5" xr3:uid="{00000000-0010-0000-0B00-000005000000}" name="Serious 2025 (p)"/>
    <tableColumn id="6" xr3:uid="{00000000-0010-0000-0B00-000006000000}" name="All severities 2014-18 average"/>
    <tableColumn id="7" xr3:uid="{00000000-0010-0000-0B00-000007000000}" name="All severities 2025 (p)"/>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1" displayName="table_11" ref="A4:G47" totalsRowShown="0">
  <tableColumns count="7">
    <tableColumn id="1" xr3:uid="{00000000-0010-0000-0C00-000001000000}" name="Police division and council"/>
    <tableColumn id="2" xr3:uid="{00000000-0010-0000-0C00-000002000000}" name="Fatal 2014-18 average"/>
    <tableColumn id="3" xr3:uid="{00000000-0010-0000-0C00-000003000000}" name="Fatal 2025 (p)"/>
    <tableColumn id="4" xr3:uid="{00000000-0010-0000-0C00-000004000000}" name="Serious 2014-18 average"/>
    <tableColumn id="5" xr3:uid="{00000000-0010-0000-0C00-000005000000}" name="Serious 2025 (p)"/>
    <tableColumn id="6" xr3:uid="{00000000-0010-0000-0C00-000006000000}" name="All severities 2014-18 average"/>
    <tableColumn id="7" xr3:uid="{00000000-0010-0000-0C00-000007000000}" name="All severities 2025 (p)"/>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2" displayName="table_12" ref="A4:P24" totalsRowShown="0">
  <tableColumns count="16">
    <tableColumn id="1" xr3:uid="{00000000-0010-0000-0D00-000001000000}" name="Year"/>
    <tableColumn id="2" xr3:uid="{00000000-0010-0000-0D00-000002000000}" name="Fatal"/>
    <tableColumn id="3" xr3:uid="{00000000-0010-0000-0D00-000003000000}" name="Serious"/>
    <tableColumn id="4" xr3:uid="{00000000-0010-0000-0D00-000004000000}" name="All severities: total [note 7]"/>
    <tableColumn id="5" xr3:uid="{00000000-0010-0000-0D00-000005000000}" name="All severities: Under 5"/>
    <tableColumn id="6" xr3:uid="{00000000-0010-0000-0D00-000006000000}" name="All severities: 5-11"/>
    <tableColumn id="7" xr3:uid="{00000000-0010-0000-0D00-000007000000}" name="All severities: 12-15"/>
    <tableColumn id="8" xr3:uid="{00000000-0010-0000-0D00-000008000000}" name="All severities: 16-22"/>
    <tableColumn id="9" xr3:uid="{00000000-0010-0000-0D00-000009000000}" name="All severities: 23-29"/>
    <tableColumn id="10" xr3:uid="{00000000-0010-0000-0D00-00000A000000}" name="All severities: 30-39"/>
    <tableColumn id="11" xr3:uid="{00000000-0010-0000-0D00-00000B000000}" name="All severities: 40-49"/>
    <tableColumn id="12" xr3:uid="{00000000-0010-0000-0D00-00000C000000}" name="All severities: 50-59"/>
    <tableColumn id="13" xr3:uid="{00000000-0010-0000-0D00-00000D000000}" name="All severities: 60-69"/>
    <tableColumn id="14" xr3:uid="{00000000-0010-0000-0D00-00000E000000}" name="All severities: 70+"/>
    <tableColumn id="15" xr3:uid="{00000000-0010-0000-0D00-00000F000000}" name="All severities: child (0-15)"/>
    <tableColumn id="16" xr3:uid="{00000000-0010-0000-0D00-000010000000}" name="All severities: adult (16+)"/>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3" displayName="table_13" ref="A4:P24" totalsRowShown="0">
  <tableColumns count="16">
    <tableColumn id="1" xr3:uid="{00000000-0010-0000-0E00-000001000000}" name="Year"/>
    <tableColumn id="2" xr3:uid="{00000000-0010-0000-0E00-000002000000}" name="Fatal"/>
    <tableColumn id="3" xr3:uid="{00000000-0010-0000-0E00-000003000000}" name="Serious"/>
    <tableColumn id="4" xr3:uid="{00000000-0010-0000-0E00-000004000000}" name="All severities: total [note 7]"/>
    <tableColumn id="5" xr3:uid="{00000000-0010-0000-0E00-000005000000}" name="All severities: Under 5"/>
    <tableColumn id="6" xr3:uid="{00000000-0010-0000-0E00-000006000000}" name="All severities: 5-11"/>
    <tableColumn id="7" xr3:uid="{00000000-0010-0000-0E00-000007000000}" name="All severities: 12-15"/>
    <tableColumn id="8" xr3:uid="{00000000-0010-0000-0E00-000008000000}" name="All severities: 16-22"/>
    <tableColumn id="9" xr3:uid="{00000000-0010-0000-0E00-000009000000}" name="All severities: 23-29"/>
    <tableColumn id="10" xr3:uid="{00000000-0010-0000-0E00-00000A000000}" name="All severities: 30-39"/>
    <tableColumn id="11" xr3:uid="{00000000-0010-0000-0E00-00000B000000}" name="All severities: 40-49"/>
    <tableColumn id="12" xr3:uid="{00000000-0010-0000-0E00-00000C000000}" name="All severities: 50-59"/>
    <tableColumn id="13" xr3:uid="{00000000-0010-0000-0E00-00000D000000}" name="All severities: 60-69"/>
    <tableColumn id="14" xr3:uid="{00000000-0010-0000-0E00-00000E000000}" name="All severities: 70+"/>
    <tableColumn id="15" xr3:uid="{00000000-0010-0000-0E00-00000F000000}" name="All severities: child (0-15)"/>
    <tableColumn id="16" xr3:uid="{00000000-0010-0000-0E00-000010000000}" name="All severities: adult (16+)"/>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4" displayName="table_14" ref="A4:P24" totalsRowShown="0">
  <tableColumns count="16">
    <tableColumn id="1" xr3:uid="{00000000-0010-0000-0F00-000001000000}" name="Year"/>
    <tableColumn id="2" xr3:uid="{00000000-0010-0000-0F00-000002000000}" name="Fatal"/>
    <tableColumn id="3" xr3:uid="{00000000-0010-0000-0F00-000003000000}" name="Serious"/>
    <tableColumn id="4" xr3:uid="{00000000-0010-0000-0F00-000004000000}" name="All severities: total [note 7]"/>
    <tableColumn id="5" xr3:uid="{00000000-0010-0000-0F00-000005000000}" name="All severities: Under 5"/>
    <tableColumn id="6" xr3:uid="{00000000-0010-0000-0F00-000006000000}" name="All severities: 5-11"/>
    <tableColumn id="7" xr3:uid="{00000000-0010-0000-0F00-000007000000}" name="All severities: 12-15"/>
    <tableColumn id="8" xr3:uid="{00000000-0010-0000-0F00-000008000000}" name="All severities: 16-22"/>
    <tableColumn id="9" xr3:uid="{00000000-0010-0000-0F00-000009000000}" name="All severities: 23-29"/>
    <tableColumn id="10" xr3:uid="{00000000-0010-0000-0F00-00000A000000}" name="All severities: 30-39"/>
    <tableColumn id="11" xr3:uid="{00000000-0010-0000-0F00-00000B000000}" name="All severities: 40-49"/>
    <tableColumn id="12" xr3:uid="{00000000-0010-0000-0F00-00000C000000}" name="All severities: 50-59"/>
    <tableColumn id="13" xr3:uid="{00000000-0010-0000-0F00-00000D000000}" name="All severities: 60-69"/>
    <tableColumn id="14" xr3:uid="{00000000-0010-0000-0F00-00000E000000}" name="All severities: 70+"/>
    <tableColumn id="15" xr3:uid="{00000000-0010-0000-0F00-00000F000000}" name="All severities: child (0-15)"/>
    <tableColumn id="16" xr3:uid="{00000000-0010-0000-0F00-000010000000}" name="All severities: adult (16+)"/>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5" displayName="table_15" ref="A3:E19" totalsRowShown="0">
  <tableColumns count="5">
    <tableColumn id="1" xr3:uid="{00000000-0010-0000-1000-000001000000}" name="Year"/>
    <tableColumn id="2" xr3:uid="{00000000-0010-0000-1000-000002000000}" name="Unadjusted slight"/>
    <tableColumn id="3" xr3:uid="{00000000-0010-0000-1000-000003000000}" name="DfT adjusted slight"/>
    <tableColumn id="4" xr3:uid="{00000000-0010-0000-1000-000004000000}" name="Unadjusted serious"/>
    <tableColumn id="5" xr3:uid="{00000000-0010-0000-1000-000005000000}" name="DfT adjusted serious"/>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6" displayName="table_16" ref="A3:E19" totalsRowShown="0">
  <tableColumns count="5">
    <tableColumn id="1" xr3:uid="{00000000-0010-0000-1100-000001000000}" name="Year"/>
    <tableColumn id="2" xr3:uid="{00000000-0010-0000-1100-000002000000}" name="Unadjusted slight"/>
    <tableColumn id="3" xr3:uid="{00000000-0010-0000-1100-000003000000}" name="DfT adjusted slight"/>
    <tableColumn id="4" xr3:uid="{00000000-0010-0000-1100-000004000000}" name="Unadjusted serious"/>
    <tableColumn id="5" xr3:uid="{00000000-0010-0000-1100-000005000000}" name="DfT adjusted serious"/>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7" displayName="table_17" ref="A6:I23" totalsRowShown="0">
  <tableColumns count="9">
    <tableColumn id="1" xr3:uid="{00000000-0010-0000-1200-000001000000}" name="Year"/>
    <tableColumn id="2" xr3:uid="{00000000-0010-0000-1200-000002000000}" name="Target 1 (50% reduction in fatalities): number observed"/>
    <tableColumn id="3" xr3:uid="{00000000-0010-0000-1200-000003000000}" name="Target 1: implied number required"/>
    <tableColumn id="4" xr3:uid="{00000000-0010-0000-1200-000004000000}" name="Target 2 (50% reduction in seriously injured): number observed"/>
    <tableColumn id="5" xr3:uid="{00000000-0010-0000-1200-000005000000}" name="Target 2: implied number required"/>
    <tableColumn id="6" xr3:uid="{00000000-0010-0000-1200-000006000000}" name="Target 3 (60% reduction in child fatalities): number observed [note 15]"/>
    <tableColumn id="7" xr3:uid="{00000000-0010-0000-1200-000007000000}" name="Target 3: implied number required"/>
    <tableColumn id="8" xr3:uid="{00000000-0010-0000-1200-000008000000}" name="Target 4 (60% reduction in children seriously injured): number observed"/>
    <tableColumn id="9" xr3:uid="{00000000-0010-0000-1200-000009000000}" name="Target 4: implied number required"/>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notes_table" displayName="notes_table" ref="A2:B17" totalsRowShown="0">
  <tableColumns count="2">
    <tableColumn id="1" xr3:uid="{00000000-0010-0000-0100-000001000000}" name="Note number"/>
    <tableColumn id="2" xr3:uid="{00000000-0010-0000-0100-000002000000}" name="Note text"/>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18" displayName="table_18" ref="A6:K23" totalsRowShown="0">
  <tableColumns count="11">
    <tableColumn id="1" xr3:uid="{00000000-0010-0000-1300-000001000000}" name="Year"/>
    <tableColumn id="2" xr3:uid="{00000000-0010-0000-1300-000002000000}" name="Target 2.1 (40% reduction in pedestrian KSIs): number observed"/>
    <tableColumn id="3" xr3:uid="{00000000-0010-0000-1300-000003000000}" name="Target 2.1: implied number required"/>
    <tableColumn id="4" xr3:uid="{00000000-0010-0000-1300-000004000000}" name="Target 2.2 (20% reduction in pedal cyclist KSIs): number observed"/>
    <tableColumn id="5" xr3:uid="{00000000-0010-0000-1300-000005000000}" name="Target 2.2: implied number required"/>
    <tableColumn id="6" xr3:uid="{00000000-0010-0000-1300-000006000000}" name="Target 2.3 (30% reduction in motorcyclist KSIs): number observed"/>
    <tableColumn id="7" xr3:uid="{00000000-0010-0000-1300-000007000000}" name="Target 2.3: implied number required"/>
    <tableColumn id="8" xr3:uid="{00000000-0010-0000-1300-000008000000}" name="Target 2.4 (20% reduction in 70+ year old KSIs): number observed"/>
    <tableColumn id="9" xr3:uid="{00000000-0010-0000-1300-000009000000}" name="Target 2.4: implied number required"/>
    <tableColumn id="10" xr3:uid="{00000000-0010-0000-1300-00000A000000}" name="Target 2.5 (70% reduction in 17-25 year old KSIs): number observed"/>
    <tableColumn id="11" xr3:uid="{00000000-0010-0000-1300-00000B000000}" name="Target 2.5: implied number required"/>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1" displayName="table_1" ref="A5:F41" totalsRowShown="0">
  <tableColumns count="6">
    <tableColumn id="1" xr3:uid="{00000000-0010-0000-0200-000001000000}" name="Year"/>
    <tableColumn id="2" xr3:uid="{00000000-0010-0000-0200-000002000000}" name="Fatal"/>
    <tableColumn id="3" xr3:uid="{00000000-0010-0000-0200-000003000000}" name="Serious"/>
    <tableColumn id="4" xr3:uid="{00000000-0010-0000-0200-000004000000}" name="Fatal and serious"/>
    <tableColumn id="5" xr3:uid="{00000000-0010-0000-0200-000005000000}" name="Slight"/>
    <tableColumn id="6" xr3:uid="{00000000-0010-0000-0200-000006000000}" name="All severities"/>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2" displayName="table_2" ref="A5:F53" totalsRowShown="0">
  <tableColumns count="6">
    <tableColumn id="1" xr3:uid="{00000000-0010-0000-0300-000001000000}" name="Year"/>
    <tableColumn id="2" xr3:uid="{00000000-0010-0000-0300-000002000000}" name="Killed"/>
    <tableColumn id="3" xr3:uid="{00000000-0010-0000-0300-000003000000}" name="Serious"/>
    <tableColumn id="4" xr3:uid="{00000000-0010-0000-0300-000004000000}" name="Killed and serious"/>
    <tableColumn id="5" xr3:uid="{00000000-0010-0000-0300-000005000000}" name="Slight"/>
    <tableColumn id="6" xr3:uid="{00000000-0010-0000-0300-000006000000}" name="All severities"/>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3" displayName="table_3" ref="A4:K39" totalsRowShown="0">
  <tableColumns count="11">
    <tableColumn id="1" xr3:uid="{00000000-0010-0000-0400-000001000000}" name="Road user"/>
    <tableColumn id="2" xr3:uid="{00000000-0010-0000-0400-000002000000}" name="Year"/>
    <tableColumn id="3" xr3:uid="{00000000-0010-0000-0400-000003000000}" name="Built-up roads killed"/>
    <tableColumn id="4" xr3:uid="{00000000-0010-0000-0400-000004000000}" name="Built-up roads serious"/>
    <tableColumn id="5" xr3:uid="{00000000-0010-0000-0400-000005000000}" name="Built-up roads total"/>
    <tableColumn id="6" xr3:uid="{00000000-0010-0000-0400-000006000000}" name="Non-built-up roads killed"/>
    <tableColumn id="7" xr3:uid="{00000000-0010-0000-0400-000007000000}" name="Non-built-up roads serious"/>
    <tableColumn id="8" xr3:uid="{00000000-0010-0000-0400-000008000000}" name="Non-built-up roads total"/>
    <tableColumn id="9" xr3:uid="{00000000-0010-0000-0400-000009000000}" name="All roads killed"/>
    <tableColumn id="10" xr3:uid="{00000000-0010-0000-0400-00000A000000}" name="All roads serious"/>
    <tableColumn id="11" xr3:uid="{00000000-0010-0000-0400-00000B000000}" name="Total all roads"/>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4" displayName="table_4" ref="A4:K34" totalsRowShown="0">
  <tableColumns count="11">
    <tableColumn id="1" xr3:uid="{00000000-0010-0000-0500-000001000000}" name="Road user"/>
    <tableColumn id="2" xr3:uid="{00000000-0010-0000-0500-000002000000}" name="Year"/>
    <tableColumn id="3" xr3:uid="{00000000-0010-0000-0500-000003000000}" name="Built-up roads killed"/>
    <tableColumn id="4" xr3:uid="{00000000-0010-0000-0500-000004000000}" name="Built-up roads serious"/>
    <tableColumn id="5" xr3:uid="{00000000-0010-0000-0500-000005000000}" name="Built-up roads total"/>
    <tableColumn id="6" xr3:uid="{00000000-0010-0000-0500-000006000000}" name="Non-built-up roads killed"/>
    <tableColumn id="7" xr3:uid="{00000000-0010-0000-0500-000007000000}" name="Non-built-up roads serious"/>
    <tableColumn id="8" xr3:uid="{00000000-0010-0000-0500-000008000000}" name="Non-built-up roads total"/>
    <tableColumn id="9" xr3:uid="{00000000-0010-0000-0500-000009000000}" name="All roads killed"/>
    <tableColumn id="10" xr3:uid="{00000000-0010-0000-0500-00000A000000}" name="All roads serious"/>
    <tableColumn id="11" xr3:uid="{00000000-0010-0000-0500-00000B000000}" name="Total all roads"/>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5" displayName="table_5" ref="A4:I24" totalsRowShown="0">
  <tableColumns count="9">
    <tableColumn id="1" xr3:uid="{00000000-0010-0000-0600-000001000000}" name="Year"/>
    <tableColumn id="2" xr3:uid="{00000000-0010-0000-0600-000002000000}" name="Pedestrian"/>
    <tableColumn id="3" xr3:uid="{00000000-0010-0000-0600-000003000000}" name="Pedal cycle"/>
    <tableColumn id="4" xr3:uid="{00000000-0010-0000-0600-000004000000}" name="Motorcycle"/>
    <tableColumn id="5" xr3:uid="{00000000-0010-0000-0600-000005000000}" name="Car"/>
    <tableColumn id="6" xr3:uid="{00000000-0010-0000-0600-000006000000}" name="Bus/coach"/>
    <tableColumn id="7" xr3:uid="{00000000-0010-0000-0600-000007000000}" name="Goods [note 8]"/>
    <tableColumn id="8" xr3:uid="{00000000-0010-0000-0600-000008000000}" name="Other [note 9]"/>
    <tableColumn id="9" xr3:uid="{00000000-0010-0000-0600-000009000000}" name="All road users"/>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6" displayName="table_6" ref="A4:I24" totalsRowShown="0">
  <tableColumns count="9">
    <tableColumn id="1" xr3:uid="{00000000-0010-0000-0700-000001000000}" name="Year"/>
    <tableColumn id="2" xr3:uid="{00000000-0010-0000-0700-000002000000}" name="Pedestrian"/>
    <tableColumn id="3" xr3:uid="{00000000-0010-0000-0700-000003000000}" name="Pedal cycle"/>
    <tableColumn id="4" xr3:uid="{00000000-0010-0000-0700-000004000000}" name="Motorcycle"/>
    <tableColumn id="5" xr3:uid="{00000000-0010-0000-0700-000005000000}" name="Car"/>
    <tableColumn id="6" xr3:uid="{00000000-0010-0000-0700-000006000000}" name="Bus/coach"/>
    <tableColumn id="7" xr3:uid="{00000000-0010-0000-0700-000007000000}" name="Goods [note 8]"/>
    <tableColumn id="8" xr3:uid="{00000000-0010-0000-0700-000008000000}" name="Other [note 9]"/>
    <tableColumn id="9" xr3:uid="{00000000-0010-0000-0700-000009000000}" name="All road users"/>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7" displayName="table_7" ref="A4:I24" totalsRowShown="0">
  <tableColumns count="9">
    <tableColumn id="1" xr3:uid="{00000000-0010-0000-0800-000001000000}" name="Year"/>
    <tableColumn id="2" xr3:uid="{00000000-0010-0000-0800-000002000000}" name="Pedestrian"/>
    <tableColumn id="3" xr3:uid="{00000000-0010-0000-0800-000003000000}" name="Pedal cycle"/>
    <tableColumn id="4" xr3:uid="{00000000-0010-0000-0800-000004000000}" name="Motorcycle"/>
    <tableColumn id="5" xr3:uid="{00000000-0010-0000-0800-000005000000}" name="Car"/>
    <tableColumn id="6" xr3:uid="{00000000-0010-0000-0800-000006000000}" name="Bus/coach"/>
    <tableColumn id="7" xr3:uid="{00000000-0010-0000-0800-000007000000}" name="Goods [note 8]"/>
    <tableColumn id="8" xr3:uid="{00000000-0010-0000-0800-000008000000}" name="Other [note 9]"/>
    <tableColumn id="9" xr3:uid="{00000000-0010-0000-0800-000009000000}" name="All road users"/>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showGridLines="0" tabSelected="1" workbookViewId="0"/>
  </sheetViews>
  <sheetFormatPr defaultColWidth="11.5546875" defaultRowHeight="14.4" x14ac:dyDescent="0.3"/>
  <cols>
    <col min="1" max="1" width="100.5546875" customWidth="1"/>
  </cols>
  <sheetData>
    <row r="1" spans="1:1" ht="21" customHeight="1" x14ac:dyDescent="0.3">
      <c r="A1" s="1" t="s">
        <v>0</v>
      </c>
    </row>
    <row r="2" spans="1:1" ht="21" customHeight="1" x14ac:dyDescent="0.3">
      <c r="A2" s="2" t="s">
        <v>1</v>
      </c>
    </row>
    <row r="3" spans="1:1" x14ac:dyDescent="0.3">
      <c r="A3" s="3" t="s">
        <v>2</v>
      </c>
    </row>
    <row r="4" spans="1:1" ht="40.200000000000003" x14ac:dyDescent="0.3">
      <c r="A4" s="3" t="s">
        <v>3</v>
      </c>
    </row>
    <row r="5" spans="1:1" ht="21" customHeight="1" x14ac:dyDescent="0.3">
      <c r="A5" s="2" t="s">
        <v>4</v>
      </c>
    </row>
    <row r="6" spans="1:1" x14ac:dyDescent="0.3">
      <c r="A6" s="3" t="s">
        <v>5</v>
      </c>
    </row>
    <row r="7" spans="1:1" ht="27" x14ac:dyDescent="0.3">
      <c r="A7" s="3" t="s">
        <v>218</v>
      </c>
    </row>
    <row r="8" spans="1:1" ht="21" customHeight="1" x14ac:dyDescent="0.3">
      <c r="A8" s="2" t="s">
        <v>6</v>
      </c>
    </row>
    <row r="9" spans="1:1" x14ac:dyDescent="0.3">
      <c r="A9" s="3" t="s">
        <v>7</v>
      </c>
    </row>
    <row r="10" spans="1:1" x14ac:dyDescent="0.3">
      <c r="A10" s="3" t="s">
        <v>8</v>
      </c>
    </row>
    <row r="11" spans="1:1" ht="21" customHeight="1" x14ac:dyDescent="0.3">
      <c r="A11" s="2" t="s">
        <v>9</v>
      </c>
    </row>
    <row r="12" spans="1:1" ht="40.200000000000003" x14ac:dyDescent="0.3">
      <c r="A12" s="3" t="s">
        <v>10</v>
      </c>
    </row>
    <row r="13" spans="1:1" x14ac:dyDescent="0.3">
      <c r="A13" s="3" t="s">
        <v>11</v>
      </c>
    </row>
    <row r="14" spans="1:1" x14ac:dyDescent="0.3">
      <c r="A14" s="4" t="str">
        <f>HYPERLINK("https://www.transport.gov.scot/our-approach/statistics/#61506","Key Reported Road Casualties Scotland - All editions")</f>
        <v>Key Reported Road Casualties Scotland - All editions</v>
      </c>
    </row>
    <row r="15" spans="1:1" x14ac:dyDescent="0.3">
      <c r="A15" s="3" t="s">
        <v>12</v>
      </c>
    </row>
    <row r="16" spans="1:1" x14ac:dyDescent="0.3">
      <c r="A16" s="4" t="str">
        <f>HYPERLINK("https://www.transport.gov.scot/our-approach/statistics/#61693","Reported Road Casualties Scotland - All editions")</f>
        <v>Reported Road Casualties Scotland - All editions</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4"/>
  <sheetViews>
    <sheetView workbookViewId="0"/>
  </sheetViews>
  <sheetFormatPr defaultColWidth="11.5546875" defaultRowHeight="14.4" x14ac:dyDescent="0.3"/>
  <cols>
    <col min="1" max="6" width="12.5546875" customWidth="1"/>
    <col min="7" max="9" width="14.5546875" customWidth="1"/>
  </cols>
  <sheetData>
    <row r="1" spans="1:9" ht="21" customHeight="1" x14ac:dyDescent="0.3">
      <c r="A1" s="1" t="s">
        <v>224</v>
      </c>
    </row>
    <row r="2" spans="1:9" ht="14.1" customHeight="1" x14ac:dyDescent="0.3">
      <c r="A2" s="9" t="s">
        <v>61</v>
      </c>
    </row>
    <row r="3" spans="1:9" ht="30" customHeight="1" x14ac:dyDescent="0.3">
      <c r="A3" s="9" t="s">
        <v>63</v>
      </c>
    </row>
    <row r="4" spans="1:9" ht="26.1" customHeight="1" x14ac:dyDescent="0.3">
      <c r="A4" s="2" t="s">
        <v>64</v>
      </c>
      <c r="B4" s="10" t="s">
        <v>129</v>
      </c>
      <c r="C4" s="10" t="s">
        <v>130</v>
      </c>
      <c r="D4" s="10" t="s">
        <v>131</v>
      </c>
      <c r="E4" s="10" t="s">
        <v>132</v>
      </c>
      <c r="F4" s="10" t="s">
        <v>133</v>
      </c>
      <c r="G4" s="10" t="s">
        <v>221</v>
      </c>
      <c r="H4" s="10" t="s">
        <v>222</v>
      </c>
      <c r="I4" s="10" t="s">
        <v>137</v>
      </c>
    </row>
    <row r="5" spans="1:9" ht="24.9" customHeight="1" x14ac:dyDescent="0.3">
      <c r="A5" s="12" t="s">
        <v>86</v>
      </c>
      <c r="B5" s="11">
        <v>9</v>
      </c>
      <c r="C5" s="11">
        <v>5</v>
      </c>
      <c r="D5" s="11">
        <v>0</v>
      </c>
      <c r="E5" s="11">
        <v>10</v>
      </c>
      <c r="F5" s="11">
        <v>0</v>
      </c>
      <c r="G5" s="11">
        <v>1</v>
      </c>
      <c r="H5" s="11">
        <v>0</v>
      </c>
      <c r="I5" s="13">
        <v>25</v>
      </c>
    </row>
    <row r="6" spans="1:9" ht="15" customHeight="1" x14ac:dyDescent="0.3">
      <c r="A6" s="12" t="s">
        <v>87</v>
      </c>
      <c r="B6" s="11">
        <v>4</v>
      </c>
      <c r="C6" s="11">
        <v>1</v>
      </c>
      <c r="D6" s="11">
        <v>0</v>
      </c>
      <c r="E6" s="11">
        <v>4</v>
      </c>
      <c r="F6" s="11">
        <v>0</v>
      </c>
      <c r="G6" s="11">
        <v>0</v>
      </c>
      <c r="H6" s="11">
        <v>0</v>
      </c>
      <c r="I6" s="13">
        <v>9</v>
      </c>
    </row>
    <row r="7" spans="1:9" ht="15" customHeight="1" x14ac:dyDescent="0.3">
      <c r="A7" s="12" t="s">
        <v>88</v>
      </c>
      <c r="B7" s="11">
        <v>4</v>
      </c>
      <c r="C7" s="11">
        <v>2</v>
      </c>
      <c r="D7" s="11">
        <v>1</v>
      </c>
      <c r="E7" s="11">
        <v>13</v>
      </c>
      <c r="F7" s="11">
        <v>0</v>
      </c>
      <c r="G7" s="11">
        <v>0</v>
      </c>
      <c r="H7" s="11">
        <v>0</v>
      </c>
      <c r="I7" s="13">
        <v>20</v>
      </c>
    </row>
    <row r="8" spans="1:9" ht="15" customHeight="1" x14ac:dyDescent="0.3">
      <c r="A8" s="12" t="s">
        <v>89</v>
      </c>
      <c r="B8" s="11">
        <v>1</v>
      </c>
      <c r="C8" s="11">
        <v>1</v>
      </c>
      <c r="D8" s="11">
        <v>0</v>
      </c>
      <c r="E8" s="11">
        <v>3</v>
      </c>
      <c r="F8" s="11">
        <v>0</v>
      </c>
      <c r="G8" s="11">
        <v>0</v>
      </c>
      <c r="H8" s="11">
        <v>0</v>
      </c>
      <c r="I8" s="13">
        <v>5</v>
      </c>
    </row>
    <row r="9" spans="1:9" ht="15" customHeight="1" x14ac:dyDescent="0.3">
      <c r="A9" s="12" t="s">
        <v>90</v>
      </c>
      <c r="B9" s="11">
        <v>1</v>
      </c>
      <c r="C9" s="11">
        <v>1</v>
      </c>
      <c r="D9" s="11">
        <v>1</v>
      </c>
      <c r="E9" s="11">
        <v>1</v>
      </c>
      <c r="F9" s="11">
        <v>0</v>
      </c>
      <c r="G9" s="11">
        <v>0</v>
      </c>
      <c r="H9" s="11">
        <v>0</v>
      </c>
      <c r="I9" s="13">
        <v>4</v>
      </c>
    </row>
    <row r="10" spans="1:9" ht="15" customHeight="1" x14ac:dyDescent="0.3">
      <c r="A10" s="12" t="s">
        <v>91</v>
      </c>
      <c r="B10" s="11">
        <v>2</v>
      </c>
      <c r="C10" s="11">
        <v>0</v>
      </c>
      <c r="D10" s="11">
        <v>0</v>
      </c>
      <c r="E10" s="11">
        <v>5</v>
      </c>
      <c r="F10" s="11">
        <v>0</v>
      </c>
      <c r="G10" s="11">
        <v>0</v>
      </c>
      <c r="H10" s="11">
        <v>0</v>
      </c>
      <c r="I10" s="13">
        <v>7</v>
      </c>
    </row>
    <row r="11" spans="1:9" ht="15" customHeight="1" x14ac:dyDescent="0.3">
      <c r="A11" s="12" t="s">
        <v>92</v>
      </c>
      <c r="B11" s="11">
        <v>1</v>
      </c>
      <c r="C11" s="11">
        <v>1</v>
      </c>
      <c r="D11" s="11">
        <v>0</v>
      </c>
      <c r="E11" s="11">
        <v>0</v>
      </c>
      <c r="F11" s="11">
        <v>0</v>
      </c>
      <c r="G11" s="11">
        <v>0</v>
      </c>
      <c r="H11" s="11">
        <v>0</v>
      </c>
      <c r="I11" s="13">
        <v>2</v>
      </c>
    </row>
    <row r="12" spans="1:9" ht="15" customHeight="1" x14ac:dyDescent="0.3">
      <c r="A12" s="12" t="s">
        <v>93</v>
      </c>
      <c r="B12" s="11">
        <v>5</v>
      </c>
      <c r="C12" s="11">
        <v>2</v>
      </c>
      <c r="D12" s="11">
        <v>0</v>
      </c>
      <c r="E12" s="11">
        <v>2</v>
      </c>
      <c r="F12" s="11">
        <v>0</v>
      </c>
      <c r="G12" s="11">
        <v>0</v>
      </c>
      <c r="H12" s="11">
        <v>0</v>
      </c>
      <c r="I12" s="13">
        <v>9</v>
      </c>
    </row>
    <row r="13" spans="1:9" ht="15" customHeight="1" x14ac:dyDescent="0.3">
      <c r="A13" s="12" t="s">
        <v>94</v>
      </c>
      <c r="B13" s="11">
        <v>3</v>
      </c>
      <c r="C13" s="11">
        <v>0</v>
      </c>
      <c r="D13" s="11">
        <v>0</v>
      </c>
      <c r="E13" s="11">
        <v>4</v>
      </c>
      <c r="F13" s="11">
        <v>0</v>
      </c>
      <c r="G13" s="11">
        <v>0</v>
      </c>
      <c r="H13" s="11">
        <v>0</v>
      </c>
      <c r="I13" s="13">
        <v>7</v>
      </c>
    </row>
    <row r="14" spans="1:9" ht="15" customHeight="1" x14ac:dyDescent="0.3">
      <c r="A14" s="12" t="s">
        <v>95</v>
      </c>
      <c r="B14" s="11">
        <v>3</v>
      </c>
      <c r="C14" s="11">
        <v>1</v>
      </c>
      <c r="D14" s="11">
        <v>0</v>
      </c>
      <c r="E14" s="11">
        <v>0</v>
      </c>
      <c r="F14" s="11">
        <v>0</v>
      </c>
      <c r="G14" s="11">
        <v>0</v>
      </c>
      <c r="H14" s="11">
        <v>0</v>
      </c>
      <c r="I14" s="13">
        <v>4</v>
      </c>
    </row>
    <row r="15" spans="1:9" ht="15" customHeight="1" x14ac:dyDescent="0.3">
      <c r="A15" s="12" t="s">
        <v>96</v>
      </c>
      <c r="B15" s="11">
        <v>3</v>
      </c>
      <c r="C15" s="11">
        <v>1</v>
      </c>
      <c r="D15" s="11">
        <v>1</v>
      </c>
      <c r="E15" s="11">
        <v>7</v>
      </c>
      <c r="F15" s="11">
        <v>0</v>
      </c>
      <c r="G15" s="11">
        <v>0</v>
      </c>
      <c r="H15" s="11">
        <v>0</v>
      </c>
      <c r="I15" s="13">
        <v>12</v>
      </c>
    </row>
    <row r="16" spans="1:9" ht="15" customHeight="1" x14ac:dyDescent="0.3">
      <c r="A16" s="12" t="s">
        <v>97</v>
      </c>
      <c r="B16" s="11">
        <v>2</v>
      </c>
      <c r="C16" s="11">
        <v>0</v>
      </c>
      <c r="D16" s="11">
        <v>0</v>
      </c>
      <c r="E16" s="11">
        <v>0</v>
      </c>
      <c r="F16" s="11">
        <v>0</v>
      </c>
      <c r="G16" s="11">
        <v>0</v>
      </c>
      <c r="H16" s="11">
        <v>0</v>
      </c>
      <c r="I16" s="13">
        <v>2</v>
      </c>
    </row>
    <row r="17" spans="1:9" ht="15" customHeight="1" x14ac:dyDescent="0.3">
      <c r="A17" s="12" t="s">
        <v>98</v>
      </c>
      <c r="B17" s="11">
        <v>2</v>
      </c>
      <c r="C17" s="11">
        <v>0</v>
      </c>
      <c r="D17" s="11">
        <v>0</v>
      </c>
      <c r="E17" s="11">
        <v>0</v>
      </c>
      <c r="F17" s="11">
        <v>0</v>
      </c>
      <c r="G17" s="11">
        <v>0</v>
      </c>
      <c r="H17" s="11">
        <v>1</v>
      </c>
      <c r="I17" s="13">
        <v>3</v>
      </c>
    </row>
    <row r="18" spans="1:9" ht="15" customHeight="1" x14ac:dyDescent="0.3">
      <c r="A18" s="12" t="s">
        <v>99</v>
      </c>
      <c r="B18" s="11">
        <v>2</v>
      </c>
      <c r="C18" s="11">
        <v>0</v>
      </c>
      <c r="D18" s="11">
        <v>0</v>
      </c>
      <c r="E18" s="11">
        <v>0</v>
      </c>
      <c r="F18" s="11">
        <v>0</v>
      </c>
      <c r="G18" s="11">
        <v>0</v>
      </c>
      <c r="H18" s="11">
        <v>0</v>
      </c>
      <c r="I18" s="13">
        <v>2</v>
      </c>
    </row>
    <row r="19" spans="1:9" ht="15" customHeight="1" x14ac:dyDescent="0.3">
      <c r="A19" s="12" t="s">
        <v>100</v>
      </c>
      <c r="B19" s="11">
        <v>3</v>
      </c>
      <c r="C19" s="11">
        <v>1</v>
      </c>
      <c r="D19" s="11">
        <v>0</v>
      </c>
      <c r="E19" s="11">
        <v>2</v>
      </c>
      <c r="F19" s="11">
        <v>0</v>
      </c>
      <c r="G19" s="11">
        <v>0</v>
      </c>
      <c r="H19" s="11">
        <v>0</v>
      </c>
      <c r="I19" s="13">
        <v>6</v>
      </c>
    </row>
    <row r="20" spans="1:9" ht="15" customHeight="1" x14ac:dyDescent="0.3">
      <c r="A20" s="12" t="s">
        <v>101</v>
      </c>
      <c r="B20" s="11">
        <v>1</v>
      </c>
      <c r="C20" s="11">
        <v>1</v>
      </c>
      <c r="D20" s="11">
        <v>0</v>
      </c>
      <c r="E20" s="11">
        <v>2</v>
      </c>
      <c r="F20" s="11">
        <v>0</v>
      </c>
      <c r="G20" s="11">
        <v>0</v>
      </c>
      <c r="H20" s="11">
        <v>1</v>
      </c>
      <c r="I20" s="13">
        <v>5</v>
      </c>
    </row>
    <row r="21" spans="1:9" ht="15" customHeight="1" x14ac:dyDescent="0.3">
      <c r="A21" s="12" t="s">
        <v>102</v>
      </c>
      <c r="B21" s="11">
        <v>1</v>
      </c>
      <c r="C21" s="11">
        <v>0</v>
      </c>
      <c r="D21" s="11">
        <v>0</v>
      </c>
      <c r="E21" s="11">
        <v>1</v>
      </c>
      <c r="F21" s="11">
        <v>0</v>
      </c>
      <c r="G21" s="11">
        <v>0</v>
      </c>
      <c r="H21" s="11">
        <v>1</v>
      </c>
      <c r="I21" s="13">
        <v>3</v>
      </c>
    </row>
    <row r="22" spans="1:9" ht="15" customHeight="1" x14ac:dyDescent="0.3">
      <c r="A22" s="12" t="s">
        <v>103</v>
      </c>
      <c r="B22" s="11">
        <v>2</v>
      </c>
      <c r="C22" s="11">
        <v>1</v>
      </c>
      <c r="D22" s="11">
        <v>0</v>
      </c>
      <c r="E22" s="11">
        <v>2</v>
      </c>
      <c r="F22" s="11">
        <v>0</v>
      </c>
      <c r="G22" s="11">
        <v>0</v>
      </c>
      <c r="H22" s="11">
        <v>0</v>
      </c>
      <c r="I22" s="13">
        <v>5</v>
      </c>
    </row>
    <row r="23" spans="1:9" ht="15" customHeight="1" x14ac:dyDescent="0.3">
      <c r="A23" s="12" t="s">
        <v>104</v>
      </c>
      <c r="B23" s="11">
        <v>1</v>
      </c>
      <c r="C23" s="11">
        <v>1</v>
      </c>
      <c r="D23" s="11">
        <v>0</v>
      </c>
      <c r="E23" s="11">
        <v>1</v>
      </c>
      <c r="F23" s="11">
        <v>0</v>
      </c>
      <c r="G23" s="11">
        <v>0</v>
      </c>
      <c r="H23" s="11">
        <v>0</v>
      </c>
      <c r="I23" s="13">
        <v>3</v>
      </c>
    </row>
    <row r="24" spans="1:9" ht="15" customHeight="1" x14ac:dyDescent="0.3">
      <c r="A24" s="12" t="s">
        <v>105</v>
      </c>
      <c r="B24" s="11">
        <v>1</v>
      </c>
      <c r="C24" s="11">
        <v>0</v>
      </c>
      <c r="D24" s="11">
        <v>0</v>
      </c>
      <c r="E24" s="11">
        <v>0</v>
      </c>
      <c r="F24" s="11">
        <v>0</v>
      </c>
      <c r="G24" s="11">
        <v>0</v>
      </c>
      <c r="H24" s="11">
        <v>0</v>
      </c>
      <c r="I24" s="13">
        <v>1</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workbookViewId="0"/>
  </sheetViews>
  <sheetFormatPr defaultColWidth="11.5546875" defaultRowHeight="14.4" x14ac:dyDescent="0.3"/>
  <cols>
    <col min="1" max="6" width="12.5546875" customWidth="1"/>
    <col min="7" max="9" width="14.5546875" customWidth="1"/>
  </cols>
  <sheetData>
    <row r="1" spans="1:9" ht="21" customHeight="1" x14ac:dyDescent="0.3">
      <c r="A1" s="1" t="s">
        <v>225</v>
      </c>
    </row>
    <row r="2" spans="1:9" ht="14.1" customHeight="1" x14ac:dyDescent="0.3">
      <c r="A2" s="9" t="s">
        <v>61</v>
      </c>
    </row>
    <row r="3" spans="1:9" ht="30" customHeight="1" x14ac:dyDescent="0.3">
      <c r="A3" s="9" t="s">
        <v>63</v>
      </c>
    </row>
    <row r="4" spans="1:9" ht="26.1" customHeight="1" x14ac:dyDescent="0.3">
      <c r="A4" s="2" t="s">
        <v>64</v>
      </c>
      <c r="B4" s="10" t="s">
        <v>129</v>
      </c>
      <c r="C4" s="10" t="s">
        <v>130</v>
      </c>
      <c r="D4" s="10" t="s">
        <v>131</v>
      </c>
      <c r="E4" s="10" t="s">
        <v>132</v>
      </c>
      <c r="F4" s="10" t="s">
        <v>133</v>
      </c>
      <c r="G4" s="10" t="s">
        <v>221</v>
      </c>
      <c r="H4" s="10" t="s">
        <v>222</v>
      </c>
      <c r="I4" s="10" t="s">
        <v>137</v>
      </c>
    </row>
    <row r="5" spans="1:9" ht="24.9" customHeight="1" x14ac:dyDescent="0.3">
      <c r="A5" s="12" t="s">
        <v>86</v>
      </c>
      <c r="B5" s="11">
        <v>377</v>
      </c>
      <c r="C5" s="11">
        <v>61</v>
      </c>
      <c r="D5" s="11">
        <v>14</v>
      </c>
      <c r="E5" s="11">
        <v>106</v>
      </c>
      <c r="F5" s="11">
        <v>9</v>
      </c>
      <c r="G5" s="11">
        <v>1</v>
      </c>
      <c r="H5" s="11">
        <v>3</v>
      </c>
      <c r="I5" s="13">
        <v>570</v>
      </c>
    </row>
    <row r="6" spans="1:9" ht="15" customHeight="1" x14ac:dyDescent="0.3">
      <c r="A6" s="12" t="s">
        <v>87</v>
      </c>
      <c r="B6" s="11">
        <v>304</v>
      </c>
      <c r="C6" s="11">
        <v>51</v>
      </c>
      <c r="D6" s="11">
        <v>6</v>
      </c>
      <c r="E6" s="11">
        <v>100</v>
      </c>
      <c r="F6" s="11">
        <v>5</v>
      </c>
      <c r="G6" s="11">
        <v>2</v>
      </c>
      <c r="H6" s="11">
        <v>6</v>
      </c>
      <c r="I6" s="13">
        <v>473</v>
      </c>
    </row>
    <row r="7" spans="1:9" ht="15" customHeight="1" x14ac:dyDescent="0.3">
      <c r="A7" s="12" t="s">
        <v>88</v>
      </c>
      <c r="B7" s="11">
        <v>303</v>
      </c>
      <c r="C7" s="11">
        <v>37</v>
      </c>
      <c r="D7" s="11">
        <v>7</v>
      </c>
      <c r="E7" s="11">
        <v>96</v>
      </c>
      <c r="F7" s="11">
        <v>6</v>
      </c>
      <c r="G7" s="11">
        <v>2</v>
      </c>
      <c r="H7" s="11">
        <v>6</v>
      </c>
      <c r="I7" s="13">
        <v>458</v>
      </c>
    </row>
    <row r="8" spans="1:9" ht="15" customHeight="1" x14ac:dyDescent="0.3">
      <c r="A8" s="12" t="s">
        <v>89</v>
      </c>
      <c r="B8" s="11">
        <v>248</v>
      </c>
      <c r="C8" s="11">
        <v>45</v>
      </c>
      <c r="D8" s="11">
        <v>5</v>
      </c>
      <c r="E8" s="11">
        <v>103</v>
      </c>
      <c r="F8" s="11">
        <v>5</v>
      </c>
      <c r="G8" s="11">
        <v>2</v>
      </c>
      <c r="H8" s="11">
        <v>8</v>
      </c>
      <c r="I8" s="13">
        <v>414</v>
      </c>
    </row>
    <row r="9" spans="1:9" ht="15" customHeight="1" x14ac:dyDescent="0.3">
      <c r="A9" s="12" t="s">
        <v>90</v>
      </c>
      <c r="B9" s="11">
        <v>240</v>
      </c>
      <c r="C9" s="11">
        <v>42</v>
      </c>
      <c r="D9" s="11">
        <v>5</v>
      </c>
      <c r="E9" s="11">
        <v>79</v>
      </c>
      <c r="F9" s="11">
        <v>8</v>
      </c>
      <c r="G9" s="11">
        <v>0</v>
      </c>
      <c r="H9" s="11">
        <v>1</v>
      </c>
      <c r="I9" s="13">
        <v>375</v>
      </c>
    </row>
    <row r="10" spans="1:9" ht="15" customHeight="1" x14ac:dyDescent="0.3">
      <c r="A10" s="12" t="s">
        <v>91</v>
      </c>
      <c r="B10" s="11">
        <v>231</v>
      </c>
      <c r="C10" s="11">
        <v>41</v>
      </c>
      <c r="D10" s="11">
        <v>3</v>
      </c>
      <c r="E10" s="11">
        <v>68</v>
      </c>
      <c r="F10" s="11">
        <v>6</v>
      </c>
      <c r="G10" s="11">
        <v>0</v>
      </c>
      <c r="H10" s="11">
        <v>2</v>
      </c>
      <c r="I10" s="13">
        <v>352</v>
      </c>
    </row>
    <row r="11" spans="1:9" ht="15" customHeight="1" x14ac:dyDescent="0.3">
      <c r="A11" s="12" t="s">
        <v>92</v>
      </c>
      <c r="B11" s="11">
        <v>202</v>
      </c>
      <c r="C11" s="11">
        <v>37</v>
      </c>
      <c r="D11" s="11">
        <v>3</v>
      </c>
      <c r="E11" s="11">
        <v>67</v>
      </c>
      <c r="F11" s="11">
        <v>3</v>
      </c>
      <c r="G11" s="11">
        <v>6</v>
      </c>
      <c r="H11" s="11">
        <v>1</v>
      </c>
      <c r="I11" s="13">
        <v>320</v>
      </c>
    </row>
    <row r="12" spans="1:9" ht="15" customHeight="1" x14ac:dyDescent="0.3">
      <c r="A12" s="12" t="s">
        <v>93</v>
      </c>
      <c r="B12" s="11">
        <v>160</v>
      </c>
      <c r="C12" s="11">
        <v>27</v>
      </c>
      <c r="D12" s="11">
        <v>2</v>
      </c>
      <c r="E12" s="11">
        <v>62</v>
      </c>
      <c r="F12" s="11">
        <v>6</v>
      </c>
      <c r="G12" s="11">
        <v>1</v>
      </c>
      <c r="H12" s="11">
        <v>3</v>
      </c>
      <c r="I12" s="13">
        <v>260</v>
      </c>
    </row>
    <row r="13" spans="1:9" ht="15" customHeight="1" x14ac:dyDescent="0.3">
      <c r="A13" s="12" t="s">
        <v>94</v>
      </c>
      <c r="B13" s="11">
        <v>187</v>
      </c>
      <c r="C13" s="11">
        <v>29</v>
      </c>
      <c r="D13" s="11">
        <v>7</v>
      </c>
      <c r="E13" s="11">
        <v>53</v>
      </c>
      <c r="F13" s="11">
        <v>4</v>
      </c>
      <c r="G13" s="11">
        <v>2</v>
      </c>
      <c r="H13" s="11">
        <v>3</v>
      </c>
      <c r="I13" s="13">
        <v>284</v>
      </c>
    </row>
    <row r="14" spans="1:9" ht="15" customHeight="1" x14ac:dyDescent="0.3">
      <c r="A14" s="12" t="s">
        <v>95</v>
      </c>
      <c r="B14" s="11">
        <v>165</v>
      </c>
      <c r="C14" s="11">
        <v>21</v>
      </c>
      <c r="D14" s="11">
        <v>1</v>
      </c>
      <c r="E14" s="11">
        <v>53</v>
      </c>
      <c r="F14" s="11">
        <v>4</v>
      </c>
      <c r="G14" s="11">
        <v>1</v>
      </c>
      <c r="H14" s="11">
        <v>2</v>
      </c>
      <c r="I14" s="13">
        <v>247</v>
      </c>
    </row>
    <row r="15" spans="1:9" ht="15" customHeight="1" x14ac:dyDescent="0.3">
      <c r="A15" s="12" t="s">
        <v>96</v>
      </c>
      <c r="B15" s="11">
        <v>176</v>
      </c>
      <c r="C15" s="11">
        <v>16</v>
      </c>
      <c r="D15" s="11">
        <v>5</v>
      </c>
      <c r="E15" s="11">
        <v>73</v>
      </c>
      <c r="F15" s="11">
        <v>3</v>
      </c>
      <c r="G15" s="11">
        <v>3</v>
      </c>
      <c r="H15" s="11">
        <v>0</v>
      </c>
      <c r="I15" s="13">
        <v>276</v>
      </c>
    </row>
    <row r="16" spans="1:9" ht="15" customHeight="1" x14ac:dyDescent="0.3">
      <c r="A16" s="12" t="s">
        <v>97</v>
      </c>
      <c r="B16" s="11">
        <v>163</v>
      </c>
      <c r="C16" s="11">
        <v>20</v>
      </c>
      <c r="D16" s="11">
        <v>4</v>
      </c>
      <c r="E16" s="11">
        <v>52</v>
      </c>
      <c r="F16" s="11">
        <v>7</v>
      </c>
      <c r="G16" s="11">
        <v>4</v>
      </c>
      <c r="H16" s="11">
        <v>1</v>
      </c>
      <c r="I16" s="13">
        <v>252</v>
      </c>
    </row>
    <row r="17" spans="1:9" ht="15" customHeight="1" x14ac:dyDescent="0.3">
      <c r="A17" s="12" t="s">
        <v>98</v>
      </c>
      <c r="B17" s="11">
        <v>142</v>
      </c>
      <c r="C17" s="11">
        <v>24</v>
      </c>
      <c r="D17" s="11">
        <v>2</v>
      </c>
      <c r="E17" s="11">
        <v>53</v>
      </c>
      <c r="F17" s="11">
        <v>1</v>
      </c>
      <c r="G17" s="11">
        <v>1</v>
      </c>
      <c r="H17" s="11">
        <v>1</v>
      </c>
      <c r="I17" s="13">
        <v>224</v>
      </c>
    </row>
    <row r="18" spans="1:9" ht="15" customHeight="1" x14ac:dyDescent="0.3">
      <c r="A18" s="12" t="s">
        <v>99</v>
      </c>
      <c r="B18" s="11">
        <v>144</v>
      </c>
      <c r="C18" s="11">
        <v>30</v>
      </c>
      <c r="D18" s="11">
        <v>3</v>
      </c>
      <c r="E18" s="11">
        <v>54</v>
      </c>
      <c r="F18" s="11">
        <v>1</v>
      </c>
      <c r="G18" s="11">
        <v>0</v>
      </c>
      <c r="H18" s="11">
        <v>1</v>
      </c>
      <c r="I18" s="13">
        <v>235</v>
      </c>
    </row>
    <row r="19" spans="1:9" ht="15" customHeight="1" x14ac:dyDescent="0.3">
      <c r="A19" s="12" t="s">
        <v>100</v>
      </c>
      <c r="B19" s="11">
        <v>80</v>
      </c>
      <c r="C19" s="11">
        <v>24</v>
      </c>
      <c r="D19" s="11">
        <v>4</v>
      </c>
      <c r="E19" s="11">
        <v>30</v>
      </c>
      <c r="F19" s="11">
        <v>1</v>
      </c>
      <c r="G19" s="11">
        <v>0</v>
      </c>
      <c r="H19" s="11">
        <v>5</v>
      </c>
      <c r="I19" s="13">
        <v>144</v>
      </c>
    </row>
    <row r="20" spans="1:9" ht="15" customHeight="1" x14ac:dyDescent="0.3">
      <c r="A20" s="12" t="s">
        <v>101</v>
      </c>
      <c r="B20" s="11">
        <v>94</v>
      </c>
      <c r="C20" s="11">
        <v>17</v>
      </c>
      <c r="D20" s="11">
        <v>1</v>
      </c>
      <c r="E20" s="11">
        <v>24</v>
      </c>
      <c r="F20" s="11">
        <v>2</v>
      </c>
      <c r="G20" s="11">
        <v>0</v>
      </c>
      <c r="H20" s="11">
        <v>2</v>
      </c>
      <c r="I20" s="13">
        <v>140</v>
      </c>
    </row>
    <row r="21" spans="1:9" ht="15" customHeight="1" x14ac:dyDescent="0.3">
      <c r="A21" s="12" t="s">
        <v>102</v>
      </c>
      <c r="B21" s="11">
        <v>115</v>
      </c>
      <c r="C21" s="11">
        <v>12</v>
      </c>
      <c r="D21" s="11">
        <v>7</v>
      </c>
      <c r="E21" s="11">
        <v>27</v>
      </c>
      <c r="F21" s="11">
        <v>6</v>
      </c>
      <c r="G21" s="11">
        <v>1</v>
      </c>
      <c r="H21" s="11">
        <v>8</v>
      </c>
      <c r="I21" s="13">
        <v>176</v>
      </c>
    </row>
    <row r="22" spans="1:9" ht="15" customHeight="1" x14ac:dyDescent="0.3">
      <c r="A22" s="12" t="s">
        <v>103</v>
      </c>
      <c r="B22" s="11">
        <v>107</v>
      </c>
      <c r="C22" s="11">
        <v>8</v>
      </c>
      <c r="D22" s="11">
        <v>2</v>
      </c>
      <c r="E22" s="11">
        <v>44</v>
      </c>
      <c r="F22" s="11">
        <v>10</v>
      </c>
      <c r="G22" s="11">
        <v>0</v>
      </c>
      <c r="H22" s="11">
        <v>7</v>
      </c>
      <c r="I22" s="13">
        <v>178</v>
      </c>
    </row>
    <row r="23" spans="1:9" ht="15" customHeight="1" x14ac:dyDescent="0.3">
      <c r="A23" s="12" t="s">
        <v>104</v>
      </c>
      <c r="B23" s="11">
        <v>98</v>
      </c>
      <c r="C23" s="11">
        <v>7</v>
      </c>
      <c r="D23" s="11">
        <v>4</v>
      </c>
      <c r="E23" s="11">
        <v>42</v>
      </c>
      <c r="F23" s="11">
        <v>2</v>
      </c>
      <c r="G23" s="11">
        <v>1</v>
      </c>
      <c r="H23" s="11">
        <v>6</v>
      </c>
      <c r="I23" s="13">
        <v>160</v>
      </c>
    </row>
    <row r="24" spans="1:9" ht="15" customHeight="1" x14ac:dyDescent="0.3">
      <c r="A24" s="12" t="s">
        <v>105</v>
      </c>
      <c r="B24" s="11">
        <v>97</v>
      </c>
      <c r="C24" s="11">
        <v>18</v>
      </c>
      <c r="D24" s="11">
        <v>9</v>
      </c>
      <c r="E24" s="11">
        <v>35</v>
      </c>
      <c r="F24" s="11">
        <v>1</v>
      </c>
      <c r="G24" s="11">
        <v>0</v>
      </c>
      <c r="H24" s="11">
        <v>13</v>
      </c>
      <c r="I24" s="13">
        <v>173</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heetViews>
  <sheetFormatPr defaultColWidth="11.5546875" defaultRowHeight="14.4" x14ac:dyDescent="0.3"/>
  <cols>
    <col min="1" max="6" width="12.5546875" customWidth="1"/>
    <col min="7" max="9" width="14.5546875" customWidth="1"/>
  </cols>
  <sheetData>
    <row r="1" spans="1:9" ht="21" customHeight="1" x14ac:dyDescent="0.3">
      <c r="A1" s="1" t="s">
        <v>139</v>
      </c>
    </row>
    <row r="2" spans="1:9" ht="14.1" customHeight="1" x14ac:dyDescent="0.3">
      <c r="A2" s="9" t="s">
        <v>61</v>
      </c>
    </row>
    <row r="3" spans="1:9" ht="30" customHeight="1" x14ac:dyDescent="0.3">
      <c r="A3" s="9" t="s">
        <v>63</v>
      </c>
    </row>
    <row r="4" spans="1:9" ht="26.1" customHeight="1" x14ac:dyDescent="0.3">
      <c r="A4" s="2" t="s">
        <v>64</v>
      </c>
      <c r="B4" s="10" t="s">
        <v>129</v>
      </c>
      <c r="C4" s="10" t="s">
        <v>130</v>
      </c>
      <c r="D4" s="10" t="s">
        <v>131</v>
      </c>
      <c r="E4" s="10" t="s">
        <v>132</v>
      </c>
      <c r="F4" s="10" t="s">
        <v>133</v>
      </c>
      <c r="G4" s="10" t="s">
        <v>221</v>
      </c>
      <c r="H4" s="10" t="s">
        <v>222</v>
      </c>
      <c r="I4" s="10" t="s">
        <v>137</v>
      </c>
    </row>
    <row r="5" spans="1:9" ht="24.9" customHeight="1" x14ac:dyDescent="0.3">
      <c r="A5" s="12" t="s">
        <v>86</v>
      </c>
      <c r="B5" s="11">
        <v>1650</v>
      </c>
      <c r="C5" s="11">
        <v>526</v>
      </c>
      <c r="D5" s="11">
        <v>475</v>
      </c>
      <c r="E5" s="11">
        <v>8293</v>
      </c>
      <c r="F5" s="11">
        <v>650</v>
      </c>
      <c r="G5" s="11">
        <v>423</v>
      </c>
      <c r="H5" s="11">
        <v>409</v>
      </c>
      <c r="I5" s="13">
        <v>12426</v>
      </c>
    </row>
    <row r="6" spans="1:9" ht="15" customHeight="1" x14ac:dyDescent="0.3">
      <c r="A6" s="12" t="s">
        <v>87</v>
      </c>
      <c r="B6" s="11">
        <v>1615</v>
      </c>
      <c r="C6" s="11">
        <v>465</v>
      </c>
      <c r="D6" s="11">
        <v>468</v>
      </c>
      <c r="E6" s="11">
        <v>7855</v>
      </c>
      <c r="F6" s="11">
        <v>534</v>
      </c>
      <c r="G6" s="11">
        <v>435</v>
      </c>
      <c r="H6" s="11">
        <v>379</v>
      </c>
      <c r="I6" s="13">
        <v>11751</v>
      </c>
    </row>
    <row r="7" spans="1:9" ht="15" customHeight="1" x14ac:dyDescent="0.3">
      <c r="A7" s="12" t="s">
        <v>88</v>
      </c>
      <c r="B7" s="11">
        <v>1511</v>
      </c>
      <c r="C7" s="11">
        <v>471</v>
      </c>
      <c r="D7" s="11">
        <v>448</v>
      </c>
      <c r="E7" s="11">
        <v>7502</v>
      </c>
      <c r="F7" s="11">
        <v>482</v>
      </c>
      <c r="G7" s="11">
        <v>408</v>
      </c>
      <c r="H7" s="11">
        <v>329</v>
      </c>
      <c r="I7" s="13">
        <v>11150</v>
      </c>
    </row>
    <row r="8" spans="1:9" ht="15" customHeight="1" x14ac:dyDescent="0.3">
      <c r="A8" s="12" t="s">
        <v>89</v>
      </c>
      <c r="B8" s="11">
        <v>1296</v>
      </c>
      <c r="C8" s="11">
        <v>533</v>
      </c>
      <c r="D8" s="11">
        <v>468</v>
      </c>
      <c r="E8" s="11">
        <v>7459</v>
      </c>
      <c r="F8" s="11">
        <v>390</v>
      </c>
      <c r="G8" s="11">
        <v>371</v>
      </c>
      <c r="H8" s="11">
        <v>365</v>
      </c>
      <c r="I8" s="13">
        <v>10882</v>
      </c>
    </row>
    <row r="9" spans="1:9" ht="15" customHeight="1" x14ac:dyDescent="0.3">
      <c r="A9" s="12" t="s">
        <v>90</v>
      </c>
      <c r="B9" s="11">
        <v>1206</v>
      </c>
      <c r="C9" s="11">
        <v>528</v>
      </c>
      <c r="D9" s="11">
        <v>360</v>
      </c>
      <c r="E9" s="11">
        <v>6609</v>
      </c>
      <c r="F9" s="11">
        <v>442</v>
      </c>
      <c r="G9" s="11">
        <v>342</v>
      </c>
      <c r="H9" s="11">
        <v>321</v>
      </c>
      <c r="I9" s="13">
        <v>9808</v>
      </c>
    </row>
    <row r="10" spans="1:9" ht="15" customHeight="1" x14ac:dyDescent="0.3">
      <c r="A10" s="12" t="s">
        <v>91</v>
      </c>
      <c r="B10" s="11">
        <v>1198</v>
      </c>
      <c r="C10" s="11">
        <v>552</v>
      </c>
      <c r="D10" s="11">
        <v>357</v>
      </c>
      <c r="E10" s="11">
        <v>6267</v>
      </c>
      <c r="F10" s="11">
        <v>413</v>
      </c>
      <c r="G10" s="11">
        <v>339</v>
      </c>
      <c r="H10" s="11">
        <v>268</v>
      </c>
      <c r="I10" s="13">
        <v>9394</v>
      </c>
    </row>
    <row r="11" spans="1:9" ht="15" customHeight="1" x14ac:dyDescent="0.3">
      <c r="A11" s="12" t="s">
        <v>92</v>
      </c>
      <c r="B11" s="11">
        <v>1139</v>
      </c>
      <c r="C11" s="11">
        <v>595</v>
      </c>
      <c r="D11" s="11">
        <v>366</v>
      </c>
      <c r="E11" s="11">
        <v>6028</v>
      </c>
      <c r="F11" s="11">
        <v>359</v>
      </c>
      <c r="G11" s="11">
        <v>363</v>
      </c>
      <c r="H11" s="11">
        <v>272</v>
      </c>
      <c r="I11" s="13">
        <v>9121</v>
      </c>
    </row>
    <row r="12" spans="1:9" ht="15" customHeight="1" x14ac:dyDescent="0.3">
      <c r="A12" s="12" t="s">
        <v>93</v>
      </c>
      <c r="B12" s="11">
        <v>1022</v>
      </c>
      <c r="C12" s="11">
        <v>593</v>
      </c>
      <c r="D12" s="11">
        <v>347</v>
      </c>
      <c r="E12" s="11">
        <v>5554</v>
      </c>
      <c r="F12" s="11">
        <v>324</v>
      </c>
      <c r="G12" s="11">
        <v>343</v>
      </c>
      <c r="H12" s="11">
        <v>226</v>
      </c>
      <c r="I12" s="13">
        <v>8409</v>
      </c>
    </row>
    <row r="13" spans="1:9" ht="15" customHeight="1" x14ac:dyDescent="0.3">
      <c r="A13" s="12" t="s">
        <v>94</v>
      </c>
      <c r="B13" s="11">
        <v>998</v>
      </c>
      <c r="C13" s="11">
        <v>596</v>
      </c>
      <c r="D13" s="11">
        <v>347</v>
      </c>
      <c r="E13" s="11">
        <v>5388</v>
      </c>
      <c r="F13" s="11">
        <v>235</v>
      </c>
      <c r="G13" s="11">
        <v>350</v>
      </c>
      <c r="H13" s="11">
        <v>232</v>
      </c>
      <c r="I13" s="13">
        <v>8146</v>
      </c>
    </row>
    <row r="14" spans="1:9" ht="15" customHeight="1" x14ac:dyDescent="0.3">
      <c r="A14" s="12" t="s">
        <v>95</v>
      </c>
      <c r="B14" s="11">
        <v>962</v>
      </c>
      <c r="C14" s="11">
        <v>510</v>
      </c>
      <c r="D14" s="11">
        <v>329</v>
      </c>
      <c r="E14" s="11">
        <v>5396</v>
      </c>
      <c r="F14" s="11">
        <v>254</v>
      </c>
      <c r="G14" s="11">
        <v>363</v>
      </c>
      <c r="H14" s="11">
        <v>182</v>
      </c>
      <c r="I14" s="13">
        <v>7996</v>
      </c>
    </row>
    <row r="15" spans="1:9" ht="15" customHeight="1" x14ac:dyDescent="0.3">
      <c r="A15" s="12" t="s">
        <v>96</v>
      </c>
      <c r="B15" s="11">
        <v>963</v>
      </c>
      <c r="C15" s="11">
        <v>511</v>
      </c>
      <c r="D15" s="11">
        <v>300</v>
      </c>
      <c r="E15" s="11">
        <v>5252</v>
      </c>
      <c r="F15" s="11">
        <v>228</v>
      </c>
      <c r="G15" s="11">
        <v>365</v>
      </c>
      <c r="H15" s="11">
        <v>206</v>
      </c>
      <c r="I15" s="13">
        <v>7827</v>
      </c>
    </row>
    <row r="16" spans="1:9" ht="15" customHeight="1" x14ac:dyDescent="0.3">
      <c r="A16" s="12" t="s">
        <v>97</v>
      </c>
      <c r="B16" s="11">
        <v>736</v>
      </c>
      <c r="C16" s="11">
        <v>439</v>
      </c>
      <c r="D16" s="11">
        <v>219</v>
      </c>
      <c r="E16" s="11">
        <v>4455</v>
      </c>
      <c r="F16" s="11">
        <v>293</v>
      </c>
      <c r="G16" s="11">
        <v>312</v>
      </c>
      <c r="H16" s="11">
        <v>195</v>
      </c>
      <c r="I16" s="13">
        <v>6649</v>
      </c>
    </row>
    <row r="17" spans="1:9" ht="15" customHeight="1" x14ac:dyDescent="0.3">
      <c r="A17" s="12" t="s">
        <v>98</v>
      </c>
      <c r="B17" s="11">
        <v>662</v>
      </c>
      <c r="C17" s="11">
        <v>377</v>
      </c>
      <c r="D17" s="11">
        <v>233</v>
      </c>
      <c r="E17" s="11">
        <v>3864</v>
      </c>
      <c r="F17" s="11">
        <v>170</v>
      </c>
      <c r="G17" s="11">
        <v>293</v>
      </c>
      <c r="H17" s="11">
        <v>130</v>
      </c>
      <c r="I17" s="13">
        <v>5729</v>
      </c>
    </row>
    <row r="18" spans="1:9" ht="15" customHeight="1" x14ac:dyDescent="0.3">
      <c r="A18" s="12" t="s">
        <v>99</v>
      </c>
      <c r="B18" s="11">
        <v>614</v>
      </c>
      <c r="C18" s="11">
        <v>324</v>
      </c>
      <c r="D18" s="11">
        <v>178</v>
      </c>
      <c r="E18" s="11">
        <v>3312</v>
      </c>
      <c r="F18" s="11">
        <v>155</v>
      </c>
      <c r="G18" s="11">
        <v>207</v>
      </c>
      <c r="H18" s="11">
        <v>161</v>
      </c>
      <c r="I18" s="13">
        <v>4951</v>
      </c>
    </row>
    <row r="19" spans="1:9" ht="15" customHeight="1" x14ac:dyDescent="0.3">
      <c r="A19" s="12" t="s">
        <v>100</v>
      </c>
      <c r="B19" s="11">
        <v>456</v>
      </c>
      <c r="C19" s="11">
        <v>352</v>
      </c>
      <c r="D19" s="11">
        <v>162</v>
      </c>
      <c r="E19" s="11">
        <v>2084</v>
      </c>
      <c r="F19" s="11">
        <v>66</v>
      </c>
      <c r="G19" s="11">
        <v>158</v>
      </c>
      <c r="H19" s="11">
        <v>108</v>
      </c>
      <c r="I19" s="13">
        <v>3386</v>
      </c>
    </row>
    <row r="20" spans="1:9" ht="15" customHeight="1" x14ac:dyDescent="0.3">
      <c r="A20" s="12" t="s">
        <v>101</v>
      </c>
      <c r="B20" s="11">
        <v>429</v>
      </c>
      <c r="C20" s="11">
        <v>305</v>
      </c>
      <c r="D20" s="11">
        <v>149</v>
      </c>
      <c r="E20" s="11">
        <v>2149</v>
      </c>
      <c r="F20" s="11">
        <v>51</v>
      </c>
      <c r="G20" s="11">
        <v>156</v>
      </c>
      <c r="H20" s="11">
        <v>116</v>
      </c>
      <c r="I20" s="13">
        <v>3355</v>
      </c>
    </row>
    <row r="21" spans="1:9" ht="15" customHeight="1" x14ac:dyDescent="0.3">
      <c r="A21" s="12" t="s">
        <v>102</v>
      </c>
      <c r="B21" s="11">
        <v>514</v>
      </c>
      <c r="C21" s="11">
        <v>299</v>
      </c>
      <c r="D21" s="11">
        <v>170</v>
      </c>
      <c r="E21" s="11">
        <v>2292</v>
      </c>
      <c r="F21" s="11">
        <v>97</v>
      </c>
      <c r="G21" s="11">
        <v>187</v>
      </c>
      <c r="H21" s="11">
        <v>132</v>
      </c>
      <c r="I21" s="13">
        <v>3691</v>
      </c>
    </row>
    <row r="22" spans="1:9" ht="15" customHeight="1" x14ac:dyDescent="0.3">
      <c r="A22" s="12" t="s">
        <v>103</v>
      </c>
      <c r="B22" s="11">
        <v>467</v>
      </c>
      <c r="C22" s="11">
        <v>242</v>
      </c>
      <c r="D22" s="11">
        <v>163</v>
      </c>
      <c r="E22" s="11">
        <v>2444</v>
      </c>
      <c r="F22" s="11">
        <v>103</v>
      </c>
      <c r="G22" s="11">
        <v>163</v>
      </c>
      <c r="H22" s="11">
        <v>156</v>
      </c>
      <c r="I22" s="13">
        <v>3738</v>
      </c>
    </row>
    <row r="23" spans="1:9" ht="15" customHeight="1" x14ac:dyDescent="0.3">
      <c r="A23" s="12" t="s">
        <v>104</v>
      </c>
      <c r="B23" s="11">
        <v>426</v>
      </c>
      <c r="C23" s="11">
        <v>234</v>
      </c>
      <c r="D23" s="11">
        <v>147</v>
      </c>
      <c r="E23" s="11">
        <v>2396</v>
      </c>
      <c r="F23" s="11">
        <v>103</v>
      </c>
      <c r="G23" s="11">
        <v>133</v>
      </c>
      <c r="H23" s="11">
        <v>155</v>
      </c>
      <c r="I23" s="13">
        <v>3594</v>
      </c>
    </row>
    <row r="24" spans="1:9" ht="15" customHeight="1" x14ac:dyDescent="0.3">
      <c r="A24" s="12" t="s">
        <v>105</v>
      </c>
      <c r="B24" s="11">
        <v>438</v>
      </c>
      <c r="C24" s="11">
        <v>229</v>
      </c>
      <c r="D24" s="11">
        <v>211</v>
      </c>
      <c r="E24" s="11">
        <v>2188</v>
      </c>
      <c r="F24" s="11">
        <v>77</v>
      </c>
      <c r="G24" s="11">
        <v>209</v>
      </c>
      <c r="H24" s="11">
        <v>143</v>
      </c>
      <c r="I24" s="13">
        <v>3495</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7"/>
  <sheetViews>
    <sheetView workbookViewId="0"/>
  </sheetViews>
  <sheetFormatPr defaultColWidth="11.5546875" defaultRowHeight="14.4" x14ac:dyDescent="0.3"/>
  <cols>
    <col min="1" max="1" width="27.5546875" customWidth="1"/>
    <col min="2" max="2" width="18.5546875" customWidth="1"/>
    <col min="3" max="3" width="13.5546875" customWidth="1"/>
    <col min="4" max="4" width="18.5546875" customWidth="1"/>
    <col min="5" max="5" width="13.5546875" customWidth="1"/>
    <col min="6" max="6" width="19.5546875" customWidth="1"/>
    <col min="7" max="7" width="13.5546875" customWidth="1"/>
  </cols>
  <sheetData>
    <row r="1" spans="1:7" ht="21" customHeight="1" x14ac:dyDescent="0.3">
      <c r="A1" s="1" t="s">
        <v>245</v>
      </c>
    </row>
    <row r="2" spans="1:7" ht="14.1" customHeight="1" x14ac:dyDescent="0.3">
      <c r="A2" s="9" t="s">
        <v>61</v>
      </c>
    </row>
    <row r="3" spans="1:7" ht="30" customHeight="1" x14ac:dyDescent="0.3">
      <c r="A3" s="9" t="s">
        <v>63</v>
      </c>
    </row>
    <row r="4" spans="1:7" ht="35.1" customHeight="1" x14ac:dyDescent="0.3">
      <c r="A4" s="2" t="s">
        <v>140</v>
      </c>
      <c r="B4" s="10" t="s">
        <v>141</v>
      </c>
      <c r="C4" s="10" t="s">
        <v>142</v>
      </c>
      <c r="D4" s="10" t="s">
        <v>143</v>
      </c>
      <c r="E4" s="10" t="s">
        <v>144</v>
      </c>
      <c r="F4" s="10" t="s">
        <v>145</v>
      </c>
      <c r="G4" s="10" t="s">
        <v>146</v>
      </c>
    </row>
    <row r="5" spans="1:7" ht="25.5" customHeight="1" x14ac:dyDescent="0.3">
      <c r="A5" s="12" t="s">
        <v>147</v>
      </c>
      <c r="B5" s="13">
        <v>21</v>
      </c>
      <c r="C5" s="13">
        <v>19</v>
      </c>
      <c r="D5" s="13">
        <v>255</v>
      </c>
      <c r="E5" s="13">
        <v>130</v>
      </c>
      <c r="F5" s="13">
        <v>584</v>
      </c>
      <c r="G5" s="13">
        <v>234</v>
      </c>
    </row>
    <row r="6" spans="1:7" ht="15" customHeight="1" x14ac:dyDescent="0.3">
      <c r="A6" s="5" t="s">
        <v>148</v>
      </c>
      <c r="B6" s="11">
        <v>3</v>
      </c>
      <c r="C6" s="11">
        <v>2</v>
      </c>
      <c r="D6" s="11">
        <v>76</v>
      </c>
      <c r="E6" s="11">
        <v>35</v>
      </c>
      <c r="F6" s="11">
        <v>194</v>
      </c>
      <c r="G6" s="11">
        <v>65</v>
      </c>
    </row>
    <row r="7" spans="1:7" ht="15" customHeight="1" x14ac:dyDescent="0.3">
      <c r="A7" s="5" t="s">
        <v>149</v>
      </c>
      <c r="B7" s="11">
        <v>14</v>
      </c>
      <c r="C7" s="11">
        <v>10</v>
      </c>
      <c r="D7" s="11">
        <v>145</v>
      </c>
      <c r="E7" s="11">
        <v>73</v>
      </c>
      <c r="F7" s="11">
        <v>319</v>
      </c>
      <c r="G7" s="11">
        <v>123</v>
      </c>
    </row>
    <row r="8" spans="1:7" ht="15" customHeight="1" x14ac:dyDescent="0.3">
      <c r="A8" s="5" t="s">
        <v>150</v>
      </c>
      <c r="B8" s="11">
        <v>4</v>
      </c>
      <c r="C8" s="11">
        <v>7</v>
      </c>
      <c r="D8" s="11">
        <v>35</v>
      </c>
      <c r="E8" s="11">
        <v>22</v>
      </c>
      <c r="F8" s="11">
        <v>72</v>
      </c>
      <c r="G8" s="11">
        <v>46</v>
      </c>
    </row>
    <row r="9" spans="1:7" ht="25.5" customHeight="1" x14ac:dyDescent="0.3">
      <c r="A9" s="12" t="s">
        <v>151</v>
      </c>
      <c r="B9" s="13">
        <v>18</v>
      </c>
      <c r="C9" s="13">
        <v>13</v>
      </c>
      <c r="D9" s="13">
        <v>170</v>
      </c>
      <c r="E9" s="13">
        <v>158</v>
      </c>
      <c r="F9" s="13">
        <v>458</v>
      </c>
      <c r="G9" s="13">
        <v>393</v>
      </c>
    </row>
    <row r="10" spans="1:7" ht="15" customHeight="1" x14ac:dyDescent="0.3">
      <c r="A10" s="5" t="s">
        <v>152</v>
      </c>
      <c r="B10" s="11">
        <v>6</v>
      </c>
      <c r="C10" s="11">
        <v>6</v>
      </c>
      <c r="D10" s="11">
        <v>49</v>
      </c>
      <c r="E10" s="11">
        <v>38</v>
      </c>
      <c r="F10" s="11">
        <v>132</v>
      </c>
      <c r="G10" s="11">
        <v>88</v>
      </c>
    </row>
    <row r="11" spans="1:7" ht="15" customHeight="1" x14ac:dyDescent="0.3">
      <c r="A11" s="5" t="s">
        <v>153</v>
      </c>
      <c r="B11" s="11">
        <v>1</v>
      </c>
      <c r="C11" s="11">
        <v>1</v>
      </c>
      <c r="D11" s="11">
        <v>44</v>
      </c>
      <c r="E11" s="11">
        <v>50</v>
      </c>
      <c r="F11" s="11">
        <v>129</v>
      </c>
      <c r="G11" s="11">
        <v>138</v>
      </c>
    </row>
    <row r="12" spans="1:7" ht="15" customHeight="1" x14ac:dyDescent="0.3">
      <c r="A12" s="5" t="s">
        <v>154</v>
      </c>
      <c r="B12" s="11">
        <v>11</v>
      </c>
      <c r="C12" s="11">
        <v>6</v>
      </c>
      <c r="D12" s="11">
        <v>77</v>
      </c>
      <c r="E12" s="11">
        <v>70</v>
      </c>
      <c r="F12" s="11">
        <v>198</v>
      </c>
      <c r="G12" s="11">
        <v>167</v>
      </c>
    </row>
    <row r="13" spans="1:7" ht="25.5" customHeight="1" x14ac:dyDescent="0.3">
      <c r="A13" s="12" t="s">
        <v>155</v>
      </c>
      <c r="B13" s="13">
        <v>8</v>
      </c>
      <c r="C13" s="13">
        <v>7</v>
      </c>
      <c r="D13" s="13">
        <v>102</v>
      </c>
      <c r="E13" s="13">
        <v>65</v>
      </c>
      <c r="F13" s="13">
        <v>297</v>
      </c>
      <c r="G13" s="13">
        <v>138</v>
      </c>
    </row>
    <row r="14" spans="1:7" ht="15" customHeight="1" x14ac:dyDescent="0.3">
      <c r="A14" s="5" t="s">
        <v>156</v>
      </c>
      <c r="B14" s="11">
        <v>6</v>
      </c>
      <c r="C14" s="11">
        <v>5</v>
      </c>
      <c r="D14" s="11">
        <v>71</v>
      </c>
      <c r="E14" s="11">
        <v>36</v>
      </c>
      <c r="F14" s="11">
        <v>186</v>
      </c>
      <c r="G14" s="11">
        <v>82</v>
      </c>
    </row>
    <row r="15" spans="1:7" ht="15" customHeight="1" x14ac:dyDescent="0.3">
      <c r="A15" s="5" t="s">
        <v>157</v>
      </c>
      <c r="B15" s="11">
        <v>2</v>
      </c>
      <c r="C15" s="11">
        <v>2</v>
      </c>
      <c r="D15" s="11">
        <v>31</v>
      </c>
      <c r="E15" s="11">
        <v>29</v>
      </c>
      <c r="F15" s="11">
        <v>111</v>
      </c>
      <c r="G15" s="11">
        <v>56</v>
      </c>
    </row>
    <row r="16" spans="1:7" ht="25.5" customHeight="1" x14ac:dyDescent="0.3">
      <c r="A16" s="12" t="s">
        <v>158</v>
      </c>
      <c r="B16" s="13">
        <v>7</v>
      </c>
      <c r="C16" s="13">
        <v>3</v>
      </c>
      <c r="D16" s="13">
        <v>139</v>
      </c>
      <c r="E16" s="13">
        <v>73</v>
      </c>
      <c r="F16" s="13">
        <v>436</v>
      </c>
      <c r="G16" s="13">
        <v>184</v>
      </c>
    </row>
    <row r="17" spans="1:7" ht="15" customHeight="1" x14ac:dyDescent="0.3">
      <c r="A17" s="5" t="s">
        <v>159</v>
      </c>
      <c r="B17" s="11">
        <v>0</v>
      </c>
      <c r="C17" s="11">
        <v>0</v>
      </c>
      <c r="D17" s="11">
        <v>17</v>
      </c>
      <c r="E17" s="11">
        <v>8</v>
      </c>
      <c r="F17" s="11">
        <v>55</v>
      </c>
      <c r="G17" s="11">
        <v>23</v>
      </c>
    </row>
    <row r="18" spans="1:7" ht="15" customHeight="1" x14ac:dyDescent="0.3">
      <c r="A18" s="5" t="s">
        <v>160</v>
      </c>
      <c r="B18" s="11">
        <v>2</v>
      </c>
      <c r="C18" s="11">
        <v>2</v>
      </c>
      <c r="D18" s="11">
        <v>64</v>
      </c>
      <c r="E18" s="11">
        <v>33</v>
      </c>
      <c r="F18" s="11">
        <v>219</v>
      </c>
      <c r="G18" s="11">
        <v>79</v>
      </c>
    </row>
    <row r="19" spans="1:7" ht="15" customHeight="1" x14ac:dyDescent="0.3">
      <c r="A19" s="5" t="s">
        <v>161</v>
      </c>
      <c r="B19" s="11">
        <v>5</v>
      </c>
      <c r="C19" s="11">
        <v>1</v>
      </c>
      <c r="D19" s="11">
        <v>58</v>
      </c>
      <c r="E19" s="11">
        <v>32</v>
      </c>
      <c r="F19" s="11">
        <v>162</v>
      </c>
      <c r="G19" s="11">
        <v>82</v>
      </c>
    </row>
    <row r="20" spans="1:7" ht="25.5" customHeight="1" x14ac:dyDescent="0.3">
      <c r="A20" s="12" t="s">
        <v>162</v>
      </c>
      <c r="B20" s="13">
        <v>10</v>
      </c>
      <c r="C20" s="13">
        <v>12</v>
      </c>
      <c r="D20" s="13">
        <v>94</v>
      </c>
      <c r="E20" s="13">
        <v>73</v>
      </c>
      <c r="F20" s="13">
        <v>271</v>
      </c>
      <c r="G20" s="13">
        <v>222</v>
      </c>
    </row>
    <row r="21" spans="1:7" ht="25.5" customHeight="1" x14ac:dyDescent="0.3">
      <c r="A21" s="12" t="s">
        <v>163</v>
      </c>
      <c r="B21" s="13">
        <v>11</v>
      </c>
      <c r="C21" s="13">
        <v>12</v>
      </c>
      <c r="D21" s="13">
        <v>167</v>
      </c>
      <c r="E21" s="13">
        <v>105</v>
      </c>
      <c r="F21" s="13">
        <v>518</v>
      </c>
      <c r="G21" s="13">
        <v>252</v>
      </c>
    </row>
    <row r="22" spans="1:7" ht="15" customHeight="1" x14ac:dyDescent="0.3">
      <c r="A22" s="5" t="s">
        <v>164</v>
      </c>
      <c r="B22" s="11">
        <v>3</v>
      </c>
      <c r="C22" s="11">
        <v>5</v>
      </c>
      <c r="D22" s="11">
        <v>51</v>
      </c>
      <c r="E22" s="11">
        <v>28</v>
      </c>
      <c r="F22" s="11">
        <v>168</v>
      </c>
      <c r="G22" s="11">
        <v>86</v>
      </c>
    </row>
    <row r="23" spans="1:7" ht="15" customHeight="1" x14ac:dyDescent="0.3">
      <c r="A23" s="5" t="s">
        <v>165</v>
      </c>
      <c r="B23" s="11">
        <v>4</v>
      </c>
      <c r="C23" s="11">
        <v>5</v>
      </c>
      <c r="D23" s="11">
        <v>57</v>
      </c>
      <c r="E23" s="11">
        <v>35</v>
      </c>
      <c r="F23" s="11">
        <v>174</v>
      </c>
      <c r="G23" s="11">
        <v>80</v>
      </c>
    </row>
    <row r="24" spans="1:7" ht="15" customHeight="1" x14ac:dyDescent="0.3">
      <c r="A24" s="5" t="s">
        <v>166</v>
      </c>
      <c r="B24" s="11">
        <v>4</v>
      </c>
      <c r="C24" s="11">
        <v>2</v>
      </c>
      <c r="D24" s="11">
        <v>59</v>
      </c>
      <c r="E24" s="11">
        <v>42</v>
      </c>
      <c r="F24" s="11">
        <v>176</v>
      </c>
      <c r="G24" s="11">
        <v>86</v>
      </c>
    </row>
    <row r="25" spans="1:7" ht="25.5" customHeight="1" x14ac:dyDescent="0.3">
      <c r="A25" s="12" t="s">
        <v>167</v>
      </c>
      <c r="B25" s="13">
        <v>11</v>
      </c>
      <c r="C25" s="13">
        <v>10</v>
      </c>
      <c r="D25" s="13">
        <v>330</v>
      </c>
      <c r="E25" s="13">
        <v>271</v>
      </c>
      <c r="F25" s="13">
        <v>1319</v>
      </c>
      <c r="G25" s="13">
        <v>703</v>
      </c>
    </row>
    <row r="26" spans="1:7" ht="15" customHeight="1" x14ac:dyDescent="0.3">
      <c r="A26" s="5" t="s">
        <v>168</v>
      </c>
      <c r="B26" s="11">
        <v>10</v>
      </c>
      <c r="C26" s="11">
        <v>8</v>
      </c>
      <c r="D26" s="11">
        <v>281</v>
      </c>
      <c r="E26" s="11">
        <v>229</v>
      </c>
      <c r="F26" s="11">
        <v>1143</v>
      </c>
      <c r="G26" s="11">
        <v>600</v>
      </c>
    </row>
    <row r="27" spans="1:7" ht="15" customHeight="1" x14ac:dyDescent="0.3">
      <c r="A27" s="5" t="s">
        <v>169</v>
      </c>
      <c r="B27" s="11">
        <v>0</v>
      </c>
      <c r="C27" s="11">
        <v>0</v>
      </c>
      <c r="D27" s="11">
        <v>23</v>
      </c>
      <c r="E27" s="11">
        <v>18</v>
      </c>
      <c r="F27" s="11">
        <v>87</v>
      </c>
      <c r="G27" s="11">
        <v>40</v>
      </c>
    </row>
    <row r="28" spans="1:7" ht="15" customHeight="1" x14ac:dyDescent="0.3">
      <c r="A28" s="5" t="s">
        <v>170</v>
      </c>
      <c r="B28" s="11">
        <v>0</v>
      </c>
      <c r="C28" s="11">
        <v>2</v>
      </c>
      <c r="D28" s="11">
        <v>26</v>
      </c>
      <c r="E28" s="11">
        <v>24</v>
      </c>
      <c r="F28" s="11">
        <v>89</v>
      </c>
      <c r="G28" s="11">
        <v>63</v>
      </c>
    </row>
    <row r="29" spans="1:7" ht="25.5" customHeight="1" x14ac:dyDescent="0.3">
      <c r="A29" s="12" t="s">
        <v>171</v>
      </c>
      <c r="B29" s="13">
        <v>18</v>
      </c>
      <c r="C29" s="13">
        <v>11</v>
      </c>
      <c r="D29" s="13">
        <v>262</v>
      </c>
      <c r="E29" s="13">
        <v>154</v>
      </c>
      <c r="F29" s="13">
        <v>843</v>
      </c>
      <c r="G29" s="13">
        <v>367</v>
      </c>
    </row>
    <row r="30" spans="1:7" ht="15" customHeight="1" x14ac:dyDescent="0.3">
      <c r="A30" s="5" t="s">
        <v>172</v>
      </c>
      <c r="B30" s="11">
        <v>3</v>
      </c>
      <c r="C30" s="11">
        <v>0</v>
      </c>
      <c r="D30" s="11">
        <v>49</v>
      </c>
      <c r="E30" s="11">
        <v>24</v>
      </c>
      <c r="F30" s="11">
        <v>156</v>
      </c>
      <c r="G30" s="11">
        <v>69</v>
      </c>
    </row>
    <row r="31" spans="1:7" ht="15" customHeight="1" x14ac:dyDescent="0.3">
      <c r="A31" s="5" t="s">
        <v>173</v>
      </c>
      <c r="B31" s="11">
        <v>2</v>
      </c>
      <c r="C31" s="11">
        <v>1</v>
      </c>
      <c r="D31" s="11">
        <v>50</v>
      </c>
      <c r="E31" s="11">
        <v>26</v>
      </c>
      <c r="F31" s="11">
        <v>159</v>
      </c>
      <c r="G31" s="11">
        <v>59</v>
      </c>
    </row>
    <row r="32" spans="1:7" ht="15" customHeight="1" x14ac:dyDescent="0.3">
      <c r="A32" s="5" t="s">
        <v>174</v>
      </c>
      <c r="B32" s="11">
        <v>4</v>
      </c>
      <c r="C32" s="11">
        <v>4</v>
      </c>
      <c r="D32" s="11">
        <v>84</v>
      </c>
      <c r="E32" s="11">
        <v>59</v>
      </c>
      <c r="F32" s="11">
        <v>328</v>
      </c>
      <c r="G32" s="11">
        <v>165</v>
      </c>
    </row>
    <row r="33" spans="1:7" ht="15" customHeight="1" x14ac:dyDescent="0.3">
      <c r="A33" s="5" t="s">
        <v>175</v>
      </c>
      <c r="B33" s="11">
        <v>8</v>
      </c>
      <c r="C33" s="11">
        <v>6</v>
      </c>
      <c r="D33" s="11">
        <v>78</v>
      </c>
      <c r="E33" s="11">
        <v>45</v>
      </c>
      <c r="F33" s="11">
        <v>200</v>
      </c>
      <c r="G33" s="11">
        <v>74</v>
      </c>
    </row>
    <row r="34" spans="1:7" ht="25.5" customHeight="1" x14ac:dyDescent="0.3">
      <c r="A34" s="12" t="s">
        <v>176</v>
      </c>
      <c r="B34" s="13">
        <v>7</v>
      </c>
      <c r="C34" s="13">
        <v>4</v>
      </c>
      <c r="D34" s="13">
        <v>274</v>
      </c>
      <c r="E34" s="13">
        <v>145</v>
      </c>
      <c r="F34" s="13">
        <v>1038</v>
      </c>
      <c r="G34" s="13">
        <v>469</v>
      </c>
    </row>
    <row r="35" spans="1:7" ht="25.5" customHeight="1" x14ac:dyDescent="0.3">
      <c r="A35" s="12" t="s">
        <v>177</v>
      </c>
      <c r="B35" s="13">
        <v>21</v>
      </c>
      <c r="C35" s="13">
        <v>21</v>
      </c>
      <c r="D35" s="13">
        <v>145</v>
      </c>
      <c r="E35" s="13">
        <v>117</v>
      </c>
      <c r="F35" s="13">
        <v>443</v>
      </c>
      <c r="G35" s="13">
        <v>273</v>
      </c>
    </row>
    <row r="36" spans="1:7" ht="15" customHeight="1" x14ac:dyDescent="0.3">
      <c r="A36" s="5" t="s">
        <v>178</v>
      </c>
      <c r="B36" s="11">
        <v>17</v>
      </c>
      <c r="C36" s="11">
        <v>18</v>
      </c>
      <c r="D36" s="11">
        <v>125</v>
      </c>
      <c r="E36" s="11">
        <v>107</v>
      </c>
      <c r="F36" s="11">
        <v>379</v>
      </c>
      <c r="G36" s="11">
        <v>245</v>
      </c>
    </row>
    <row r="37" spans="1:7" ht="15" customHeight="1" x14ac:dyDescent="0.3">
      <c r="A37" s="5" t="s">
        <v>179</v>
      </c>
      <c r="B37" s="11">
        <v>1</v>
      </c>
      <c r="C37" s="11">
        <v>2</v>
      </c>
      <c r="D37" s="11">
        <v>6</v>
      </c>
      <c r="E37" s="11">
        <v>3</v>
      </c>
      <c r="F37" s="11">
        <v>16</v>
      </c>
      <c r="G37" s="11">
        <v>8</v>
      </c>
    </row>
    <row r="38" spans="1:7" ht="15" customHeight="1" x14ac:dyDescent="0.3">
      <c r="A38" s="5" t="s">
        <v>180</v>
      </c>
      <c r="B38" s="11">
        <v>1</v>
      </c>
      <c r="C38" s="11">
        <v>0</v>
      </c>
      <c r="D38" s="11">
        <v>6</v>
      </c>
      <c r="E38" s="11">
        <v>4</v>
      </c>
      <c r="F38" s="11">
        <v>21</v>
      </c>
      <c r="G38" s="11">
        <v>8</v>
      </c>
    </row>
    <row r="39" spans="1:7" ht="15" customHeight="1" x14ac:dyDescent="0.3">
      <c r="A39" s="5" t="s">
        <v>181</v>
      </c>
      <c r="B39" s="11">
        <v>1</v>
      </c>
      <c r="C39" s="11">
        <v>1</v>
      </c>
      <c r="D39" s="11">
        <v>8</v>
      </c>
      <c r="E39" s="11">
        <v>3</v>
      </c>
      <c r="F39" s="11">
        <v>26</v>
      </c>
      <c r="G39" s="11">
        <v>12</v>
      </c>
    </row>
    <row r="40" spans="1:7" ht="25.5" customHeight="1" x14ac:dyDescent="0.3">
      <c r="A40" s="12" t="s">
        <v>182</v>
      </c>
      <c r="B40" s="13">
        <v>9</v>
      </c>
      <c r="C40" s="13">
        <v>3</v>
      </c>
      <c r="D40" s="13">
        <v>120</v>
      </c>
      <c r="E40" s="13">
        <v>124</v>
      </c>
      <c r="F40" s="13">
        <v>387</v>
      </c>
      <c r="G40" s="13">
        <v>276</v>
      </c>
    </row>
    <row r="41" spans="1:7" ht="25.5" customHeight="1" x14ac:dyDescent="0.3">
      <c r="A41" s="12" t="s">
        <v>183</v>
      </c>
      <c r="B41" s="13">
        <v>5</v>
      </c>
      <c r="C41" s="13">
        <v>4</v>
      </c>
      <c r="D41" s="13">
        <v>96</v>
      </c>
      <c r="E41" s="13">
        <v>76</v>
      </c>
      <c r="F41" s="13">
        <v>359</v>
      </c>
      <c r="G41" s="13">
        <v>165</v>
      </c>
    </row>
    <row r="42" spans="1:7" ht="15" customHeight="1" x14ac:dyDescent="0.3">
      <c r="A42" s="5" t="s">
        <v>184</v>
      </c>
      <c r="B42" s="11">
        <v>4</v>
      </c>
      <c r="C42" s="11">
        <v>3</v>
      </c>
      <c r="D42" s="11">
        <v>69</v>
      </c>
      <c r="E42" s="11">
        <v>60</v>
      </c>
      <c r="F42" s="11">
        <v>255</v>
      </c>
      <c r="G42" s="11">
        <v>126</v>
      </c>
    </row>
    <row r="43" spans="1:7" ht="15" customHeight="1" x14ac:dyDescent="0.3">
      <c r="A43" s="5" t="s">
        <v>185</v>
      </c>
      <c r="B43" s="11">
        <v>2</v>
      </c>
      <c r="C43" s="11">
        <v>1</v>
      </c>
      <c r="D43" s="11">
        <v>27</v>
      </c>
      <c r="E43" s="11">
        <v>16</v>
      </c>
      <c r="F43" s="11">
        <v>104</v>
      </c>
      <c r="G43" s="11">
        <v>39</v>
      </c>
    </row>
    <row r="44" spans="1:7" ht="25.5" customHeight="1" x14ac:dyDescent="0.3">
      <c r="A44" s="12" t="s">
        <v>186</v>
      </c>
      <c r="B44" s="13">
        <v>16</v>
      </c>
      <c r="C44" s="13">
        <v>7</v>
      </c>
      <c r="D44" s="13">
        <v>233</v>
      </c>
      <c r="E44" s="13">
        <v>185</v>
      </c>
      <c r="F44" s="13">
        <v>889</v>
      </c>
      <c r="G44" s="13">
        <v>428</v>
      </c>
    </row>
    <row r="45" spans="1:7" ht="15" customHeight="1" x14ac:dyDescent="0.3">
      <c r="A45" s="5" t="s">
        <v>187</v>
      </c>
      <c r="B45" s="11">
        <v>5</v>
      </c>
      <c r="C45" s="11">
        <v>3</v>
      </c>
      <c r="D45" s="11">
        <v>114</v>
      </c>
      <c r="E45" s="11">
        <v>85</v>
      </c>
      <c r="F45" s="11">
        <v>448</v>
      </c>
      <c r="G45" s="11">
        <v>208</v>
      </c>
    </row>
    <row r="46" spans="1:7" ht="15" customHeight="1" x14ac:dyDescent="0.3">
      <c r="A46" s="5" t="s">
        <v>188</v>
      </c>
      <c r="B46" s="11">
        <v>11</v>
      </c>
      <c r="C46" s="11">
        <v>4</v>
      </c>
      <c r="D46" s="11">
        <v>119</v>
      </c>
      <c r="E46" s="11">
        <v>100</v>
      </c>
      <c r="F46" s="11">
        <v>441</v>
      </c>
      <c r="G46" s="11">
        <v>220</v>
      </c>
    </row>
    <row r="47" spans="1:7" ht="25.5" customHeight="1" x14ac:dyDescent="0.3">
      <c r="A47" s="12" t="s">
        <v>189</v>
      </c>
      <c r="B47" s="13">
        <v>161</v>
      </c>
      <c r="C47" s="13">
        <v>126</v>
      </c>
      <c r="D47" s="13">
        <v>2387</v>
      </c>
      <c r="E47" s="13">
        <v>1676</v>
      </c>
      <c r="F47" s="13">
        <v>7843</v>
      </c>
      <c r="G47" s="13">
        <v>4104</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7"/>
  <sheetViews>
    <sheetView workbookViewId="0"/>
  </sheetViews>
  <sheetFormatPr defaultColWidth="11.5546875" defaultRowHeight="14.4" x14ac:dyDescent="0.3"/>
  <cols>
    <col min="1" max="1" width="27.5546875" customWidth="1"/>
    <col min="2" max="2" width="18.5546875" customWidth="1"/>
    <col min="3" max="3" width="13.5546875" customWidth="1"/>
    <col min="4" max="4" width="18.5546875" customWidth="1"/>
    <col min="5" max="5" width="13.5546875" customWidth="1"/>
    <col min="6" max="6" width="19.5546875" customWidth="1"/>
    <col min="7" max="7" width="13.5546875" customWidth="1"/>
  </cols>
  <sheetData>
    <row r="1" spans="1:7" ht="21" customHeight="1" x14ac:dyDescent="0.3">
      <c r="A1" s="1" t="s">
        <v>246</v>
      </c>
    </row>
    <row r="2" spans="1:7" ht="14.1" customHeight="1" x14ac:dyDescent="0.3">
      <c r="A2" s="9" t="s">
        <v>61</v>
      </c>
    </row>
    <row r="3" spans="1:7" ht="30" customHeight="1" x14ac:dyDescent="0.3">
      <c r="A3" s="9" t="s">
        <v>63</v>
      </c>
    </row>
    <row r="4" spans="1:7" ht="35.1" customHeight="1" x14ac:dyDescent="0.3">
      <c r="A4" s="2" t="s">
        <v>140</v>
      </c>
      <c r="B4" s="10" t="s">
        <v>141</v>
      </c>
      <c r="C4" s="10" t="s">
        <v>142</v>
      </c>
      <c r="D4" s="10" t="s">
        <v>143</v>
      </c>
      <c r="E4" s="10" t="s">
        <v>144</v>
      </c>
      <c r="F4" s="10" t="s">
        <v>145</v>
      </c>
      <c r="G4" s="10" t="s">
        <v>146</v>
      </c>
    </row>
    <row r="5" spans="1:7" ht="25.5" customHeight="1" x14ac:dyDescent="0.3">
      <c r="A5" s="12" t="s">
        <v>147</v>
      </c>
      <c r="B5" s="13">
        <v>24</v>
      </c>
      <c r="C5" s="13">
        <v>22</v>
      </c>
      <c r="D5" s="13">
        <v>314</v>
      </c>
      <c r="E5" s="13">
        <v>166</v>
      </c>
      <c r="F5" s="13">
        <v>761</v>
      </c>
      <c r="G5" s="13">
        <v>327</v>
      </c>
    </row>
    <row r="6" spans="1:7" ht="15" customHeight="1" x14ac:dyDescent="0.3">
      <c r="A6" s="5" t="s">
        <v>148</v>
      </c>
      <c r="B6" s="11">
        <v>4</v>
      </c>
      <c r="C6" s="11">
        <v>2</v>
      </c>
      <c r="D6" s="11">
        <v>83</v>
      </c>
      <c r="E6" s="11">
        <v>39</v>
      </c>
      <c r="F6" s="11">
        <v>227</v>
      </c>
      <c r="G6" s="11">
        <v>75</v>
      </c>
    </row>
    <row r="7" spans="1:7" ht="15" customHeight="1" x14ac:dyDescent="0.3">
      <c r="A7" s="5" t="s">
        <v>149</v>
      </c>
      <c r="B7" s="11">
        <v>15</v>
      </c>
      <c r="C7" s="11">
        <v>11</v>
      </c>
      <c r="D7" s="11">
        <v>185</v>
      </c>
      <c r="E7" s="11">
        <v>96</v>
      </c>
      <c r="F7" s="11">
        <v>435</v>
      </c>
      <c r="G7" s="11">
        <v>187</v>
      </c>
    </row>
    <row r="8" spans="1:7" ht="15" customHeight="1" x14ac:dyDescent="0.3">
      <c r="A8" s="5" t="s">
        <v>150</v>
      </c>
      <c r="B8" s="11">
        <v>5</v>
      </c>
      <c r="C8" s="11">
        <v>9</v>
      </c>
      <c r="D8" s="11">
        <v>46</v>
      </c>
      <c r="E8" s="11">
        <v>31</v>
      </c>
      <c r="F8" s="11">
        <v>99</v>
      </c>
      <c r="G8" s="11">
        <v>65</v>
      </c>
    </row>
    <row r="9" spans="1:7" ht="25.5" customHeight="1" x14ac:dyDescent="0.3">
      <c r="A9" s="12" t="s">
        <v>151</v>
      </c>
      <c r="B9" s="13">
        <v>18</v>
      </c>
      <c r="C9" s="13">
        <v>14</v>
      </c>
      <c r="D9" s="13">
        <v>197</v>
      </c>
      <c r="E9" s="13">
        <v>182</v>
      </c>
      <c r="F9" s="13">
        <v>594</v>
      </c>
      <c r="G9" s="13">
        <v>530</v>
      </c>
    </row>
    <row r="10" spans="1:7" ht="15" customHeight="1" x14ac:dyDescent="0.3">
      <c r="A10" s="5" t="s">
        <v>152</v>
      </c>
      <c r="B10" s="11">
        <v>6</v>
      </c>
      <c r="C10" s="11">
        <v>7</v>
      </c>
      <c r="D10" s="11">
        <v>57</v>
      </c>
      <c r="E10" s="11">
        <v>48</v>
      </c>
      <c r="F10" s="11">
        <v>170</v>
      </c>
      <c r="G10" s="11">
        <v>123</v>
      </c>
    </row>
    <row r="11" spans="1:7" ht="15" customHeight="1" x14ac:dyDescent="0.3">
      <c r="A11" s="5" t="s">
        <v>153</v>
      </c>
      <c r="B11" s="11">
        <v>1</v>
      </c>
      <c r="C11" s="11">
        <v>1</v>
      </c>
      <c r="D11" s="11">
        <v>47</v>
      </c>
      <c r="E11" s="11">
        <v>53</v>
      </c>
      <c r="F11" s="11">
        <v>157</v>
      </c>
      <c r="G11" s="11">
        <v>172</v>
      </c>
    </row>
    <row r="12" spans="1:7" ht="15" customHeight="1" x14ac:dyDescent="0.3">
      <c r="A12" s="5" t="s">
        <v>154</v>
      </c>
      <c r="B12" s="11">
        <v>11</v>
      </c>
      <c r="C12" s="11">
        <v>6</v>
      </c>
      <c r="D12" s="11">
        <v>93</v>
      </c>
      <c r="E12" s="11">
        <v>81</v>
      </c>
      <c r="F12" s="11">
        <v>267</v>
      </c>
      <c r="G12" s="11">
        <v>235</v>
      </c>
    </row>
    <row r="13" spans="1:7" ht="25.5" customHeight="1" x14ac:dyDescent="0.3">
      <c r="A13" s="12" t="s">
        <v>155</v>
      </c>
      <c r="B13" s="13">
        <v>8</v>
      </c>
      <c r="C13" s="13">
        <v>7</v>
      </c>
      <c r="D13" s="13">
        <v>120</v>
      </c>
      <c r="E13" s="13">
        <v>73</v>
      </c>
      <c r="F13" s="13">
        <v>401</v>
      </c>
      <c r="G13" s="13">
        <v>185</v>
      </c>
    </row>
    <row r="14" spans="1:7" ht="15" customHeight="1" x14ac:dyDescent="0.3">
      <c r="A14" s="5" t="s">
        <v>156</v>
      </c>
      <c r="B14" s="11">
        <v>6</v>
      </c>
      <c r="C14" s="11">
        <v>5</v>
      </c>
      <c r="D14" s="11">
        <v>86</v>
      </c>
      <c r="E14" s="11">
        <v>42</v>
      </c>
      <c r="F14" s="11">
        <v>255</v>
      </c>
      <c r="G14" s="11">
        <v>116</v>
      </c>
    </row>
    <row r="15" spans="1:7" ht="15" customHeight="1" x14ac:dyDescent="0.3">
      <c r="A15" s="5" t="s">
        <v>157</v>
      </c>
      <c r="B15" s="11">
        <v>2</v>
      </c>
      <c r="C15" s="11">
        <v>2</v>
      </c>
      <c r="D15" s="11">
        <v>34</v>
      </c>
      <c r="E15" s="11">
        <v>31</v>
      </c>
      <c r="F15" s="11">
        <v>147</v>
      </c>
      <c r="G15" s="11">
        <v>69</v>
      </c>
    </row>
    <row r="16" spans="1:7" ht="25.5" customHeight="1" x14ac:dyDescent="0.3">
      <c r="A16" s="12" t="s">
        <v>158</v>
      </c>
      <c r="B16" s="13">
        <v>9</v>
      </c>
      <c r="C16" s="13">
        <v>3</v>
      </c>
      <c r="D16" s="13">
        <v>162</v>
      </c>
      <c r="E16" s="13">
        <v>82</v>
      </c>
      <c r="F16" s="13">
        <v>584</v>
      </c>
      <c r="G16" s="13">
        <v>238</v>
      </c>
    </row>
    <row r="17" spans="1:7" ht="15" customHeight="1" x14ac:dyDescent="0.3">
      <c r="A17" s="5" t="s">
        <v>159</v>
      </c>
      <c r="B17" s="11">
        <v>0</v>
      </c>
      <c r="C17" s="11">
        <v>0</v>
      </c>
      <c r="D17" s="11">
        <v>18</v>
      </c>
      <c r="E17" s="11">
        <v>8</v>
      </c>
      <c r="F17" s="11">
        <v>70</v>
      </c>
      <c r="G17" s="11">
        <v>27</v>
      </c>
    </row>
    <row r="18" spans="1:7" ht="15" customHeight="1" x14ac:dyDescent="0.3">
      <c r="A18" s="5" t="s">
        <v>160</v>
      </c>
      <c r="B18" s="11">
        <v>3</v>
      </c>
      <c r="C18" s="11">
        <v>2</v>
      </c>
      <c r="D18" s="11">
        <v>72</v>
      </c>
      <c r="E18" s="11">
        <v>37</v>
      </c>
      <c r="F18" s="11">
        <v>287</v>
      </c>
      <c r="G18" s="11">
        <v>103</v>
      </c>
    </row>
    <row r="19" spans="1:7" ht="15" customHeight="1" x14ac:dyDescent="0.3">
      <c r="A19" s="5" t="s">
        <v>161</v>
      </c>
      <c r="B19" s="11">
        <v>6</v>
      </c>
      <c r="C19" s="11">
        <v>1</v>
      </c>
      <c r="D19" s="11">
        <v>72</v>
      </c>
      <c r="E19" s="11">
        <v>37</v>
      </c>
      <c r="F19" s="11">
        <v>227</v>
      </c>
      <c r="G19" s="11">
        <v>108</v>
      </c>
    </row>
    <row r="20" spans="1:7" ht="25.5" customHeight="1" x14ac:dyDescent="0.3">
      <c r="A20" s="12" t="s">
        <v>162</v>
      </c>
      <c r="B20" s="13">
        <v>11</v>
      </c>
      <c r="C20" s="13">
        <v>12</v>
      </c>
      <c r="D20" s="13">
        <v>111</v>
      </c>
      <c r="E20" s="13">
        <v>93</v>
      </c>
      <c r="F20" s="13">
        <v>371</v>
      </c>
      <c r="G20" s="13">
        <v>323</v>
      </c>
    </row>
    <row r="21" spans="1:7" ht="25.5" customHeight="1" x14ac:dyDescent="0.3">
      <c r="A21" s="12" t="s">
        <v>163</v>
      </c>
      <c r="B21" s="13">
        <v>12</v>
      </c>
      <c r="C21" s="13">
        <v>12</v>
      </c>
      <c r="D21" s="13">
        <v>196</v>
      </c>
      <c r="E21" s="13">
        <v>117</v>
      </c>
      <c r="F21" s="13">
        <v>694</v>
      </c>
      <c r="G21" s="13">
        <v>341</v>
      </c>
    </row>
    <row r="22" spans="1:7" ht="15" customHeight="1" x14ac:dyDescent="0.3">
      <c r="A22" s="5" t="s">
        <v>164</v>
      </c>
      <c r="B22" s="11">
        <v>3</v>
      </c>
      <c r="C22" s="11">
        <v>5</v>
      </c>
      <c r="D22" s="11">
        <v>60</v>
      </c>
      <c r="E22" s="11">
        <v>33</v>
      </c>
      <c r="F22" s="11">
        <v>234</v>
      </c>
      <c r="G22" s="11">
        <v>115</v>
      </c>
    </row>
    <row r="23" spans="1:7" ht="15" customHeight="1" x14ac:dyDescent="0.3">
      <c r="A23" s="5" t="s">
        <v>165</v>
      </c>
      <c r="B23" s="11">
        <v>4</v>
      </c>
      <c r="C23" s="11">
        <v>5</v>
      </c>
      <c r="D23" s="11">
        <v>68</v>
      </c>
      <c r="E23" s="11">
        <v>36</v>
      </c>
      <c r="F23" s="11">
        <v>233</v>
      </c>
      <c r="G23" s="11">
        <v>116</v>
      </c>
    </row>
    <row r="24" spans="1:7" ht="15" customHeight="1" x14ac:dyDescent="0.3">
      <c r="A24" s="5" t="s">
        <v>166</v>
      </c>
      <c r="B24" s="11">
        <v>5</v>
      </c>
      <c r="C24" s="11">
        <v>2</v>
      </c>
      <c r="D24" s="11">
        <v>67</v>
      </c>
      <c r="E24" s="11">
        <v>48</v>
      </c>
      <c r="F24" s="11">
        <v>227</v>
      </c>
      <c r="G24" s="11">
        <v>110</v>
      </c>
    </row>
    <row r="25" spans="1:7" ht="25.5" customHeight="1" x14ac:dyDescent="0.3">
      <c r="A25" s="12" t="s">
        <v>167</v>
      </c>
      <c r="B25" s="13">
        <v>12</v>
      </c>
      <c r="C25" s="13">
        <v>10</v>
      </c>
      <c r="D25" s="13">
        <v>349</v>
      </c>
      <c r="E25" s="13">
        <v>289</v>
      </c>
      <c r="F25" s="13">
        <v>1652</v>
      </c>
      <c r="G25" s="13">
        <v>880</v>
      </c>
    </row>
    <row r="26" spans="1:7" ht="15" customHeight="1" x14ac:dyDescent="0.3">
      <c r="A26" s="5" t="s">
        <v>168</v>
      </c>
      <c r="B26" s="11">
        <v>12</v>
      </c>
      <c r="C26" s="11">
        <v>8</v>
      </c>
      <c r="D26" s="11">
        <v>297</v>
      </c>
      <c r="E26" s="11">
        <v>240</v>
      </c>
      <c r="F26" s="11">
        <v>1432</v>
      </c>
      <c r="G26" s="11">
        <v>738</v>
      </c>
    </row>
    <row r="27" spans="1:7" ht="15" customHeight="1" x14ac:dyDescent="0.3">
      <c r="A27" s="5" t="s">
        <v>169</v>
      </c>
      <c r="B27" s="11">
        <v>0</v>
      </c>
      <c r="C27" s="11">
        <v>0</v>
      </c>
      <c r="D27" s="11">
        <v>24</v>
      </c>
      <c r="E27" s="11">
        <v>21</v>
      </c>
      <c r="F27" s="11">
        <v>110</v>
      </c>
      <c r="G27" s="11">
        <v>60</v>
      </c>
    </row>
    <row r="28" spans="1:7" ht="15" customHeight="1" x14ac:dyDescent="0.3">
      <c r="A28" s="5" t="s">
        <v>170</v>
      </c>
      <c r="B28" s="11">
        <v>0</v>
      </c>
      <c r="C28" s="11">
        <v>2</v>
      </c>
      <c r="D28" s="11">
        <v>27</v>
      </c>
      <c r="E28" s="11">
        <v>28</v>
      </c>
      <c r="F28" s="11">
        <v>110</v>
      </c>
      <c r="G28" s="11">
        <v>82</v>
      </c>
    </row>
    <row r="29" spans="1:7" ht="25.5" customHeight="1" x14ac:dyDescent="0.3">
      <c r="A29" s="12" t="s">
        <v>171</v>
      </c>
      <c r="B29" s="13">
        <v>20</v>
      </c>
      <c r="C29" s="13">
        <v>11</v>
      </c>
      <c r="D29" s="13">
        <v>304</v>
      </c>
      <c r="E29" s="13">
        <v>188</v>
      </c>
      <c r="F29" s="13">
        <v>1170</v>
      </c>
      <c r="G29" s="13">
        <v>516</v>
      </c>
    </row>
    <row r="30" spans="1:7" ht="15" customHeight="1" x14ac:dyDescent="0.3">
      <c r="A30" s="5" t="s">
        <v>172</v>
      </c>
      <c r="B30" s="11">
        <v>3</v>
      </c>
      <c r="C30" s="11">
        <v>0</v>
      </c>
      <c r="D30" s="11">
        <v>57</v>
      </c>
      <c r="E30" s="11">
        <v>25</v>
      </c>
      <c r="F30" s="11">
        <v>217</v>
      </c>
      <c r="G30" s="11">
        <v>80</v>
      </c>
    </row>
    <row r="31" spans="1:7" ht="15" customHeight="1" x14ac:dyDescent="0.3">
      <c r="A31" s="5" t="s">
        <v>173</v>
      </c>
      <c r="B31" s="11">
        <v>3</v>
      </c>
      <c r="C31" s="11">
        <v>1</v>
      </c>
      <c r="D31" s="11">
        <v>57</v>
      </c>
      <c r="E31" s="11">
        <v>28</v>
      </c>
      <c r="F31" s="11">
        <v>213</v>
      </c>
      <c r="G31" s="11">
        <v>76</v>
      </c>
    </row>
    <row r="32" spans="1:7" ht="15" customHeight="1" x14ac:dyDescent="0.3">
      <c r="A32" s="5" t="s">
        <v>174</v>
      </c>
      <c r="B32" s="11">
        <v>5</v>
      </c>
      <c r="C32" s="11">
        <v>4</v>
      </c>
      <c r="D32" s="11">
        <v>93</v>
      </c>
      <c r="E32" s="11">
        <v>81</v>
      </c>
      <c r="F32" s="11">
        <v>460</v>
      </c>
      <c r="G32" s="11">
        <v>248</v>
      </c>
    </row>
    <row r="33" spans="1:7" ht="15" customHeight="1" x14ac:dyDescent="0.3">
      <c r="A33" s="5" t="s">
        <v>175</v>
      </c>
      <c r="B33" s="11">
        <v>9</v>
      </c>
      <c r="C33" s="11">
        <v>6</v>
      </c>
      <c r="D33" s="11">
        <v>96</v>
      </c>
      <c r="E33" s="11">
        <v>54</v>
      </c>
      <c r="F33" s="11">
        <v>281</v>
      </c>
      <c r="G33" s="11">
        <v>112</v>
      </c>
    </row>
    <row r="34" spans="1:7" ht="25.5" customHeight="1" x14ac:dyDescent="0.3">
      <c r="A34" s="12" t="s">
        <v>176</v>
      </c>
      <c r="B34" s="13">
        <v>7</v>
      </c>
      <c r="C34" s="13">
        <v>4</v>
      </c>
      <c r="D34" s="13">
        <v>288</v>
      </c>
      <c r="E34" s="13">
        <v>149</v>
      </c>
      <c r="F34" s="13">
        <v>1234</v>
      </c>
      <c r="G34" s="13">
        <v>593</v>
      </c>
    </row>
    <row r="35" spans="1:7" ht="25.5" customHeight="1" x14ac:dyDescent="0.3">
      <c r="A35" s="12" t="s">
        <v>177</v>
      </c>
      <c r="B35" s="13">
        <v>21</v>
      </c>
      <c r="C35" s="13">
        <v>24</v>
      </c>
      <c r="D35" s="13">
        <v>174</v>
      </c>
      <c r="E35" s="13">
        <v>145</v>
      </c>
      <c r="F35" s="13">
        <v>602</v>
      </c>
      <c r="G35" s="13">
        <v>430</v>
      </c>
    </row>
    <row r="36" spans="1:7" ht="15" customHeight="1" x14ac:dyDescent="0.3">
      <c r="A36" s="5" t="s">
        <v>178</v>
      </c>
      <c r="B36" s="11">
        <v>18</v>
      </c>
      <c r="C36" s="11">
        <v>21</v>
      </c>
      <c r="D36" s="11">
        <v>150</v>
      </c>
      <c r="E36" s="11">
        <v>135</v>
      </c>
      <c r="F36" s="11">
        <v>523</v>
      </c>
      <c r="G36" s="11">
        <v>392</v>
      </c>
    </row>
    <row r="37" spans="1:7" ht="15" customHeight="1" x14ac:dyDescent="0.3">
      <c r="A37" s="5" t="s">
        <v>179</v>
      </c>
      <c r="B37" s="11">
        <v>1</v>
      </c>
      <c r="C37" s="11">
        <v>2</v>
      </c>
      <c r="D37" s="11">
        <v>7</v>
      </c>
      <c r="E37" s="11">
        <v>3</v>
      </c>
      <c r="F37" s="11">
        <v>20</v>
      </c>
      <c r="G37" s="11">
        <v>9</v>
      </c>
    </row>
    <row r="38" spans="1:7" ht="15" customHeight="1" x14ac:dyDescent="0.3">
      <c r="A38" s="5" t="s">
        <v>180</v>
      </c>
      <c r="B38" s="11">
        <v>1</v>
      </c>
      <c r="C38" s="11">
        <v>0</v>
      </c>
      <c r="D38" s="11">
        <v>8</v>
      </c>
      <c r="E38" s="11">
        <v>4</v>
      </c>
      <c r="F38" s="11">
        <v>28</v>
      </c>
      <c r="G38" s="11">
        <v>11</v>
      </c>
    </row>
    <row r="39" spans="1:7" ht="15" customHeight="1" x14ac:dyDescent="0.3">
      <c r="A39" s="5" t="s">
        <v>181</v>
      </c>
      <c r="B39" s="11">
        <v>1</v>
      </c>
      <c r="C39" s="11">
        <v>1</v>
      </c>
      <c r="D39" s="11">
        <v>9</v>
      </c>
      <c r="E39" s="11">
        <v>3</v>
      </c>
      <c r="F39" s="11">
        <v>31</v>
      </c>
      <c r="G39" s="11">
        <v>18</v>
      </c>
    </row>
    <row r="40" spans="1:7" ht="25.5" customHeight="1" x14ac:dyDescent="0.3">
      <c r="A40" s="12" t="s">
        <v>182</v>
      </c>
      <c r="B40" s="13">
        <v>10</v>
      </c>
      <c r="C40" s="13">
        <v>4</v>
      </c>
      <c r="D40" s="13">
        <v>137</v>
      </c>
      <c r="E40" s="13">
        <v>143</v>
      </c>
      <c r="F40" s="13">
        <v>511</v>
      </c>
      <c r="G40" s="13">
        <v>395</v>
      </c>
    </row>
    <row r="41" spans="1:7" ht="25.5" customHeight="1" x14ac:dyDescent="0.3">
      <c r="A41" s="12" t="s">
        <v>183</v>
      </c>
      <c r="B41" s="13">
        <v>5</v>
      </c>
      <c r="C41" s="13">
        <v>4</v>
      </c>
      <c r="D41" s="13">
        <v>102</v>
      </c>
      <c r="E41" s="13">
        <v>81</v>
      </c>
      <c r="F41" s="13">
        <v>458</v>
      </c>
      <c r="G41" s="13">
        <v>214</v>
      </c>
    </row>
    <row r="42" spans="1:7" ht="15" customHeight="1" x14ac:dyDescent="0.3">
      <c r="A42" s="5" t="s">
        <v>184</v>
      </c>
      <c r="B42" s="11">
        <v>4</v>
      </c>
      <c r="C42" s="11">
        <v>3</v>
      </c>
      <c r="D42" s="11">
        <v>73</v>
      </c>
      <c r="E42" s="11">
        <v>64</v>
      </c>
      <c r="F42" s="11">
        <v>320</v>
      </c>
      <c r="G42" s="11">
        <v>163</v>
      </c>
    </row>
    <row r="43" spans="1:7" ht="15" customHeight="1" x14ac:dyDescent="0.3">
      <c r="A43" s="5" t="s">
        <v>185</v>
      </c>
      <c r="B43" s="11">
        <v>2</v>
      </c>
      <c r="C43" s="11">
        <v>1</v>
      </c>
      <c r="D43" s="11">
        <v>29</v>
      </c>
      <c r="E43" s="11">
        <v>17</v>
      </c>
      <c r="F43" s="11">
        <v>138</v>
      </c>
      <c r="G43" s="11">
        <v>51</v>
      </c>
    </row>
    <row r="44" spans="1:7" ht="25.5" customHeight="1" x14ac:dyDescent="0.3">
      <c r="A44" s="12" t="s">
        <v>186</v>
      </c>
      <c r="B44" s="13">
        <v>17</v>
      </c>
      <c r="C44" s="13">
        <v>7</v>
      </c>
      <c r="D44" s="13">
        <v>258</v>
      </c>
      <c r="E44" s="13">
        <v>198</v>
      </c>
      <c r="F44" s="13">
        <v>1173</v>
      </c>
      <c r="G44" s="13">
        <v>563</v>
      </c>
    </row>
    <row r="45" spans="1:7" ht="15" customHeight="1" x14ac:dyDescent="0.3">
      <c r="A45" s="5" t="s">
        <v>187</v>
      </c>
      <c r="B45" s="11">
        <v>5</v>
      </c>
      <c r="C45" s="11">
        <v>3</v>
      </c>
      <c r="D45" s="11">
        <v>124</v>
      </c>
      <c r="E45" s="11">
        <v>88</v>
      </c>
      <c r="F45" s="11">
        <v>594</v>
      </c>
      <c r="G45" s="11">
        <v>267</v>
      </c>
    </row>
    <row r="46" spans="1:7" ht="15" customHeight="1" x14ac:dyDescent="0.3">
      <c r="A46" s="5" t="s">
        <v>188</v>
      </c>
      <c r="B46" s="11">
        <v>11</v>
      </c>
      <c r="C46" s="11">
        <v>4</v>
      </c>
      <c r="D46" s="11">
        <v>134</v>
      </c>
      <c r="E46" s="11">
        <v>110</v>
      </c>
      <c r="F46" s="11">
        <v>580</v>
      </c>
      <c r="G46" s="11">
        <v>296</v>
      </c>
    </row>
    <row r="47" spans="1:7" ht="25.5" customHeight="1" x14ac:dyDescent="0.3">
      <c r="A47" s="12" t="s">
        <v>189</v>
      </c>
      <c r="B47" s="13">
        <v>174</v>
      </c>
      <c r="C47" s="13">
        <v>134</v>
      </c>
      <c r="D47" s="13">
        <v>2710</v>
      </c>
      <c r="E47" s="13">
        <v>1906</v>
      </c>
      <c r="F47" s="13">
        <v>10207</v>
      </c>
      <c r="G47" s="13">
        <v>5535</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4"/>
  <sheetViews>
    <sheetView workbookViewId="0"/>
  </sheetViews>
  <sheetFormatPr defaultColWidth="11.5546875" defaultRowHeight="14.4" x14ac:dyDescent="0.3"/>
  <cols>
    <col min="1" max="3" width="11.5546875" customWidth="1"/>
    <col min="4" max="4" width="13.5546875" customWidth="1"/>
    <col min="5" max="5" width="11.5546875" customWidth="1"/>
    <col min="6" max="6" width="10.5546875" customWidth="1"/>
    <col min="7" max="16" width="11.5546875" customWidth="1"/>
  </cols>
  <sheetData>
    <row r="1" spans="1:16" ht="21" customHeight="1" x14ac:dyDescent="0.3">
      <c r="A1" s="1" t="s">
        <v>190</v>
      </c>
    </row>
    <row r="2" spans="1:16" ht="14.1" customHeight="1" x14ac:dyDescent="0.3">
      <c r="A2" s="9" t="s">
        <v>61</v>
      </c>
    </row>
    <row r="3" spans="1:16" ht="30" customHeight="1" x14ac:dyDescent="0.3">
      <c r="A3" s="9" t="s">
        <v>63</v>
      </c>
    </row>
    <row r="4" spans="1:16" ht="44.1" customHeight="1" x14ac:dyDescent="0.3">
      <c r="A4" s="2" t="s">
        <v>64</v>
      </c>
      <c r="B4" s="10" t="s">
        <v>65</v>
      </c>
      <c r="C4" s="10" t="s">
        <v>66</v>
      </c>
      <c r="D4" s="10" t="s">
        <v>223</v>
      </c>
      <c r="E4" s="10" t="s">
        <v>191</v>
      </c>
      <c r="F4" s="10" t="s">
        <v>192</v>
      </c>
      <c r="G4" s="10" t="s">
        <v>193</v>
      </c>
      <c r="H4" s="10" t="s">
        <v>194</v>
      </c>
      <c r="I4" s="10" t="s">
        <v>195</v>
      </c>
      <c r="J4" s="10" t="s">
        <v>196</v>
      </c>
      <c r="K4" s="10" t="s">
        <v>197</v>
      </c>
      <c r="L4" s="10" t="s">
        <v>198</v>
      </c>
      <c r="M4" s="10" t="s">
        <v>199</v>
      </c>
      <c r="N4" s="10" t="s">
        <v>200</v>
      </c>
      <c r="O4" s="10" t="s">
        <v>201</v>
      </c>
      <c r="P4" s="10" t="s">
        <v>202</v>
      </c>
    </row>
    <row r="5" spans="1:16" ht="24.9" customHeight="1" x14ac:dyDescent="0.3">
      <c r="A5" s="12" t="s">
        <v>86</v>
      </c>
      <c r="B5" s="11">
        <v>244</v>
      </c>
      <c r="C5" s="11">
        <v>2763</v>
      </c>
      <c r="D5" s="11">
        <v>9723</v>
      </c>
      <c r="E5" s="11">
        <v>151</v>
      </c>
      <c r="F5" s="11">
        <v>557</v>
      </c>
      <c r="G5" s="11">
        <v>451</v>
      </c>
      <c r="H5" s="11">
        <v>2100</v>
      </c>
      <c r="I5" s="11">
        <v>1377</v>
      </c>
      <c r="J5" s="11">
        <v>1662</v>
      </c>
      <c r="K5" s="11">
        <v>1511</v>
      </c>
      <c r="L5" s="11">
        <v>946</v>
      </c>
      <c r="M5" s="11">
        <v>505</v>
      </c>
      <c r="N5" s="11">
        <v>447</v>
      </c>
      <c r="O5" s="11">
        <v>1159</v>
      </c>
      <c r="P5" s="11">
        <v>8548</v>
      </c>
    </row>
    <row r="6" spans="1:16" ht="15" customHeight="1" x14ac:dyDescent="0.3">
      <c r="A6" s="12" t="s">
        <v>87</v>
      </c>
      <c r="B6" s="11">
        <v>207</v>
      </c>
      <c r="C6" s="11">
        <v>2656</v>
      </c>
      <c r="D6" s="11">
        <v>9302</v>
      </c>
      <c r="E6" s="11">
        <v>130</v>
      </c>
      <c r="F6" s="11">
        <v>500</v>
      </c>
      <c r="G6" s="11">
        <v>427</v>
      </c>
      <c r="H6" s="11">
        <v>2042</v>
      </c>
      <c r="I6" s="11">
        <v>1299</v>
      </c>
      <c r="J6" s="11">
        <v>1555</v>
      </c>
      <c r="K6" s="11">
        <v>1476</v>
      </c>
      <c r="L6" s="11">
        <v>880</v>
      </c>
      <c r="M6" s="11">
        <v>520</v>
      </c>
      <c r="N6" s="11">
        <v>458</v>
      </c>
      <c r="O6" s="11">
        <v>1057</v>
      </c>
      <c r="P6" s="11">
        <v>8230</v>
      </c>
    </row>
    <row r="7" spans="1:16" ht="15" customHeight="1" x14ac:dyDescent="0.3">
      <c r="A7" s="12" t="s">
        <v>88</v>
      </c>
      <c r="B7" s="11">
        <v>191</v>
      </c>
      <c r="C7" s="11">
        <v>2653</v>
      </c>
      <c r="D7" s="11">
        <v>8843</v>
      </c>
      <c r="E7" s="11">
        <v>127</v>
      </c>
      <c r="F7" s="11">
        <v>449</v>
      </c>
      <c r="G7" s="11">
        <v>407</v>
      </c>
      <c r="H7" s="11">
        <v>1870</v>
      </c>
      <c r="I7" s="11">
        <v>1256</v>
      </c>
      <c r="J7" s="11">
        <v>1485</v>
      </c>
      <c r="K7" s="11">
        <v>1424</v>
      </c>
      <c r="L7" s="11">
        <v>866</v>
      </c>
      <c r="M7" s="11">
        <v>477</v>
      </c>
      <c r="N7" s="11">
        <v>469</v>
      </c>
      <c r="O7" s="11">
        <v>983</v>
      </c>
      <c r="P7" s="11">
        <v>7847</v>
      </c>
    </row>
    <row r="8" spans="1:16" ht="15" customHeight="1" x14ac:dyDescent="0.3">
      <c r="A8" s="12" t="s">
        <v>89</v>
      </c>
      <c r="B8" s="11">
        <v>162</v>
      </c>
      <c r="C8" s="11">
        <v>2441</v>
      </c>
      <c r="D8" s="11">
        <v>8450</v>
      </c>
      <c r="E8" s="11">
        <v>105</v>
      </c>
      <c r="F8" s="11">
        <v>399</v>
      </c>
      <c r="G8" s="11">
        <v>302</v>
      </c>
      <c r="H8" s="11">
        <v>1846</v>
      </c>
      <c r="I8" s="11">
        <v>1197</v>
      </c>
      <c r="J8" s="11">
        <v>1412</v>
      </c>
      <c r="K8" s="11">
        <v>1397</v>
      </c>
      <c r="L8" s="11">
        <v>821</v>
      </c>
      <c r="M8" s="11">
        <v>511</v>
      </c>
      <c r="N8" s="11">
        <v>444</v>
      </c>
      <c r="O8" s="11">
        <v>806</v>
      </c>
      <c r="P8" s="11">
        <v>7628</v>
      </c>
    </row>
    <row r="9" spans="1:16" ht="15" customHeight="1" x14ac:dyDescent="0.3">
      <c r="A9" s="12" t="s">
        <v>90</v>
      </c>
      <c r="B9" s="11">
        <v>146</v>
      </c>
      <c r="C9" s="11">
        <v>2123</v>
      </c>
      <c r="D9" s="11">
        <v>7541</v>
      </c>
      <c r="E9" s="11">
        <v>110</v>
      </c>
      <c r="F9" s="11">
        <v>375</v>
      </c>
      <c r="G9" s="11">
        <v>336</v>
      </c>
      <c r="H9" s="11">
        <v>1459</v>
      </c>
      <c r="I9" s="11">
        <v>1050</v>
      </c>
      <c r="J9" s="11">
        <v>1275</v>
      </c>
      <c r="K9" s="11">
        <v>1272</v>
      </c>
      <c r="L9" s="11">
        <v>817</v>
      </c>
      <c r="M9" s="11">
        <v>461</v>
      </c>
      <c r="N9" s="11">
        <v>377</v>
      </c>
      <c r="O9" s="11">
        <v>821</v>
      </c>
      <c r="P9" s="11">
        <v>6711</v>
      </c>
    </row>
    <row r="10" spans="1:16" ht="15" customHeight="1" x14ac:dyDescent="0.3">
      <c r="A10" s="12" t="s">
        <v>91</v>
      </c>
      <c r="B10" s="11">
        <v>139</v>
      </c>
      <c r="C10" s="11">
        <v>2045</v>
      </c>
      <c r="D10" s="11">
        <v>7310</v>
      </c>
      <c r="E10" s="11">
        <v>122</v>
      </c>
      <c r="F10" s="11">
        <v>364</v>
      </c>
      <c r="G10" s="11">
        <v>272</v>
      </c>
      <c r="H10" s="11">
        <v>1276</v>
      </c>
      <c r="I10" s="11">
        <v>975</v>
      </c>
      <c r="J10" s="11">
        <v>1201</v>
      </c>
      <c r="K10" s="11">
        <v>1316</v>
      </c>
      <c r="L10" s="11">
        <v>856</v>
      </c>
      <c r="M10" s="11">
        <v>516</v>
      </c>
      <c r="N10" s="11">
        <v>405</v>
      </c>
      <c r="O10" s="11">
        <v>758</v>
      </c>
      <c r="P10" s="11">
        <v>6545</v>
      </c>
    </row>
    <row r="11" spans="1:16" ht="15" customHeight="1" x14ac:dyDescent="0.3">
      <c r="A11" s="12" t="s">
        <v>92</v>
      </c>
      <c r="B11" s="11">
        <v>128</v>
      </c>
      <c r="C11" s="11">
        <v>2120</v>
      </c>
      <c r="D11" s="11">
        <v>7217</v>
      </c>
      <c r="E11" s="11">
        <v>94</v>
      </c>
      <c r="F11" s="11">
        <v>315</v>
      </c>
      <c r="G11" s="11">
        <v>245</v>
      </c>
      <c r="H11" s="11">
        <v>1321</v>
      </c>
      <c r="I11" s="11">
        <v>1028</v>
      </c>
      <c r="J11" s="11">
        <v>1144</v>
      </c>
      <c r="K11" s="11">
        <v>1237</v>
      </c>
      <c r="L11" s="11">
        <v>937</v>
      </c>
      <c r="M11" s="11">
        <v>445</v>
      </c>
      <c r="N11" s="11">
        <v>448</v>
      </c>
      <c r="O11" s="11">
        <v>654</v>
      </c>
      <c r="P11" s="11">
        <v>6560</v>
      </c>
    </row>
    <row r="12" spans="1:16" ht="15" customHeight="1" x14ac:dyDescent="0.3">
      <c r="A12" s="12" t="s">
        <v>93</v>
      </c>
      <c r="B12" s="11">
        <v>119</v>
      </c>
      <c r="C12" s="11">
        <v>1846</v>
      </c>
      <c r="D12" s="11">
        <v>6509</v>
      </c>
      <c r="E12" s="11">
        <v>96</v>
      </c>
      <c r="F12" s="11">
        <v>276</v>
      </c>
      <c r="G12" s="11">
        <v>208</v>
      </c>
      <c r="H12" s="11">
        <v>1089</v>
      </c>
      <c r="I12" s="11">
        <v>879</v>
      </c>
      <c r="J12" s="11">
        <v>1088</v>
      </c>
      <c r="K12" s="11">
        <v>1171</v>
      </c>
      <c r="L12" s="11">
        <v>847</v>
      </c>
      <c r="M12" s="11">
        <v>449</v>
      </c>
      <c r="N12" s="11">
        <v>399</v>
      </c>
      <c r="O12" s="11">
        <v>580</v>
      </c>
      <c r="P12" s="11">
        <v>5922</v>
      </c>
    </row>
    <row r="13" spans="1:16" ht="15" customHeight="1" x14ac:dyDescent="0.3">
      <c r="A13" s="12" t="s">
        <v>94</v>
      </c>
      <c r="B13" s="11">
        <v>149</v>
      </c>
      <c r="C13" s="11">
        <v>1835</v>
      </c>
      <c r="D13" s="11">
        <v>6433</v>
      </c>
      <c r="E13" s="11">
        <v>87</v>
      </c>
      <c r="F13" s="11">
        <v>266</v>
      </c>
      <c r="G13" s="11">
        <v>221</v>
      </c>
      <c r="H13" s="11">
        <v>1103</v>
      </c>
      <c r="I13" s="11">
        <v>907</v>
      </c>
      <c r="J13" s="11">
        <v>1034</v>
      </c>
      <c r="K13" s="11">
        <v>1124</v>
      </c>
      <c r="L13" s="11">
        <v>827</v>
      </c>
      <c r="M13" s="11">
        <v>452</v>
      </c>
      <c r="N13" s="11">
        <v>406</v>
      </c>
      <c r="O13" s="11">
        <v>574</v>
      </c>
      <c r="P13" s="11">
        <v>5853</v>
      </c>
    </row>
    <row r="14" spans="1:16" ht="15" customHeight="1" x14ac:dyDescent="0.3">
      <c r="A14" s="12" t="s">
        <v>95</v>
      </c>
      <c r="B14" s="11">
        <v>124</v>
      </c>
      <c r="C14" s="11">
        <v>1771</v>
      </c>
      <c r="D14" s="11">
        <v>6183</v>
      </c>
      <c r="E14" s="11">
        <v>78</v>
      </c>
      <c r="F14" s="11">
        <v>259</v>
      </c>
      <c r="G14" s="11">
        <v>188</v>
      </c>
      <c r="H14" s="11">
        <v>952</v>
      </c>
      <c r="I14" s="11">
        <v>967</v>
      </c>
      <c r="J14" s="11">
        <v>1018</v>
      </c>
      <c r="K14" s="11">
        <v>1020</v>
      </c>
      <c r="L14" s="11">
        <v>843</v>
      </c>
      <c r="M14" s="11">
        <v>438</v>
      </c>
      <c r="N14" s="11">
        <v>417</v>
      </c>
      <c r="O14" s="11">
        <v>525</v>
      </c>
      <c r="P14" s="11">
        <v>5655</v>
      </c>
    </row>
    <row r="15" spans="1:16" ht="15" customHeight="1" x14ac:dyDescent="0.3">
      <c r="A15" s="12" t="s">
        <v>96</v>
      </c>
      <c r="B15" s="11">
        <v>133</v>
      </c>
      <c r="C15" s="11">
        <v>1825</v>
      </c>
      <c r="D15" s="11">
        <v>6122</v>
      </c>
      <c r="E15" s="11">
        <v>84</v>
      </c>
      <c r="F15" s="11">
        <v>276</v>
      </c>
      <c r="G15" s="11">
        <v>198</v>
      </c>
      <c r="H15" s="11">
        <v>844</v>
      </c>
      <c r="I15" s="11">
        <v>905</v>
      </c>
      <c r="J15" s="11">
        <v>1035</v>
      </c>
      <c r="K15" s="11">
        <v>1005</v>
      </c>
      <c r="L15" s="11">
        <v>919</v>
      </c>
      <c r="M15" s="11">
        <v>438</v>
      </c>
      <c r="N15" s="11">
        <v>408</v>
      </c>
      <c r="O15" s="11">
        <v>558</v>
      </c>
      <c r="P15" s="11">
        <v>5554</v>
      </c>
    </row>
    <row r="16" spans="1:16" ht="15" customHeight="1" x14ac:dyDescent="0.3">
      <c r="A16" s="12" t="s">
        <v>97</v>
      </c>
      <c r="B16" s="11">
        <v>96</v>
      </c>
      <c r="C16" s="11">
        <v>1641</v>
      </c>
      <c r="D16" s="11">
        <v>5298</v>
      </c>
      <c r="E16" s="11">
        <v>84</v>
      </c>
      <c r="F16" s="11">
        <v>230</v>
      </c>
      <c r="G16" s="11">
        <v>211</v>
      </c>
      <c r="H16" s="11">
        <v>789</v>
      </c>
      <c r="I16" s="11">
        <v>784</v>
      </c>
      <c r="J16" s="11">
        <v>857</v>
      </c>
      <c r="K16" s="11">
        <v>832</v>
      </c>
      <c r="L16" s="11">
        <v>744</v>
      </c>
      <c r="M16" s="11">
        <v>399</v>
      </c>
      <c r="N16" s="11">
        <v>356</v>
      </c>
      <c r="O16" s="11">
        <v>525</v>
      </c>
      <c r="P16" s="11">
        <v>4761</v>
      </c>
    </row>
    <row r="17" spans="1:16" ht="15" customHeight="1" x14ac:dyDescent="0.3">
      <c r="A17" s="12" t="s">
        <v>98</v>
      </c>
      <c r="B17" s="11">
        <v>110</v>
      </c>
      <c r="C17" s="11">
        <v>1615</v>
      </c>
      <c r="D17" s="11">
        <v>4845</v>
      </c>
      <c r="E17" s="11">
        <v>72</v>
      </c>
      <c r="F17" s="11">
        <v>207</v>
      </c>
      <c r="G17" s="11">
        <v>150</v>
      </c>
      <c r="H17" s="11">
        <v>610</v>
      </c>
      <c r="I17" s="11">
        <v>684</v>
      </c>
      <c r="J17" s="11">
        <v>864</v>
      </c>
      <c r="K17" s="11">
        <v>737</v>
      </c>
      <c r="L17" s="11">
        <v>724</v>
      </c>
      <c r="M17" s="11">
        <v>402</v>
      </c>
      <c r="N17" s="11">
        <v>380</v>
      </c>
      <c r="O17" s="11">
        <v>429</v>
      </c>
      <c r="P17" s="11">
        <v>4401</v>
      </c>
    </row>
    <row r="18" spans="1:16" ht="15" customHeight="1" x14ac:dyDescent="0.3">
      <c r="A18" s="12" t="s">
        <v>99</v>
      </c>
      <c r="B18" s="11">
        <v>106</v>
      </c>
      <c r="C18" s="11">
        <v>1494</v>
      </c>
      <c r="D18" s="11">
        <v>4342</v>
      </c>
      <c r="E18" s="11">
        <v>60</v>
      </c>
      <c r="F18" s="11">
        <v>208</v>
      </c>
      <c r="G18" s="11">
        <v>156</v>
      </c>
      <c r="H18" s="11">
        <v>566</v>
      </c>
      <c r="I18" s="11">
        <v>572</v>
      </c>
      <c r="J18" s="11">
        <v>748</v>
      </c>
      <c r="K18" s="11">
        <v>613</v>
      </c>
      <c r="L18" s="11">
        <v>680</v>
      </c>
      <c r="M18" s="11">
        <v>368</v>
      </c>
      <c r="N18" s="11">
        <v>364</v>
      </c>
      <c r="O18" s="11">
        <v>424</v>
      </c>
      <c r="P18" s="11">
        <v>3911</v>
      </c>
    </row>
    <row r="19" spans="1:16" ht="15" customHeight="1" x14ac:dyDescent="0.3">
      <c r="A19" s="12" t="s">
        <v>100</v>
      </c>
      <c r="B19" s="11">
        <v>102</v>
      </c>
      <c r="C19" s="11">
        <v>1036</v>
      </c>
      <c r="D19" s="11">
        <v>3095</v>
      </c>
      <c r="E19" s="11">
        <v>42</v>
      </c>
      <c r="F19" s="11">
        <v>121</v>
      </c>
      <c r="G19" s="11">
        <v>113</v>
      </c>
      <c r="H19" s="11">
        <v>444</v>
      </c>
      <c r="I19" s="11">
        <v>466</v>
      </c>
      <c r="J19" s="11">
        <v>576</v>
      </c>
      <c r="K19" s="11">
        <v>429</v>
      </c>
      <c r="L19" s="11">
        <v>457</v>
      </c>
      <c r="M19" s="11">
        <v>242</v>
      </c>
      <c r="N19" s="11">
        <v>205</v>
      </c>
      <c r="O19" s="11">
        <v>276</v>
      </c>
      <c r="P19" s="11">
        <v>2819</v>
      </c>
    </row>
    <row r="20" spans="1:16" ht="15" customHeight="1" x14ac:dyDescent="0.3">
      <c r="A20" s="12" t="s">
        <v>101</v>
      </c>
      <c r="B20" s="11">
        <v>95</v>
      </c>
      <c r="C20" s="11">
        <v>1058</v>
      </c>
      <c r="D20" s="11">
        <v>3081</v>
      </c>
      <c r="E20" s="11">
        <v>40</v>
      </c>
      <c r="F20" s="11">
        <v>134</v>
      </c>
      <c r="G20" s="11">
        <v>119</v>
      </c>
      <c r="H20" s="11">
        <v>409</v>
      </c>
      <c r="I20" s="11">
        <v>434</v>
      </c>
      <c r="J20" s="11">
        <v>548</v>
      </c>
      <c r="K20" s="11">
        <v>447</v>
      </c>
      <c r="L20" s="11">
        <v>487</v>
      </c>
      <c r="M20" s="11">
        <v>242</v>
      </c>
      <c r="N20" s="11">
        <v>220</v>
      </c>
      <c r="O20" s="11">
        <v>293</v>
      </c>
      <c r="P20" s="11">
        <v>2787</v>
      </c>
    </row>
    <row r="21" spans="1:16" ht="15" customHeight="1" x14ac:dyDescent="0.3">
      <c r="A21" s="12" t="s">
        <v>102</v>
      </c>
      <c r="B21" s="11">
        <v>119</v>
      </c>
      <c r="C21" s="11">
        <v>1171</v>
      </c>
      <c r="D21" s="11">
        <v>3386</v>
      </c>
      <c r="E21" s="11">
        <v>37</v>
      </c>
      <c r="F21" s="11">
        <v>160</v>
      </c>
      <c r="G21" s="11">
        <v>139</v>
      </c>
      <c r="H21" s="11">
        <v>498</v>
      </c>
      <c r="I21" s="11">
        <v>445</v>
      </c>
      <c r="J21" s="11">
        <v>557</v>
      </c>
      <c r="K21" s="11">
        <v>435</v>
      </c>
      <c r="L21" s="11">
        <v>490</v>
      </c>
      <c r="M21" s="11">
        <v>344</v>
      </c>
      <c r="N21" s="11">
        <v>281</v>
      </c>
      <c r="O21" s="11">
        <v>336</v>
      </c>
      <c r="P21" s="11">
        <v>3050</v>
      </c>
    </row>
    <row r="22" spans="1:16" ht="15" customHeight="1" x14ac:dyDescent="0.3">
      <c r="A22" s="12" t="s">
        <v>103</v>
      </c>
      <c r="B22" s="11">
        <v>104</v>
      </c>
      <c r="C22" s="11">
        <v>1228</v>
      </c>
      <c r="D22" s="11">
        <v>3432</v>
      </c>
      <c r="E22" s="11">
        <v>42</v>
      </c>
      <c r="F22" s="11">
        <v>142</v>
      </c>
      <c r="G22" s="11">
        <v>138</v>
      </c>
      <c r="H22" s="11">
        <v>511</v>
      </c>
      <c r="I22" s="11">
        <v>420</v>
      </c>
      <c r="J22" s="11">
        <v>572</v>
      </c>
      <c r="K22" s="11">
        <v>457</v>
      </c>
      <c r="L22" s="11">
        <v>475</v>
      </c>
      <c r="M22" s="11">
        <v>360</v>
      </c>
      <c r="N22" s="11">
        <v>312</v>
      </c>
      <c r="O22" s="11">
        <v>322</v>
      </c>
      <c r="P22" s="11">
        <v>3107</v>
      </c>
    </row>
    <row r="23" spans="1:16" ht="15" customHeight="1" x14ac:dyDescent="0.3">
      <c r="A23" s="12" t="s">
        <v>104</v>
      </c>
      <c r="B23" s="11">
        <v>115</v>
      </c>
      <c r="C23" s="11">
        <v>1285</v>
      </c>
      <c r="D23" s="11">
        <v>3401</v>
      </c>
      <c r="E23" s="11">
        <v>29</v>
      </c>
      <c r="F23" s="11">
        <v>144</v>
      </c>
      <c r="G23" s="11">
        <v>117</v>
      </c>
      <c r="H23" s="11">
        <v>465</v>
      </c>
      <c r="I23" s="11">
        <v>441</v>
      </c>
      <c r="J23" s="11">
        <v>574</v>
      </c>
      <c r="K23" s="11">
        <v>460</v>
      </c>
      <c r="L23" s="11">
        <v>464</v>
      </c>
      <c r="M23" s="11">
        <v>399</v>
      </c>
      <c r="N23" s="11">
        <v>306</v>
      </c>
      <c r="O23" s="11">
        <v>290</v>
      </c>
      <c r="P23" s="11">
        <v>3109</v>
      </c>
    </row>
    <row r="24" spans="1:16" ht="15" customHeight="1" x14ac:dyDescent="0.3">
      <c r="A24" s="12" t="s">
        <v>105</v>
      </c>
      <c r="B24" s="11">
        <v>96</v>
      </c>
      <c r="C24" s="11">
        <v>1228</v>
      </c>
      <c r="D24" s="11">
        <v>3356</v>
      </c>
      <c r="E24" s="11">
        <v>42</v>
      </c>
      <c r="F24" s="11">
        <v>135</v>
      </c>
      <c r="G24" s="11">
        <v>131</v>
      </c>
      <c r="H24" s="11">
        <v>496</v>
      </c>
      <c r="I24" s="11">
        <v>419</v>
      </c>
      <c r="J24" s="11">
        <v>556</v>
      </c>
      <c r="K24" s="11">
        <v>462</v>
      </c>
      <c r="L24" s="11">
        <v>443</v>
      </c>
      <c r="M24" s="11">
        <v>384</v>
      </c>
      <c r="N24" s="11">
        <v>286</v>
      </c>
      <c r="O24" s="11">
        <v>308</v>
      </c>
      <c r="P24" s="11">
        <v>3046</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4"/>
  <sheetViews>
    <sheetView workbookViewId="0"/>
  </sheetViews>
  <sheetFormatPr defaultColWidth="11.5546875" defaultRowHeight="14.4" x14ac:dyDescent="0.3"/>
  <cols>
    <col min="1" max="3" width="11.5546875" customWidth="1"/>
    <col min="4" max="4" width="13.5546875" customWidth="1"/>
    <col min="5" max="5" width="11.5546875" customWidth="1"/>
    <col min="6" max="6" width="10.5546875" customWidth="1"/>
    <col min="7" max="16" width="11.5546875" customWidth="1"/>
  </cols>
  <sheetData>
    <row r="1" spans="1:16" ht="21" customHeight="1" x14ac:dyDescent="0.3">
      <c r="A1" s="1" t="s">
        <v>203</v>
      </c>
    </row>
    <row r="2" spans="1:16" ht="14.1" customHeight="1" x14ac:dyDescent="0.3">
      <c r="A2" s="9" t="s">
        <v>61</v>
      </c>
    </row>
    <row r="3" spans="1:16" ht="30" customHeight="1" x14ac:dyDescent="0.3">
      <c r="A3" s="9" t="s">
        <v>63</v>
      </c>
    </row>
    <row r="4" spans="1:16" ht="44.1" customHeight="1" x14ac:dyDescent="0.3">
      <c r="A4" s="2" t="s">
        <v>64</v>
      </c>
      <c r="B4" s="10" t="s">
        <v>65</v>
      </c>
      <c r="C4" s="10" t="s">
        <v>66</v>
      </c>
      <c r="D4" s="10" t="s">
        <v>223</v>
      </c>
      <c r="E4" s="10" t="s">
        <v>191</v>
      </c>
      <c r="F4" s="10" t="s">
        <v>192</v>
      </c>
      <c r="G4" s="10" t="s">
        <v>193</v>
      </c>
      <c r="H4" s="10" t="s">
        <v>194</v>
      </c>
      <c r="I4" s="10" t="s">
        <v>195</v>
      </c>
      <c r="J4" s="10" t="s">
        <v>196</v>
      </c>
      <c r="K4" s="10" t="s">
        <v>197</v>
      </c>
      <c r="L4" s="10" t="s">
        <v>198</v>
      </c>
      <c r="M4" s="10" t="s">
        <v>199</v>
      </c>
      <c r="N4" s="10" t="s">
        <v>200</v>
      </c>
      <c r="O4" s="10" t="s">
        <v>201</v>
      </c>
      <c r="P4" s="10" t="s">
        <v>202</v>
      </c>
    </row>
    <row r="5" spans="1:16" ht="24.9" customHeight="1" x14ac:dyDescent="0.3">
      <c r="A5" s="12" t="s">
        <v>86</v>
      </c>
      <c r="B5" s="11">
        <v>70</v>
      </c>
      <c r="C5" s="11">
        <v>1622</v>
      </c>
      <c r="D5" s="11">
        <v>7532</v>
      </c>
      <c r="E5" s="11">
        <v>108</v>
      </c>
      <c r="F5" s="11">
        <v>345</v>
      </c>
      <c r="G5" s="11">
        <v>404</v>
      </c>
      <c r="H5" s="11">
        <v>1460</v>
      </c>
      <c r="I5" s="11">
        <v>908</v>
      </c>
      <c r="J5" s="11">
        <v>1257</v>
      </c>
      <c r="K5" s="11">
        <v>1123</v>
      </c>
      <c r="L5" s="11">
        <v>781</v>
      </c>
      <c r="M5" s="11">
        <v>519</v>
      </c>
      <c r="N5" s="11">
        <v>619</v>
      </c>
      <c r="O5" s="11">
        <v>857</v>
      </c>
      <c r="P5" s="11">
        <v>6667</v>
      </c>
    </row>
    <row r="6" spans="1:16" ht="15" customHeight="1" x14ac:dyDescent="0.3">
      <c r="A6" s="12" t="s">
        <v>87</v>
      </c>
      <c r="B6" s="11">
        <v>74</v>
      </c>
      <c r="C6" s="11">
        <v>1347</v>
      </c>
      <c r="D6" s="11">
        <v>6917</v>
      </c>
      <c r="E6" s="11">
        <v>95</v>
      </c>
      <c r="F6" s="11">
        <v>328</v>
      </c>
      <c r="G6" s="11">
        <v>332</v>
      </c>
      <c r="H6" s="11">
        <v>1376</v>
      </c>
      <c r="I6" s="11">
        <v>931</v>
      </c>
      <c r="J6" s="11">
        <v>1073</v>
      </c>
      <c r="K6" s="11">
        <v>952</v>
      </c>
      <c r="L6" s="11">
        <v>762</v>
      </c>
      <c r="M6" s="11">
        <v>483</v>
      </c>
      <c r="N6" s="11">
        <v>579</v>
      </c>
      <c r="O6" s="11">
        <v>755</v>
      </c>
      <c r="P6" s="11">
        <v>6156</v>
      </c>
    </row>
    <row r="7" spans="1:16" ht="15" customHeight="1" x14ac:dyDescent="0.3">
      <c r="A7" s="12" t="s">
        <v>88</v>
      </c>
      <c r="B7" s="11">
        <v>79</v>
      </c>
      <c r="C7" s="11">
        <v>1456</v>
      </c>
      <c r="D7" s="11">
        <v>6738</v>
      </c>
      <c r="E7" s="11">
        <v>106</v>
      </c>
      <c r="F7" s="11">
        <v>304</v>
      </c>
      <c r="G7" s="11">
        <v>295</v>
      </c>
      <c r="H7" s="11">
        <v>1305</v>
      </c>
      <c r="I7" s="11">
        <v>920</v>
      </c>
      <c r="J7" s="11">
        <v>1032</v>
      </c>
      <c r="K7" s="11">
        <v>1028</v>
      </c>
      <c r="L7" s="11">
        <v>691</v>
      </c>
      <c r="M7" s="11">
        <v>476</v>
      </c>
      <c r="N7" s="11">
        <v>577</v>
      </c>
      <c r="O7" s="11">
        <v>705</v>
      </c>
      <c r="P7" s="11">
        <v>6029</v>
      </c>
    </row>
    <row r="8" spans="1:16" ht="15" customHeight="1" x14ac:dyDescent="0.3">
      <c r="A8" s="12" t="s">
        <v>89</v>
      </c>
      <c r="B8" s="11">
        <v>54</v>
      </c>
      <c r="C8" s="11">
        <v>1381</v>
      </c>
      <c r="D8" s="11">
        <v>6587</v>
      </c>
      <c r="E8" s="11">
        <v>96</v>
      </c>
      <c r="F8" s="11">
        <v>283</v>
      </c>
      <c r="G8" s="11">
        <v>288</v>
      </c>
      <c r="H8" s="11">
        <v>1240</v>
      </c>
      <c r="I8" s="11">
        <v>901</v>
      </c>
      <c r="J8" s="11">
        <v>1013</v>
      </c>
      <c r="K8" s="11">
        <v>992</v>
      </c>
      <c r="L8" s="11">
        <v>717</v>
      </c>
      <c r="M8" s="11">
        <v>486</v>
      </c>
      <c r="N8" s="11">
        <v>556</v>
      </c>
      <c r="O8" s="11">
        <v>667</v>
      </c>
      <c r="P8" s="11">
        <v>5905</v>
      </c>
    </row>
    <row r="9" spans="1:16" ht="15" customHeight="1" x14ac:dyDescent="0.3">
      <c r="A9" s="12" t="s">
        <v>90</v>
      </c>
      <c r="B9" s="11">
        <v>62</v>
      </c>
      <c r="C9" s="11">
        <v>1184</v>
      </c>
      <c r="D9" s="11">
        <v>5787</v>
      </c>
      <c r="E9" s="11">
        <v>61</v>
      </c>
      <c r="F9" s="11">
        <v>256</v>
      </c>
      <c r="G9" s="11">
        <v>240</v>
      </c>
      <c r="H9" s="11">
        <v>1032</v>
      </c>
      <c r="I9" s="11">
        <v>835</v>
      </c>
      <c r="J9" s="11">
        <v>916</v>
      </c>
      <c r="K9" s="11">
        <v>913</v>
      </c>
      <c r="L9" s="11">
        <v>635</v>
      </c>
      <c r="M9" s="11">
        <v>416</v>
      </c>
      <c r="N9" s="11">
        <v>478</v>
      </c>
      <c r="O9" s="11">
        <v>557</v>
      </c>
      <c r="P9" s="11">
        <v>5225</v>
      </c>
    </row>
    <row r="10" spans="1:16" ht="15" customHeight="1" x14ac:dyDescent="0.3">
      <c r="A10" s="12" t="s">
        <v>91</v>
      </c>
      <c r="B10" s="11">
        <v>46</v>
      </c>
      <c r="C10" s="11">
        <v>1129</v>
      </c>
      <c r="D10" s="11">
        <v>5469</v>
      </c>
      <c r="E10" s="11">
        <v>82</v>
      </c>
      <c r="F10" s="11">
        <v>226</v>
      </c>
      <c r="G10" s="11">
        <v>249</v>
      </c>
      <c r="H10" s="11">
        <v>967</v>
      </c>
      <c r="I10" s="11">
        <v>713</v>
      </c>
      <c r="J10" s="11">
        <v>872</v>
      </c>
      <c r="K10" s="11">
        <v>827</v>
      </c>
      <c r="L10" s="11">
        <v>599</v>
      </c>
      <c r="M10" s="11">
        <v>423</v>
      </c>
      <c r="N10" s="11">
        <v>501</v>
      </c>
      <c r="O10" s="11">
        <v>557</v>
      </c>
      <c r="P10" s="11">
        <v>4902</v>
      </c>
    </row>
    <row r="11" spans="1:16" ht="15" customHeight="1" x14ac:dyDescent="0.3">
      <c r="A11" s="12" t="s">
        <v>92</v>
      </c>
      <c r="B11" s="11">
        <v>48</v>
      </c>
      <c r="C11" s="11">
        <v>1156</v>
      </c>
      <c r="D11" s="11">
        <v>5489</v>
      </c>
      <c r="E11" s="11">
        <v>84</v>
      </c>
      <c r="F11" s="11">
        <v>225</v>
      </c>
      <c r="G11" s="11">
        <v>200</v>
      </c>
      <c r="H11" s="11">
        <v>978</v>
      </c>
      <c r="I11" s="11">
        <v>779</v>
      </c>
      <c r="J11" s="11">
        <v>782</v>
      </c>
      <c r="K11" s="11">
        <v>839</v>
      </c>
      <c r="L11" s="11">
        <v>657</v>
      </c>
      <c r="M11" s="11">
        <v>421</v>
      </c>
      <c r="N11" s="11">
        <v>522</v>
      </c>
      <c r="O11" s="11">
        <v>509</v>
      </c>
      <c r="P11" s="11">
        <v>4978</v>
      </c>
    </row>
    <row r="12" spans="1:16" ht="15" customHeight="1" x14ac:dyDescent="0.3">
      <c r="A12" s="12" t="s">
        <v>93</v>
      </c>
      <c r="B12" s="11">
        <v>53</v>
      </c>
      <c r="C12" s="11">
        <v>1036</v>
      </c>
      <c r="D12" s="11">
        <v>4973</v>
      </c>
      <c r="E12" s="11">
        <v>87</v>
      </c>
      <c r="F12" s="11">
        <v>209</v>
      </c>
      <c r="G12" s="11">
        <v>172</v>
      </c>
      <c r="H12" s="11">
        <v>804</v>
      </c>
      <c r="I12" s="11">
        <v>690</v>
      </c>
      <c r="J12" s="11">
        <v>743</v>
      </c>
      <c r="K12" s="11">
        <v>723</v>
      </c>
      <c r="L12" s="11">
        <v>629</v>
      </c>
      <c r="M12" s="11">
        <v>415</v>
      </c>
      <c r="N12" s="11">
        <v>489</v>
      </c>
      <c r="O12" s="11">
        <v>468</v>
      </c>
      <c r="P12" s="11">
        <v>4493</v>
      </c>
    </row>
    <row r="13" spans="1:16" ht="15" customHeight="1" x14ac:dyDescent="0.3">
      <c r="A13" s="12" t="s">
        <v>94</v>
      </c>
      <c r="B13" s="11">
        <v>54</v>
      </c>
      <c r="C13" s="11">
        <v>1046</v>
      </c>
      <c r="D13" s="11">
        <v>4865</v>
      </c>
      <c r="E13" s="11">
        <v>72</v>
      </c>
      <c r="F13" s="11">
        <v>224</v>
      </c>
      <c r="G13" s="11">
        <v>157</v>
      </c>
      <c r="H13" s="11">
        <v>780</v>
      </c>
      <c r="I13" s="11">
        <v>608</v>
      </c>
      <c r="J13" s="11">
        <v>773</v>
      </c>
      <c r="K13" s="11">
        <v>736</v>
      </c>
      <c r="L13" s="11">
        <v>642</v>
      </c>
      <c r="M13" s="11">
        <v>390</v>
      </c>
      <c r="N13" s="11">
        <v>477</v>
      </c>
      <c r="O13" s="11">
        <v>453</v>
      </c>
      <c r="P13" s="11">
        <v>4406</v>
      </c>
    </row>
    <row r="14" spans="1:16" ht="15" customHeight="1" x14ac:dyDescent="0.3">
      <c r="A14" s="12" t="s">
        <v>95</v>
      </c>
      <c r="B14" s="11">
        <v>44</v>
      </c>
      <c r="C14" s="11">
        <v>1001</v>
      </c>
      <c r="D14" s="11">
        <v>4784</v>
      </c>
      <c r="E14" s="11">
        <v>58</v>
      </c>
      <c r="F14" s="11">
        <v>218</v>
      </c>
      <c r="G14" s="11">
        <v>167</v>
      </c>
      <c r="H14" s="11">
        <v>738</v>
      </c>
      <c r="I14" s="11">
        <v>682</v>
      </c>
      <c r="J14" s="11">
        <v>713</v>
      </c>
      <c r="K14" s="11">
        <v>728</v>
      </c>
      <c r="L14" s="11">
        <v>658</v>
      </c>
      <c r="M14" s="11">
        <v>392</v>
      </c>
      <c r="N14" s="11">
        <v>426</v>
      </c>
      <c r="O14" s="11">
        <v>443</v>
      </c>
      <c r="P14" s="11">
        <v>4337</v>
      </c>
    </row>
    <row r="15" spans="1:16" ht="15" customHeight="1" x14ac:dyDescent="0.3">
      <c r="A15" s="12" t="s">
        <v>96</v>
      </c>
      <c r="B15" s="11">
        <v>58</v>
      </c>
      <c r="C15" s="11">
        <v>1020</v>
      </c>
      <c r="D15" s="11">
        <v>4767</v>
      </c>
      <c r="E15" s="11">
        <v>55</v>
      </c>
      <c r="F15" s="11">
        <v>216</v>
      </c>
      <c r="G15" s="11">
        <v>170</v>
      </c>
      <c r="H15" s="11">
        <v>761</v>
      </c>
      <c r="I15" s="11">
        <v>720</v>
      </c>
      <c r="J15" s="11">
        <v>689</v>
      </c>
      <c r="K15" s="11">
        <v>681</v>
      </c>
      <c r="L15" s="11">
        <v>642</v>
      </c>
      <c r="M15" s="11">
        <v>410</v>
      </c>
      <c r="N15" s="11">
        <v>418</v>
      </c>
      <c r="O15" s="11">
        <v>441</v>
      </c>
      <c r="P15" s="11">
        <v>4321</v>
      </c>
    </row>
    <row r="16" spans="1:16" ht="15" customHeight="1" x14ac:dyDescent="0.3">
      <c r="A16" s="12" t="s">
        <v>97</v>
      </c>
      <c r="B16" s="11">
        <v>49</v>
      </c>
      <c r="C16" s="11">
        <v>920</v>
      </c>
      <c r="D16" s="11">
        <v>4134</v>
      </c>
      <c r="E16" s="11">
        <v>52</v>
      </c>
      <c r="F16" s="11">
        <v>167</v>
      </c>
      <c r="G16" s="11">
        <v>156</v>
      </c>
      <c r="H16" s="11">
        <v>609</v>
      </c>
      <c r="I16" s="11">
        <v>618</v>
      </c>
      <c r="J16" s="11">
        <v>594</v>
      </c>
      <c r="K16" s="11">
        <v>597</v>
      </c>
      <c r="L16" s="11">
        <v>589</v>
      </c>
      <c r="M16" s="11">
        <v>336</v>
      </c>
      <c r="N16" s="11">
        <v>406</v>
      </c>
      <c r="O16" s="11">
        <v>375</v>
      </c>
      <c r="P16" s="11">
        <v>3749</v>
      </c>
    </row>
    <row r="17" spans="1:16" ht="15" customHeight="1" x14ac:dyDescent="0.3">
      <c r="A17" s="12" t="s">
        <v>98</v>
      </c>
      <c r="B17" s="11">
        <v>51</v>
      </c>
      <c r="C17" s="11">
        <v>870</v>
      </c>
      <c r="D17" s="11">
        <v>3569</v>
      </c>
      <c r="E17" s="11">
        <v>47</v>
      </c>
      <c r="F17" s="11">
        <v>141</v>
      </c>
      <c r="G17" s="11">
        <v>131</v>
      </c>
      <c r="H17" s="11">
        <v>490</v>
      </c>
      <c r="I17" s="11">
        <v>496</v>
      </c>
      <c r="J17" s="11">
        <v>550</v>
      </c>
      <c r="K17" s="11">
        <v>482</v>
      </c>
      <c r="L17" s="11">
        <v>488</v>
      </c>
      <c r="M17" s="11">
        <v>345</v>
      </c>
      <c r="N17" s="11">
        <v>390</v>
      </c>
      <c r="O17" s="11">
        <v>319</v>
      </c>
      <c r="P17" s="11">
        <v>3241</v>
      </c>
    </row>
    <row r="18" spans="1:16" ht="15" customHeight="1" x14ac:dyDescent="0.3">
      <c r="A18" s="12" t="s">
        <v>99</v>
      </c>
      <c r="B18" s="11">
        <v>57</v>
      </c>
      <c r="C18" s="11">
        <v>881</v>
      </c>
      <c r="D18" s="11">
        <v>3352</v>
      </c>
      <c r="E18" s="11">
        <v>60</v>
      </c>
      <c r="F18" s="11">
        <v>146</v>
      </c>
      <c r="G18" s="11">
        <v>134</v>
      </c>
      <c r="H18" s="11">
        <v>439</v>
      </c>
      <c r="I18" s="11">
        <v>468</v>
      </c>
      <c r="J18" s="11">
        <v>501</v>
      </c>
      <c r="K18" s="11">
        <v>410</v>
      </c>
      <c r="L18" s="11">
        <v>483</v>
      </c>
      <c r="M18" s="11">
        <v>302</v>
      </c>
      <c r="N18" s="11">
        <v>406</v>
      </c>
      <c r="O18" s="11">
        <v>340</v>
      </c>
      <c r="P18" s="11">
        <v>3009</v>
      </c>
    </row>
    <row r="19" spans="1:16" ht="15" customHeight="1" x14ac:dyDescent="0.3">
      <c r="A19" s="12" t="s">
        <v>100</v>
      </c>
      <c r="B19" s="11">
        <v>31</v>
      </c>
      <c r="C19" s="11">
        <v>502</v>
      </c>
      <c r="D19" s="11">
        <v>1962</v>
      </c>
      <c r="E19" s="11">
        <v>43</v>
      </c>
      <c r="F19" s="11">
        <v>105</v>
      </c>
      <c r="G19" s="11">
        <v>70</v>
      </c>
      <c r="H19" s="11">
        <v>290</v>
      </c>
      <c r="I19" s="11">
        <v>306</v>
      </c>
      <c r="J19" s="11">
        <v>312</v>
      </c>
      <c r="K19" s="11">
        <v>260</v>
      </c>
      <c r="L19" s="11">
        <v>264</v>
      </c>
      <c r="M19" s="11">
        <v>158</v>
      </c>
      <c r="N19" s="11">
        <v>154</v>
      </c>
      <c r="O19" s="11">
        <v>218</v>
      </c>
      <c r="P19" s="11">
        <v>1744</v>
      </c>
    </row>
    <row r="20" spans="1:16" ht="15" customHeight="1" x14ac:dyDescent="0.3">
      <c r="A20" s="12" t="s">
        <v>101</v>
      </c>
      <c r="B20" s="11">
        <v>33</v>
      </c>
      <c r="C20" s="11">
        <v>565</v>
      </c>
      <c r="D20" s="11">
        <v>2025</v>
      </c>
      <c r="E20" s="11">
        <v>26</v>
      </c>
      <c r="F20" s="11">
        <v>98</v>
      </c>
      <c r="G20" s="11">
        <v>78</v>
      </c>
      <c r="H20" s="11">
        <v>297</v>
      </c>
      <c r="I20" s="11">
        <v>274</v>
      </c>
      <c r="J20" s="11">
        <v>311</v>
      </c>
      <c r="K20" s="11">
        <v>253</v>
      </c>
      <c r="L20" s="11">
        <v>270</v>
      </c>
      <c r="M20" s="11">
        <v>193</v>
      </c>
      <c r="N20" s="11">
        <v>224</v>
      </c>
      <c r="O20" s="11">
        <v>202</v>
      </c>
      <c r="P20" s="11">
        <v>1822</v>
      </c>
    </row>
    <row r="21" spans="1:16" ht="15" customHeight="1" x14ac:dyDescent="0.3">
      <c r="A21" s="12" t="s">
        <v>102</v>
      </c>
      <c r="B21" s="11">
        <v>46</v>
      </c>
      <c r="C21" s="11">
        <v>613</v>
      </c>
      <c r="D21" s="11">
        <v>2253</v>
      </c>
      <c r="E21" s="11">
        <v>19</v>
      </c>
      <c r="F21" s="11">
        <v>129</v>
      </c>
      <c r="G21" s="11">
        <v>105</v>
      </c>
      <c r="H21" s="11">
        <v>279</v>
      </c>
      <c r="I21" s="11">
        <v>266</v>
      </c>
      <c r="J21" s="11">
        <v>340</v>
      </c>
      <c r="K21" s="11">
        <v>265</v>
      </c>
      <c r="L21" s="11">
        <v>325</v>
      </c>
      <c r="M21" s="11">
        <v>234</v>
      </c>
      <c r="N21" s="11">
        <v>290</v>
      </c>
      <c r="O21" s="11">
        <v>253</v>
      </c>
      <c r="P21" s="11">
        <v>1999</v>
      </c>
    </row>
    <row r="22" spans="1:16" ht="15" customHeight="1" x14ac:dyDescent="0.3">
      <c r="A22" s="12" t="s">
        <v>103</v>
      </c>
      <c r="B22" s="11">
        <v>39</v>
      </c>
      <c r="C22" s="11">
        <v>724</v>
      </c>
      <c r="D22" s="11">
        <v>2398</v>
      </c>
      <c r="E22" s="11">
        <v>34</v>
      </c>
      <c r="F22" s="11">
        <v>106</v>
      </c>
      <c r="G22" s="11">
        <v>120</v>
      </c>
      <c r="H22" s="11">
        <v>308</v>
      </c>
      <c r="I22" s="11">
        <v>286</v>
      </c>
      <c r="J22" s="11">
        <v>365</v>
      </c>
      <c r="K22" s="11">
        <v>289</v>
      </c>
      <c r="L22" s="11">
        <v>345</v>
      </c>
      <c r="M22" s="11">
        <v>265</v>
      </c>
      <c r="N22" s="11">
        <v>280</v>
      </c>
      <c r="O22" s="11">
        <v>260</v>
      </c>
      <c r="P22" s="11">
        <v>2138</v>
      </c>
    </row>
    <row r="23" spans="1:16" ht="15" customHeight="1" x14ac:dyDescent="0.3">
      <c r="A23" s="12" t="s">
        <v>104</v>
      </c>
      <c r="B23" s="11">
        <v>45</v>
      </c>
      <c r="C23" s="11">
        <v>693</v>
      </c>
      <c r="D23" s="11">
        <v>2331</v>
      </c>
      <c r="E23" s="11">
        <v>27</v>
      </c>
      <c r="F23" s="11">
        <v>102</v>
      </c>
      <c r="G23" s="11">
        <v>76</v>
      </c>
      <c r="H23" s="11">
        <v>333</v>
      </c>
      <c r="I23" s="11">
        <v>300</v>
      </c>
      <c r="J23" s="11">
        <v>361</v>
      </c>
      <c r="K23" s="11">
        <v>304</v>
      </c>
      <c r="L23" s="11">
        <v>300</v>
      </c>
      <c r="M23" s="11">
        <v>259</v>
      </c>
      <c r="N23" s="11">
        <v>269</v>
      </c>
      <c r="O23" s="11">
        <v>205</v>
      </c>
      <c r="P23" s="11">
        <v>2126</v>
      </c>
    </row>
    <row r="24" spans="1:16" ht="15" customHeight="1" x14ac:dyDescent="0.3">
      <c r="A24" s="12" t="s">
        <v>105</v>
      </c>
      <c r="B24" s="11">
        <v>38</v>
      </c>
      <c r="C24" s="11">
        <v>678</v>
      </c>
      <c r="D24" s="11">
        <v>2175</v>
      </c>
      <c r="E24" s="11">
        <v>22</v>
      </c>
      <c r="F24" s="11">
        <v>114</v>
      </c>
      <c r="G24" s="11">
        <v>82</v>
      </c>
      <c r="H24" s="11">
        <v>270</v>
      </c>
      <c r="I24" s="11">
        <v>248</v>
      </c>
      <c r="J24" s="11">
        <v>336</v>
      </c>
      <c r="K24" s="11">
        <v>252</v>
      </c>
      <c r="L24" s="11">
        <v>309</v>
      </c>
      <c r="M24" s="11">
        <v>248</v>
      </c>
      <c r="N24" s="11">
        <v>292</v>
      </c>
      <c r="O24" s="11">
        <v>218</v>
      </c>
      <c r="P24" s="11">
        <v>1955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4"/>
  <sheetViews>
    <sheetView workbookViewId="0"/>
  </sheetViews>
  <sheetFormatPr defaultColWidth="11.5546875" defaultRowHeight="14.4" x14ac:dyDescent="0.3"/>
  <cols>
    <col min="1" max="3" width="11.5546875" customWidth="1"/>
    <col min="4" max="4" width="13.5546875" customWidth="1"/>
    <col min="5" max="5" width="11.5546875" customWidth="1"/>
    <col min="6" max="6" width="10.5546875" customWidth="1"/>
    <col min="7" max="16" width="11.5546875" customWidth="1"/>
  </cols>
  <sheetData>
    <row r="1" spans="1:16" ht="21" customHeight="1" x14ac:dyDescent="0.3">
      <c r="A1" s="1" t="s">
        <v>204</v>
      </c>
    </row>
    <row r="2" spans="1:16" ht="14.1" customHeight="1" x14ac:dyDescent="0.3">
      <c r="A2" s="9" t="s">
        <v>61</v>
      </c>
    </row>
    <row r="3" spans="1:16" ht="30" customHeight="1" x14ac:dyDescent="0.3">
      <c r="A3" s="9" t="s">
        <v>63</v>
      </c>
    </row>
    <row r="4" spans="1:16" ht="44.1" customHeight="1" x14ac:dyDescent="0.3">
      <c r="A4" s="2" t="s">
        <v>64</v>
      </c>
      <c r="B4" s="10" t="s">
        <v>65</v>
      </c>
      <c r="C4" s="10" t="s">
        <v>66</v>
      </c>
      <c r="D4" s="10" t="s">
        <v>223</v>
      </c>
      <c r="E4" s="10" t="s">
        <v>191</v>
      </c>
      <c r="F4" s="10" t="s">
        <v>192</v>
      </c>
      <c r="G4" s="10" t="s">
        <v>193</v>
      </c>
      <c r="H4" s="10" t="s">
        <v>194</v>
      </c>
      <c r="I4" s="10" t="s">
        <v>195</v>
      </c>
      <c r="J4" s="10" t="s">
        <v>196</v>
      </c>
      <c r="K4" s="10" t="s">
        <v>197</v>
      </c>
      <c r="L4" s="10" t="s">
        <v>198</v>
      </c>
      <c r="M4" s="10" t="s">
        <v>199</v>
      </c>
      <c r="N4" s="10" t="s">
        <v>200</v>
      </c>
      <c r="O4" s="10" t="s">
        <v>201</v>
      </c>
      <c r="P4" s="10" t="s">
        <v>202</v>
      </c>
    </row>
    <row r="5" spans="1:16" ht="24.9" customHeight="1" x14ac:dyDescent="0.3">
      <c r="A5" s="12" t="s">
        <v>86</v>
      </c>
      <c r="B5" s="11">
        <v>314</v>
      </c>
      <c r="C5" s="11">
        <v>4386</v>
      </c>
      <c r="D5" s="11">
        <v>17269</v>
      </c>
      <c r="E5" s="11">
        <v>264</v>
      </c>
      <c r="F5" s="11">
        <v>902</v>
      </c>
      <c r="G5" s="11">
        <v>855</v>
      </c>
      <c r="H5" s="11">
        <v>3560</v>
      </c>
      <c r="I5" s="11">
        <v>2285</v>
      </c>
      <c r="J5" s="11">
        <v>2919</v>
      </c>
      <c r="K5" s="11">
        <v>2634</v>
      </c>
      <c r="L5" s="11">
        <v>1727</v>
      </c>
      <c r="M5" s="11">
        <v>1024</v>
      </c>
      <c r="N5" s="11">
        <v>1066</v>
      </c>
      <c r="O5" s="11">
        <v>2021</v>
      </c>
      <c r="P5" s="11">
        <v>15215</v>
      </c>
    </row>
    <row r="6" spans="1:16" ht="15" customHeight="1" x14ac:dyDescent="0.3">
      <c r="A6" s="12" t="s">
        <v>87</v>
      </c>
      <c r="B6" s="11">
        <v>281</v>
      </c>
      <c r="C6" s="11">
        <v>4006</v>
      </c>
      <c r="D6" s="11">
        <v>16239</v>
      </c>
      <c r="E6" s="11">
        <v>228</v>
      </c>
      <c r="F6" s="11">
        <v>829</v>
      </c>
      <c r="G6" s="11">
        <v>759</v>
      </c>
      <c r="H6" s="11">
        <v>3419</v>
      </c>
      <c r="I6" s="11">
        <v>2231</v>
      </c>
      <c r="J6" s="11">
        <v>2628</v>
      </c>
      <c r="K6" s="11">
        <v>2430</v>
      </c>
      <c r="L6" s="11">
        <v>1642</v>
      </c>
      <c r="M6" s="11">
        <v>1003</v>
      </c>
      <c r="N6" s="11">
        <v>1041</v>
      </c>
      <c r="O6" s="11">
        <v>1816</v>
      </c>
      <c r="P6" s="11">
        <v>14394</v>
      </c>
    </row>
    <row r="7" spans="1:16" ht="15" customHeight="1" x14ac:dyDescent="0.3">
      <c r="A7" s="12" t="s">
        <v>88</v>
      </c>
      <c r="B7" s="11">
        <v>270</v>
      </c>
      <c r="C7" s="11">
        <v>4111</v>
      </c>
      <c r="D7" s="11">
        <v>15592</v>
      </c>
      <c r="E7" s="11">
        <v>234</v>
      </c>
      <c r="F7" s="11">
        <v>753</v>
      </c>
      <c r="G7" s="11">
        <v>702</v>
      </c>
      <c r="H7" s="11">
        <v>3175</v>
      </c>
      <c r="I7" s="11">
        <v>2178</v>
      </c>
      <c r="J7" s="11">
        <v>2519</v>
      </c>
      <c r="K7" s="11">
        <v>2452</v>
      </c>
      <c r="L7" s="11">
        <v>1557</v>
      </c>
      <c r="M7" s="11">
        <v>953</v>
      </c>
      <c r="N7" s="11">
        <v>1047</v>
      </c>
      <c r="O7" s="11">
        <v>1689</v>
      </c>
      <c r="P7" s="11">
        <v>13881</v>
      </c>
    </row>
    <row r="8" spans="1:16" ht="15" customHeight="1" x14ac:dyDescent="0.3">
      <c r="A8" s="12" t="s">
        <v>89</v>
      </c>
      <c r="B8" s="11">
        <v>216</v>
      </c>
      <c r="C8" s="11">
        <v>3823</v>
      </c>
      <c r="D8" s="11">
        <v>15043</v>
      </c>
      <c r="E8" s="11">
        <v>201</v>
      </c>
      <c r="F8" s="11">
        <v>682</v>
      </c>
      <c r="G8" s="11">
        <v>590</v>
      </c>
      <c r="H8" s="11">
        <v>3086</v>
      </c>
      <c r="I8" s="11">
        <v>2098</v>
      </c>
      <c r="J8" s="11">
        <v>2425</v>
      </c>
      <c r="K8" s="11">
        <v>2389</v>
      </c>
      <c r="L8" s="11">
        <v>1538</v>
      </c>
      <c r="M8" s="11">
        <v>997</v>
      </c>
      <c r="N8" s="11">
        <v>1000</v>
      </c>
      <c r="O8" s="11">
        <v>1473</v>
      </c>
      <c r="P8" s="11">
        <v>13533</v>
      </c>
    </row>
    <row r="9" spans="1:16" ht="15" customHeight="1" x14ac:dyDescent="0.3">
      <c r="A9" s="12" t="s">
        <v>90</v>
      </c>
      <c r="B9" s="11">
        <v>208</v>
      </c>
      <c r="C9" s="11">
        <v>3308</v>
      </c>
      <c r="D9" s="11">
        <v>13338</v>
      </c>
      <c r="E9" s="11">
        <v>171</v>
      </c>
      <c r="F9" s="11">
        <v>631</v>
      </c>
      <c r="G9" s="11">
        <v>576</v>
      </c>
      <c r="H9" s="11">
        <v>2491</v>
      </c>
      <c r="I9" s="11">
        <v>1885</v>
      </c>
      <c r="J9" s="11">
        <v>2191</v>
      </c>
      <c r="K9" s="11">
        <v>2185</v>
      </c>
      <c r="L9" s="11">
        <v>1452</v>
      </c>
      <c r="M9" s="11">
        <v>877</v>
      </c>
      <c r="N9" s="11">
        <v>855</v>
      </c>
      <c r="O9" s="11">
        <v>1378</v>
      </c>
      <c r="P9" s="11">
        <v>11936</v>
      </c>
    </row>
    <row r="10" spans="1:16" ht="15" customHeight="1" x14ac:dyDescent="0.3">
      <c r="A10" s="12" t="s">
        <v>91</v>
      </c>
      <c r="B10" s="11">
        <v>185</v>
      </c>
      <c r="C10" s="11">
        <v>3175</v>
      </c>
      <c r="D10" s="11">
        <v>12785</v>
      </c>
      <c r="E10" s="11">
        <v>205</v>
      </c>
      <c r="F10" s="11">
        <v>590</v>
      </c>
      <c r="G10" s="11">
        <v>521</v>
      </c>
      <c r="H10" s="11">
        <v>2243</v>
      </c>
      <c r="I10" s="11">
        <v>1689</v>
      </c>
      <c r="J10" s="11">
        <v>2073</v>
      </c>
      <c r="K10" s="11">
        <v>2143</v>
      </c>
      <c r="L10" s="11">
        <v>1455</v>
      </c>
      <c r="M10" s="11">
        <v>939</v>
      </c>
      <c r="N10" s="11">
        <v>906</v>
      </c>
      <c r="O10" s="11">
        <v>1316</v>
      </c>
      <c r="P10" s="11">
        <v>11448</v>
      </c>
    </row>
    <row r="11" spans="1:16" ht="15" customHeight="1" x14ac:dyDescent="0.3">
      <c r="A11" s="12" t="s">
        <v>92</v>
      </c>
      <c r="B11" s="11">
        <v>176</v>
      </c>
      <c r="C11" s="11">
        <v>3277</v>
      </c>
      <c r="D11" s="11">
        <v>12712</v>
      </c>
      <c r="E11" s="11">
        <v>182</v>
      </c>
      <c r="F11" s="11">
        <v>540</v>
      </c>
      <c r="G11" s="11">
        <v>445</v>
      </c>
      <c r="H11" s="11">
        <v>2299</v>
      </c>
      <c r="I11" s="11">
        <v>1807</v>
      </c>
      <c r="J11" s="11">
        <v>1926</v>
      </c>
      <c r="K11" s="11">
        <v>2076</v>
      </c>
      <c r="L11" s="11">
        <v>1595</v>
      </c>
      <c r="M11" s="11">
        <v>866</v>
      </c>
      <c r="N11" s="11">
        <v>970</v>
      </c>
      <c r="O11" s="11">
        <v>1167</v>
      </c>
      <c r="P11" s="11">
        <v>11539</v>
      </c>
    </row>
    <row r="12" spans="1:16" ht="15" customHeight="1" x14ac:dyDescent="0.3">
      <c r="A12" s="12" t="s">
        <v>93</v>
      </c>
      <c r="B12" s="11">
        <v>172</v>
      </c>
      <c r="C12" s="11">
        <v>2884</v>
      </c>
      <c r="D12" s="11">
        <v>11492</v>
      </c>
      <c r="E12" s="11">
        <v>187</v>
      </c>
      <c r="F12" s="11">
        <v>485</v>
      </c>
      <c r="G12" s="11">
        <v>380</v>
      </c>
      <c r="H12" s="11">
        <v>1893</v>
      </c>
      <c r="I12" s="11">
        <v>1569</v>
      </c>
      <c r="J12" s="11">
        <v>1831</v>
      </c>
      <c r="K12" s="11">
        <v>1894</v>
      </c>
      <c r="L12" s="11">
        <v>1476</v>
      </c>
      <c r="M12" s="11">
        <v>864</v>
      </c>
      <c r="N12" s="11">
        <v>888</v>
      </c>
      <c r="O12" s="11">
        <v>1052</v>
      </c>
      <c r="P12" s="11">
        <v>10415</v>
      </c>
    </row>
    <row r="13" spans="1:16" ht="15" customHeight="1" x14ac:dyDescent="0.3">
      <c r="A13" s="12" t="s">
        <v>94</v>
      </c>
      <c r="B13" s="11">
        <v>203</v>
      </c>
      <c r="C13" s="11">
        <v>2881</v>
      </c>
      <c r="D13" s="11">
        <v>11302</v>
      </c>
      <c r="E13" s="11">
        <v>161</v>
      </c>
      <c r="F13" s="11">
        <v>490</v>
      </c>
      <c r="G13" s="11">
        <v>378</v>
      </c>
      <c r="H13" s="11">
        <v>1883</v>
      </c>
      <c r="I13" s="11">
        <v>1515</v>
      </c>
      <c r="J13" s="11">
        <v>1807</v>
      </c>
      <c r="K13" s="11">
        <v>1860</v>
      </c>
      <c r="L13" s="11">
        <v>1469</v>
      </c>
      <c r="M13" s="11">
        <v>842</v>
      </c>
      <c r="N13" s="11">
        <v>883</v>
      </c>
      <c r="O13" s="11">
        <v>1029</v>
      </c>
      <c r="P13" s="11">
        <v>10259</v>
      </c>
    </row>
    <row r="14" spans="1:16" ht="15" customHeight="1" x14ac:dyDescent="0.3">
      <c r="A14" s="12" t="s">
        <v>95</v>
      </c>
      <c r="B14" s="11">
        <v>168</v>
      </c>
      <c r="C14" s="11">
        <v>2775</v>
      </c>
      <c r="D14" s="11">
        <v>10977</v>
      </c>
      <c r="E14" s="11">
        <v>139</v>
      </c>
      <c r="F14" s="11">
        <v>477</v>
      </c>
      <c r="G14" s="11">
        <v>355</v>
      </c>
      <c r="H14" s="11">
        <v>1690</v>
      </c>
      <c r="I14" s="11">
        <v>1649</v>
      </c>
      <c r="J14" s="11">
        <v>1732</v>
      </c>
      <c r="K14" s="11">
        <v>1748</v>
      </c>
      <c r="L14" s="11">
        <v>1501</v>
      </c>
      <c r="M14" s="11">
        <v>830</v>
      </c>
      <c r="N14" s="11">
        <v>843</v>
      </c>
      <c r="O14" s="11">
        <v>971</v>
      </c>
      <c r="P14" s="11">
        <v>9993</v>
      </c>
    </row>
    <row r="15" spans="1:16" ht="15" customHeight="1" x14ac:dyDescent="0.3">
      <c r="A15" s="12" t="s">
        <v>96</v>
      </c>
      <c r="B15" s="11">
        <v>191</v>
      </c>
      <c r="C15" s="11">
        <v>2846</v>
      </c>
      <c r="D15" s="11">
        <v>10898</v>
      </c>
      <c r="E15" s="11">
        <v>139</v>
      </c>
      <c r="F15" s="11">
        <v>492</v>
      </c>
      <c r="G15" s="11">
        <v>368</v>
      </c>
      <c r="H15" s="11">
        <v>1605</v>
      </c>
      <c r="I15" s="11">
        <v>1626</v>
      </c>
      <c r="J15" s="11">
        <v>1728</v>
      </c>
      <c r="K15" s="11">
        <v>1688</v>
      </c>
      <c r="L15" s="11">
        <v>1562</v>
      </c>
      <c r="M15" s="11">
        <v>848</v>
      </c>
      <c r="N15" s="11">
        <v>826</v>
      </c>
      <c r="O15" s="11">
        <v>999</v>
      </c>
      <c r="P15" s="11">
        <v>9883</v>
      </c>
    </row>
    <row r="16" spans="1:16" ht="15" customHeight="1" x14ac:dyDescent="0.3">
      <c r="A16" s="12" t="s">
        <v>97</v>
      </c>
      <c r="B16" s="11">
        <v>145</v>
      </c>
      <c r="C16" s="11">
        <v>2561</v>
      </c>
      <c r="D16" s="11">
        <v>9433</v>
      </c>
      <c r="E16" s="11">
        <v>136</v>
      </c>
      <c r="F16" s="11">
        <v>397</v>
      </c>
      <c r="G16" s="11">
        <v>367</v>
      </c>
      <c r="H16" s="11">
        <v>1398</v>
      </c>
      <c r="I16" s="11">
        <v>1402</v>
      </c>
      <c r="J16" s="11">
        <v>1451</v>
      </c>
      <c r="K16" s="11">
        <v>1429</v>
      </c>
      <c r="L16" s="11">
        <v>1333</v>
      </c>
      <c r="M16" s="11">
        <v>735</v>
      </c>
      <c r="N16" s="11">
        <v>762</v>
      </c>
      <c r="O16" s="11">
        <v>900</v>
      </c>
      <c r="P16" s="11">
        <v>8510</v>
      </c>
    </row>
    <row r="17" spans="1:16" ht="15" customHeight="1" x14ac:dyDescent="0.3">
      <c r="A17" s="12" t="s">
        <v>98</v>
      </c>
      <c r="B17" s="11">
        <v>161</v>
      </c>
      <c r="C17" s="11">
        <v>2486</v>
      </c>
      <c r="D17" s="11">
        <v>8424</v>
      </c>
      <c r="E17" s="11">
        <v>125</v>
      </c>
      <c r="F17" s="11">
        <v>348</v>
      </c>
      <c r="G17" s="11">
        <v>281</v>
      </c>
      <c r="H17" s="11">
        <v>1100</v>
      </c>
      <c r="I17" s="11">
        <v>1180</v>
      </c>
      <c r="J17" s="11">
        <v>1415</v>
      </c>
      <c r="K17" s="11">
        <v>1219</v>
      </c>
      <c r="L17" s="11">
        <v>1212</v>
      </c>
      <c r="M17" s="11">
        <v>747</v>
      </c>
      <c r="N17" s="11">
        <v>770</v>
      </c>
      <c r="O17" s="11">
        <v>754</v>
      </c>
      <c r="P17" s="11">
        <v>7643</v>
      </c>
    </row>
    <row r="18" spans="1:16" ht="15" customHeight="1" x14ac:dyDescent="0.3">
      <c r="A18" s="12" t="s">
        <v>99</v>
      </c>
      <c r="B18" s="11">
        <v>163</v>
      </c>
      <c r="C18" s="11">
        <v>2377</v>
      </c>
      <c r="D18" s="11">
        <v>7704</v>
      </c>
      <c r="E18" s="11">
        <v>125</v>
      </c>
      <c r="F18" s="11">
        <v>354</v>
      </c>
      <c r="G18" s="11">
        <v>290</v>
      </c>
      <c r="H18" s="11">
        <v>1006</v>
      </c>
      <c r="I18" s="11">
        <v>1040</v>
      </c>
      <c r="J18" s="11">
        <v>1249</v>
      </c>
      <c r="K18" s="11">
        <v>1023</v>
      </c>
      <c r="L18" s="11">
        <v>1163</v>
      </c>
      <c r="M18" s="11">
        <v>670</v>
      </c>
      <c r="N18" s="11">
        <v>770</v>
      </c>
      <c r="O18" s="11">
        <v>769</v>
      </c>
      <c r="P18" s="11">
        <v>6921</v>
      </c>
    </row>
    <row r="19" spans="1:16" ht="15" customHeight="1" x14ac:dyDescent="0.3">
      <c r="A19" s="12" t="s">
        <v>100</v>
      </c>
      <c r="B19" s="11">
        <v>133</v>
      </c>
      <c r="C19" s="11">
        <v>1538</v>
      </c>
      <c r="D19" s="11">
        <v>5057</v>
      </c>
      <c r="E19" s="11">
        <v>85</v>
      </c>
      <c r="F19" s="11">
        <v>226</v>
      </c>
      <c r="G19" s="11">
        <v>183</v>
      </c>
      <c r="H19" s="11">
        <v>734</v>
      </c>
      <c r="I19" s="11">
        <v>772</v>
      </c>
      <c r="J19" s="11">
        <v>888</v>
      </c>
      <c r="K19" s="11">
        <v>689</v>
      </c>
      <c r="L19" s="11">
        <v>721</v>
      </c>
      <c r="M19" s="11">
        <v>400</v>
      </c>
      <c r="N19" s="11">
        <v>359</v>
      </c>
      <c r="O19" s="11">
        <v>494</v>
      </c>
      <c r="P19" s="11">
        <v>4563</v>
      </c>
    </row>
    <row r="20" spans="1:16" ht="15" customHeight="1" x14ac:dyDescent="0.3">
      <c r="A20" s="12" t="s">
        <v>101</v>
      </c>
      <c r="B20" s="11">
        <v>128</v>
      </c>
      <c r="C20" s="11">
        <v>1623</v>
      </c>
      <c r="D20" s="11">
        <v>5106</v>
      </c>
      <c r="E20" s="11">
        <v>66</v>
      </c>
      <c r="F20" s="11">
        <v>232</v>
      </c>
      <c r="G20" s="11">
        <v>197</v>
      </c>
      <c r="H20" s="11">
        <v>706</v>
      </c>
      <c r="I20" s="11">
        <v>708</v>
      </c>
      <c r="J20" s="11">
        <v>859</v>
      </c>
      <c r="K20" s="11">
        <v>700</v>
      </c>
      <c r="L20" s="11">
        <v>757</v>
      </c>
      <c r="M20" s="11">
        <v>435</v>
      </c>
      <c r="N20" s="11">
        <v>444</v>
      </c>
      <c r="O20" s="11">
        <v>495</v>
      </c>
      <c r="P20" s="11">
        <v>4609</v>
      </c>
    </row>
    <row r="21" spans="1:16" ht="15" customHeight="1" x14ac:dyDescent="0.3">
      <c r="A21" s="12" t="s">
        <v>102</v>
      </c>
      <c r="B21" s="11">
        <v>165</v>
      </c>
      <c r="C21" s="11">
        <v>1785</v>
      </c>
      <c r="D21" s="11">
        <v>5641</v>
      </c>
      <c r="E21" s="11">
        <v>56</v>
      </c>
      <c r="F21" s="11">
        <v>289</v>
      </c>
      <c r="G21" s="11">
        <v>244</v>
      </c>
      <c r="H21" s="11">
        <v>778</v>
      </c>
      <c r="I21" s="11">
        <v>711</v>
      </c>
      <c r="J21" s="11">
        <v>897</v>
      </c>
      <c r="K21" s="11">
        <v>700</v>
      </c>
      <c r="L21" s="11">
        <v>815</v>
      </c>
      <c r="M21" s="11">
        <v>578</v>
      </c>
      <c r="N21" s="11">
        <v>572</v>
      </c>
      <c r="O21" s="11">
        <v>589</v>
      </c>
      <c r="P21" s="11">
        <v>5051</v>
      </c>
    </row>
    <row r="22" spans="1:16" ht="15" customHeight="1" x14ac:dyDescent="0.3">
      <c r="A22" s="12" t="s">
        <v>103</v>
      </c>
      <c r="B22" s="11">
        <v>143</v>
      </c>
      <c r="C22" s="11">
        <v>1953</v>
      </c>
      <c r="D22" s="11">
        <v>5834</v>
      </c>
      <c r="E22" s="11">
        <v>76</v>
      </c>
      <c r="F22" s="11">
        <v>248</v>
      </c>
      <c r="G22" s="11">
        <v>258</v>
      </c>
      <c r="H22" s="11">
        <v>820</v>
      </c>
      <c r="I22" s="11">
        <v>707</v>
      </c>
      <c r="J22" s="11">
        <v>938</v>
      </c>
      <c r="K22" s="11">
        <v>746</v>
      </c>
      <c r="L22" s="11">
        <v>821</v>
      </c>
      <c r="M22" s="11">
        <v>625</v>
      </c>
      <c r="N22" s="11">
        <v>592</v>
      </c>
      <c r="O22" s="11">
        <v>582</v>
      </c>
      <c r="P22" s="11">
        <v>5249</v>
      </c>
    </row>
    <row r="23" spans="1:16" ht="15" customHeight="1" x14ac:dyDescent="0.3">
      <c r="A23" s="12" t="s">
        <v>104</v>
      </c>
      <c r="B23" s="11">
        <v>160</v>
      </c>
      <c r="C23" s="11">
        <v>1978</v>
      </c>
      <c r="D23" s="11">
        <v>5732</v>
      </c>
      <c r="E23" s="11">
        <v>56</v>
      </c>
      <c r="F23" s="11">
        <v>246</v>
      </c>
      <c r="G23" s="11">
        <v>193</v>
      </c>
      <c r="H23" s="11">
        <v>798</v>
      </c>
      <c r="I23" s="11">
        <v>741</v>
      </c>
      <c r="J23" s="11">
        <v>935</v>
      </c>
      <c r="K23" s="11">
        <v>764</v>
      </c>
      <c r="L23" s="11">
        <v>764</v>
      </c>
      <c r="M23" s="11">
        <v>658</v>
      </c>
      <c r="N23" s="11">
        <v>575</v>
      </c>
      <c r="O23" s="11">
        <v>495</v>
      </c>
      <c r="P23" s="11">
        <v>5235</v>
      </c>
    </row>
    <row r="24" spans="1:16" ht="15" customHeight="1" x14ac:dyDescent="0.3">
      <c r="A24" s="12" t="s">
        <v>105</v>
      </c>
      <c r="B24" s="11">
        <v>134</v>
      </c>
      <c r="C24" s="11">
        <v>1906</v>
      </c>
      <c r="D24" s="11">
        <v>5535</v>
      </c>
      <c r="E24" s="11">
        <v>64</v>
      </c>
      <c r="F24" s="11">
        <v>249</v>
      </c>
      <c r="G24" s="11">
        <v>213</v>
      </c>
      <c r="H24" s="11">
        <v>766</v>
      </c>
      <c r="I24" s="11">
        <v>668</v>
      </c>
      <c r="J24" s="11">
        <v>895</v>
      </c>
      <c r="K24" s="11">
        <v>714</v>
      </c>
      <c r="L24" s="11">
        <v>752</v>
      </c>
      <c r="M24" s="11">
        <v>632</v>
      </c>
      <c r="N24" s="11">
        <v>578</v>
      </c>
      <c r="O24" s="11">
        <v>526</v>
      </c>
      <c r="P24" s="11">
        <v>5005</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9"/>
  <sheetViews>
    <sheetView workbookViewId="0"/>
  </sheetViews>
  <sheetFormatPr defaultColWidth="11.5546875" defaultRowHeight="14.4" x14ac:dyDescent="0.3"/>
  <cols>
    <col min="1" max="1" width="11.5546875" customWidth="1"/>
    <col min="2" max="5" width="20.5546875" customWidth="1"/>
  </cols>
  <sheetData>
    <row r="1" spans="1:5" ht="21" customHeight="1" x14ac:dyDescent="0.3">
      <c r="A1" s="1" t="s">
        <v>205</v>
      </c>
    </row>
    <row r="2" spans="1:5" ht="30" customHeight="1" x14ac:dyDescent="0.3">
      <c r="A2" s="9" t="s">
        <v>61</v>
      </c>
    </row>
    <row r="3" spans="1:5" ht="26.1" customHeight="1" x14ac:dyDescent="0.3">
      <c r="A3" s="2" t="s">
        <v>64</v>
      </c>
      <c r="B3" s="10" t="s">
        <v>206</v>
      </c>
      <c r="C3" s="10" t="s">
        <v>207</v>
      </c>
      <c r="D3" s="10" t="s">
        <v>208</v>
      </c>
      <c r="E3" s="10" t="s">
        <v>209</v>
      </c>
    </row>
    <row r="4" spans="1:5" ht="24.9" customHeight="1" x14ac:dyDescent="0.3">
      <c r="A4" s="12" t="s">
        <v>84</v>
      </c>
      <c r="B4" s="11">
        <v>11305</v>
      </c>
      <c r="C4" s="11">
        <v>9598</v>
      </c>
      <c r="D4" s="11">
        <v>2331</v>
      </c>
      <c r="E4" s="11">
        <v>3968</v>
      </c>
    </row>
    <row r="5" spans="1:5" ht="15" customHeight="1" x14ac:dyDescent="0.3">
      <c r="A5" s="12" t="s">
        <v>85</v>
      </c>
      <c r="B5" s="11">
        <v>10922</v>
      </c>
      <c r="C5" s="11">
        <v>9212</v>
      </c>
      <c r="D5" s="11">
        <v>2252</v>
      </c>
      <c r="E5" s="11">
        <v>3903</v>
      </c>
    </row>
    <row r="6" spans="1:5" ht="15" customHeight="1" x14ac:dyDescent="0.3">
      <c r="A6" s="12" t="s">
        <v>86</v>
      </c>
      <c r="B6" s="11">
        <v>10560</v>
      </c>
      <c r="C6" s="11">
        <v>8896</v>
      </c>
      <c r="D6" s="11">
        <v>2257</v>
      </c>
      <c r="E6" s="11">
        <v>3816</v>
      </c>
    </row>
    <row r="7" spans="1:5" ht="15" customHeight="1" x14ac:dyDescent="0.3">
      <c r="A7" s="12" t="s">
        <v>87</v>
      </c>
      <c r="B7" s="11">
        <v>10203</v>
      </c>
      <c r="C7" s="11">
        <v>8575</v>
      </c>
      <c r="D7" s="11">
        <v>2049</v>
      </c>
      <c r="E7" s="11">
        <v>3509</v>
      </c>
    </row>
    <row r="8" spans="1:5" ht="15" customHeight="1" x14ac:dyDescent="0.3">
      <c r="A8" s="12" t="s">
        <v>88</v>
      </c>
      <c r="B8" s="11">
        <v>9672</v>
      </c>
      <c r="C8" s="11">
        <v>8245</v>
      </c>
      <c r="D8" s="11">
        <v>2242</v>
      </c>
      <c r="E8" s="11">
        <v>3630</v>
      </c>
    </row>
    <row r="9" spans="1:5" ht="15" customHeight="1" x14ac:dyDescent="0.3">
      <c r="A9" s="12" t="s">
        <v>89</v>
      </c>
      <c r="B9" s="11">
        <v>9362</v>
      </c>
      <c r="C9" s="11">
        <v>7953</v>
      </c>
      <c r="D9" s="11">
        <v>1998</v>
      </c>
      <c r="E9" s="11">
        <v>3387</v>
      </c>
    </row>
    <row r="10" spans="1:5" ht="15" customHeight="1" x14ac:dyDescent="0.3">
      <c r="A10" s="12" t="s">
        <v>90</v>
      </c>
      <c r="B10" s="11">
        <v>8393</v>
      </c>
      <c r="C10" s="11">
        <v>7181</v>
      </c>
      <c r="D10" s="11">
        <v>1713</v>
      </c>
      <c r="E10" s="11">
        <v>2917</v>
      </c>
    </row>
    <row r="11" spans="1:5" ht="15" customHeight="1" x14ac:dyDescent="0.3">
      <c r="A11" s="12" t="s">
        <v>91</v>
      </c>
      <c r="B11" s="11">
        <v>8135</v>
      </c>
      <c r="C11" s="11">
        <v>6932</v>
      </c>
      <c r="D11" s="11">
        <v>1675</v>
      </c>
      <c r="E11" s="11">
        <v>2856</v>
      </c>
    </row>
    <row r="12" spans="1:5" ht="15" customHeight="1" x14ac:dyDescent="0.3">
      <c r="A12" s="12" t="s">
        <v>92</v>
      </c>
      <c r="B12" s="11">
        <v>7879</v>
      </c>
      <c r="C12" s="11">
        <v>6602</v>
      </c>
      <c r="D12" s="11">
        <v>1736</v>
      </c>
      <c r="E12" s="11">
        <v>2908</v>
      </c>
    </row>
    <row r="13" spans="1:5" ht="15" customHeight="1" x14ac:dyDescent="0.3">
      <c r="A13" s="12" t="s">
        <v>93</v>
      </c>
      <c r="B13" s="11">
        <v>7390</v>
      </c>
      <c r="C13" s="11">
        <v>6261</v>
      </c>
      <c r="D13" s="11">
        <v>1425</v>
      </c>
      <c r="E13" s="11">
        <v>2537</v>
      </c>
    </row>
    <row r="14" spans="1:5" ht="15" customHeight="1" x14ac:dyDescent="0.3">
      <c r="A14" s="12" t="s">
        <v>94</v>
      </c>
      <c r="B14" s="11">
        <v>7164</v>
      </c>
      <c r="C14" s="11">
        <v>6044</v>
      </c>
      <c r="D14" s="11">
        <v>1488</v>
      </c>
      <c r="E14" s="11">
        <v>2568</v>
      </c>
    </row>
    <row r="15" spans="1:5" ht="15" customHeight="1" x14ac:dyDescent="0.3">
      <c r="A15" s="12" t="s">
        <v>95</v>
      </c>
      <c r="B15" s="11">
        <v>6899</v>
      </c>
      <c r="C15" s="11">
        <v>5812</v>
      </c>
      <c r="D15" s="11">
        <v>1421</v>
      </c>
      <c r="E15" s="11">
        <v>2486</v>
      </c>
    </row>
    <row r="16" spans="1:5" ht="15" customHeight="1" x14ac:dyDescent="0.3">
      <c r="A16" s="12" t="s">
        <v>96</v>
      </c>
      <c r="B16" s="11">
        <v>6747</v>
      </c>
      <c r="C16" s="11">
        <v>5696</v>
      </c>
      <c r="D16" s="11">
        <v>1433</v>
      </c>
      <c r="E16" s="11">
        <v>2463</v>
      </c>
    </row>
    <row r="17" spans="1:5" ht="15" customHeight="1" x14ac:dyDescent="0.3">
      <c r="A17" s="12" t="s">
        <v>97</v>
      </c>
      <c r="B17" s="11">
        <v>5600</v>
      </c>
      <c r="C17" s="11">
        <v>4667</v>
      </c>
      <c r="D17" s="11">
        <v>1378</v>
      </c>
      <c r="E17" s="11">
        <v>2248</v>
      </c>
    </row>
    <row r="18" spans="1:5" ht="15" customHeight="1" x14ac:dyDescent="0.3">
      <c r="A18" s="12" t="s">
        <v>98</v>
      </c>
      <c r="B18" s="11">
        <v>4911</v>
      </c>
      <c r="C18" s="11">
        <v>4076</v>
      </c>
      <c r="D18" s="11">
        <v>1371</v>
      </c>
      <c r="E18" s="11">
        <v>2171</v>
      </c>
    </row>
    <row r="19" spans="1:5" ht="15" customHeight="1" x14ac:dyDescent="0.3">
      <c r="A19" s="12" t="s">
        <v>99</v>
      </c>
      <c r="B19" s="11">
        <v>3968</v>
      </c>
      <c r="C19" s="11">
        <v>3443</v>
      </c>
      <c r="D19" s="11">
        <v>1648</v>
      </c>
      <c r="E19" s="11">
        <v>2075</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9"/>
  <sheetViews>
    <sheetView workbookViewId="0"/>
  </sheetViews>
  <sheetFormatPr defaultColWidth="11.5546875" defaultRowHeight="14.4" x14ac:dyDescent="0.3"/>
  <cols>
    <col min="1" max="1" width="11.5546875" customWidth="1"/>
    <col min="2" max="5" width="20.5546875" customWidth="1"/>
  </cols>
  <sheetData>
    <row r="1" spans="1:5" ht="21" customHeight="1" x14ac:dyDescent="0.3">
      <c r="A1" s="1" t="s">
        <v>210</v>
      </c>
    </row>
    <row r="2" spans="1:5" ht="30" customHeight="1" x14ac:dyDescent="0.3">
      <c r="A2" s="9" t="s">
        <v>61</v>
      </c>
    </row>
    <row r="3" spans="1:5" ht="26.1" customHeight="1" x14ac:dyDescent="0.3">
      <c r="A3" s="2" t="s">
        <v>64</v>
      </c>
      <c r="B3" s="10" t="s">
        <v>206</v>
      </c>
      <c r="C3" s="10" t="s">
        <v>207</v>
      </c>
      <c r="D3" s="10" t="s">
        <v>208</v>
      </c>
      <c r="E3" s="10" t="s">
        <v>209</v>
      </c>
    </row>
    <row r="4" spans="1:5" ht="24.9" customHeight="1" x14ac:dyDescent="0.3">
      <c r="A4" s="12" t="s">
        <v>84</v>
      </c>
      <c r="B4" s="11">
        <v>15428</v>
      </c>
      <c r="C4" s="11">
        <v>13473</v>
      </c>
      <c r="D4" s="11">
        <v>2766</v>
      </c>
      <c r="E4" s="11">
        <v>4610</v>
      </c>
    </row>
    <row r="5" spans="1:5" ht="15" customHeight="1" x14ac:dyDescent="0.3">
      <c r="A5" s="12" t="s">
        <v>85</v>
      </c>
      <c r="B5" s="11">
        <v>14938</v>
      </c>
      <c r="C5" s="11">
        <v>12965</v>
      </c>
      <c r="D5" s="11">
        <v>2666</v>
      </c>
      <c r="E5" s="11">
        <v>4509</v>
      </c>
    </row>
    <row r="6" spans="1:5" ht="15" customHeight="1" x14ac:dyDescent="0.3">
      <c r="A6" s="12" t="s">
        <v>86</v>
      </c>
      <c r="B6" s="11">
        <v>14320</v>
      </c>
      <c r="C6" s="11">
        <v>12426</v>
      </c>
      <c r="D6" s="11">
        <v>2635</v>
      </c>
      <c r="E6" s="11">
        <v>4386</v>
      </c>
    </row>
    <row r="7" spans="1:5" ht="15" customHeight="1" x14ac:dyDescent="0.3">
      <c r="A7" s="12" t="s">
        <v>87</v>
      </c>
      <c r="B7" s="11">
        <v>13573</v>
      </c>
      <c r="C7" s="11">
        <v>11751</v>
      </c>
      <c r="D7" s="11">
        <v>2385</v>
      </c>
      <c r="E7" s="11">
        <v>4006</v>
      </c>
    </row>
    <row r="8" spans="1:5" ht="15" customHeight="1" x14ac:dyDescent="0.3">
      <c r="A8" s="12" t="s">
        <v>88</v>
      </c>
      <c r="B8" s="11">
        <v>12747</v>
      </c>
      <c r="C8" s="11">
        <v>11150</v>
      </c>
      <c r="D8" s="11">
        <v>2575</v>
      </c>
      <c r="E8" s="11">
        <v>4111</v>
      </c>
    </row>
    <row r="9" spans="1:5" ht="15" customHeight="1" x14ac:dyDescent="0.3">
      <c r="A9" s="12" t="s">
        <v>89</v>
      </c>
      <c r="B9" s="11">
        <v>12540</v>
      </c>
      <c r="C9" s="11">
        <v>10882</v>
      </c>
      <c r="D9" s="11">
        <v>2287</v>
      </c>
      <c r="E9" s="11">
        <v>3823</v>
      </c>
    </row>
    <row r="10" spans="1:5" ht="15" customHeight="1" x14ac:dyDescent="0.3">
      <c r="A10" s="12" t="s">
        <v>90</v>
      </c>
      <c r="B10" s="11">
        <v>11161</v>
      </c>
      <c r="C10" s="11">
        <v>9808</v>
      </c>
      <c r="D10" s="11">
        <v>1969</v>
      </c>
      <c r="E10" s="11">
        <v>3308</v>
      </c>
    </row>
    <row r="11" spans="1:5" ht="15" customHeight="1" x14ac:dyDescent="0.3">
      <c r="A11" s="12" t="s">
        <v>91</v>
      </c>
      <c r="B11" s="11">
        <v>10722</v>
      </c>
      <c r="C11" s="11">
        <v>9394</v>
      </c>
      <c r="D11" s="11">
        <v>1878</v>
      </c>
      <c r="E11" s="11">
        <v>3175</v>
      </c>
    </row>
    <row r="12" spans="1:5" ht="15" customHeight="1" x14ac:dyDescent="0.3">
      <c r="A12" s="12" t="s">
        <v>92</v>
      </c>
      <c r="B12" s="11">
        <v>10555</v>
      </c>
      <c r="C12" s="11">
        <v>9121</v>
      </c>
      <c r="D12" s="11">
        <v>1981</v>
      </c>
      <c r="E12" s="11">
        <v>3277</v>
      </c>
    </row>
    <row r="13" spans="1:5" ht="15" customHeight="1" x14ac:dyDescent="0.3">
      <c r="A13" s="12" t="s">
        <v>93</v>
      </c>
      <c r="B13" s="11">
        <v>9653</v>
      </c>
      <c r="C13" s="11">
        <v>8409</v>
      </c>
      <c r="D13" s="11">
        <v>1667</v>
      </c>
      <c r="E13" s="11">
        <v>2884</v>
      </c>
    </row>
    <row r="14" spans="1:5" ht="15" customHeight="1" x14ac:dyDescent="0.3">
      <c r="A14" s="12" t="s">
        <v>94</v>
      </c>
      <c r="B14" s="11">
        <v>9398</v>
      </c>
      <c r="C14" s="11">
        <v>8146</v>
      </c>
      <c r="D14" s="11">
        <v>1701</v>
      </c>
      <c r="E14" s="11">
        <v>2881</v>
      </c>
    </row>
    <row r="15" spans="1:5" ht="15" customHeight="1" x14ac:dyDescent="0.3">
      <c r="A15" s="12" t="s">
        <v>95</v>
      </c>
      <c r="B15" s="11">
        <v>9207</v>
      </c>
      <c r="C15" s="11">
        <v>7996</v>
      </c>
      <c r="D15" s="11">
        <v>1602</v>
      </c>
      <c r="E15" s="11">
        <v>2775</v>
      </c>
    </row>
    <row r="16" spans="1:5" ht="15" customHeight="1" x14ac:dyDescent="0.3">
      <c r="A16" s="12" t="s">
        <v>96</v>
      </c>
      <c r="B16" s="11">
        <v>9009</v>
      </c>
      <c r="C16" s="11">
        <v>7827</v>
      </c>
      <c r="D16" s="11">
        <v>1698</v>
      </c>
      <c r="E16" s="11">
        <v>2846</v>
      </c>
    </row>
    <row r="17" spans="1:5" ht="15" customHeight="1" x14ac:dyDescent="0.3">
      <c r="A17" s="12" t="s">
        <v>97</v>
      </c>
      <c r="B17" s="11">
        <v>7694</v>
      </c>
      <c r="C17" s="11">
        <v>6649</v>
      </c>
      <c r="D17" s="11">
        <v>1594</v>
      </c>
      <c r="E17" s="11">
        <v>2561</v>
      </c>
    </row>
    <row r="18" spans="1:5" ht="15" customHeight="1" x14ac:dyDescent="0.3">
      <c r="A18" s="12" t="s">
        <v>98</v>
      </c>
      <c r="B18" s="11">
        <v>6679</v>
      </c>
      <c r="C18" s="11">
        <v>5729</v>
      </c>
      <c r="D18" s="11">
        <v>1584</v>
      </c>
      <c r="E18" s="11">
        <v>2486</v>
      </c>
    </row>
    <row r="19" spans="1:5" ht="15" customHeight="1" x14ac:dyDescent="0.3">
      <c r="A19" s="12" t="s">
        <v>99</v>
      </c>
      <c r="B19" s="11">
        <v>5647</v>
      </c>
      <c r="C19" s="11">
        <v>4951</v>
      </c>
      <c r="D19" s="11">
        <v>1894</v>
      </c>
      <c r="E19" s="11">
        <v>2377</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heetViews>
  <sheetFormatPr defaultColWidth="11.5546875" defaultRowHeight="14.4" x14ac:dyDescent="0.3"/>
  <cols>
    <col min="1" max="1" width="16.5546875" customWidth="1"/>
    <col min="2" max="2" width="123.5546875" customWidth="1"/>
  </cols>
  <sheetData>
    <row r="1" spans="1:2" ht="21" customHeight="1" x14ac:dyDescent="0.3">
      <c r="A1" s="1" t="s">
        <v>13</v>
      </c>
    </row>
    <row r="2" spans="1:2" ht="26.1" customHeight="1" x14ac:dyDescent="0.3">
      <c r="A2" s="2" t="s">
        <v>14</v>
      </c>
      <c r="B2" s="2" t="s">
        <v>15</v>
      </c>
    </row>
    <row r="3" spans="1:2" ht="26.1" customHeight="1" x14ac:dyDescent="0.3">
      <c r="A3" s="6" t="str">
        <f>HYPERLINK("#'Notes_table'!A1", "Notes table")</f>
        <v>Notes table</v>
      </c>
      <c r="B3" s="5" t="s">
        <v>16</v>
      </c>
    </row>
    <row r="4" spans="1:2" ht="26.1" customHeight="1" x14ac:dyDescent="0.3">
      <c r="A4" s="6" t="str">
        <f>HYPERLINK("#'Table_1'!A1", "Table 1")</f>
        <v>Table 1</v>
      </c>
      <c r="B4" s="5" t="s">
        <v>17</v>
      </c>
    </row>
    <row r="5" spans="1:2" x14ac:dyDescent="0.3">
      <c r="A5" s="6" t="str">
        <f>HYPERLINK("#'Table_2'!A1", "Table 2")</f>
        <v>Table 2</v>
      </c>
      <c r="B5" s="5" t="s">
        <v>18</v>
      </c>
    </row>
    <row r="6" spans="1:2" x14ac:dyDescent="0.3">
      <c r="A6" s="6" t="str">
        <f>HYPERLINK("#'Table_3'!A1", "Table 3")</f>
        <v>Table 3</v>
      </c>
      <c r="B6" s="5" t="s">
        <v>19</v>
      </c>
    </row>
    <row r="7" spans="1:2" x14ac:dyDescent="0.3">
      <c r="A7" s="6" t="str">
        <f>HYPERLINK("#'Table_4'!A1", "Table 4")</f>
        <v>Table 4</v>
      </c>
      <c r="B7" s="5" t="s">
        <v>20</v>
      </c>
    </row>
    <row r="8" spans="1:2" x14ac:dyDescent="0.3">
      <c r="A8" s="6" t="str">
        <f>HYPERLINK("#'Table_5'!A1", "Table 5")</f>
        <v>Table 5</v>
      </c>
      <c r="B8" s="5" t="s">
        <v>21</v>
      </c>
    </row>
    <row r="9" spans="1:2" x14ac:dyDescent="0.3">
      <c r="A9" s="6" t="str">
        <f>HYPERLINK("#'Table_6'!A1", "Table 6")</f>
        <v>Table 6</v>
      </c>
      <c r="B9" s="5" t="s">
        <v>22</v>
      </c>
    </row>
    <row r="10" spans="1:2" x14ac:dyDescent="0.3">
      <c r="A10" s="6" t="str">
        <f>HYPERLINK("#'Table_7'!A1", "Table 7")</f>
        <v>Table 7</v>
      </c>
      <c r="B10" s="5" t="s">
        <v>23</v>
      </c>
    </row>
    <row r="11" spans="1:2" x14ac:dyDescent="0.3">
      <c r="A11" s="6" t="str">
        <f>HYPERLINK("#'Table_8'!A1", "Table 8")</f>
        <v>Table 8</v>
      </c>
      <c r="B11" s="5" t="s">
        <v>24</v>
      </c>
    </row>
    <row r="12" spans="1:2" x14ac:dyDescent="0.3">
      <c r="A12" s="6" t="str">
        <f>HYPERLINK("#'Table_9'!A1", "Table 9")</f>
        <v>Table 9</v>
      </c>
      <c r="B12" s="5" t="s">
        <v>25</v>
      </c>
    </row>
    <row r="13" spans="1:2" x14ac:dyDescent="0.3">
      <c r="A13" s="6" t="str">
        <f>HYPERLINK("#'Table_10'!A1", "Table 10")</f>
        <v>Table 10</v>
      </c>
      <c r="B13" s="5" t="s">
        <v>247</v>
      </c>
    </row>
    <row r="14" spans="1:2" x14ac:dyDescent="0.3">
      <c r="A14" s="6" t="str">
        <f>HYPERLINK("#'Table_11'!A1", "Table 11")</f>
        <v>Table 11</v>
      </c>
      <c r="B14" s="5" t="s">
        <v>248</v>
      </c>
    </row>
    <row r="15" spans="1:2" x14ac:dyDescent="0.3">
      <c r="A15" s="6" t="str">
        <f>HYPERLINK("#'Table_12'!A1", "Table 12")</f>
        <v>Table 12</v>
      </c>
      <c r="B15" s="5" t="s">
        <v>26</v>
      </c>
    </row>
    <row r="16" spans="1:2" x14ac:dyDescent="0.3">
      <c r="A16" s="6" t="str">
        <f>HYPERLINK("#'Table_13'!A1", "Table 13")</f>
        <v>Table 13</v>
      </c>
      <c r="B16" s="5" t="s">
        <v>27</v>
      </c>
    </row>
    <row r="17" spans="1:2" x14ac:dyDescent="0.3">
      <c r="A17" s="6" t="str">
        <f>HYPERLINK("#'Table_14'!A1", "Table 14")</f>
        <v>Table 14</v>
      </c>
      <c r="B17" s="5" t="s">
        <v>28</v>
      </c>
    </row>
    <row r="18" spans="1:2" x14ac:dyDescent="0.3">
      <c r="A18" s="6" t="str">
        <f>HYPERLINK("#'Table_15'!A1", "Table 15")</f>
        <v>Table 15</v>
      </c>
      <c r="B18" s="5" t="s">
        <v>29</v>
      </c>
    </row>
    <row r="19" spans="1:2" x14ac:dyDescent="0.3">
      <c r="A19" s="6" t="str">
        <f>HYPERLINK("#'Table_16'!A1", "Table 16")</f>
        <v>Table 16</v>
      </c>
      <c r="B19" s="5" t="s">
        <v>30</v>
      </c>
    </row>
    <row r="20" spans="1:2" x14ac:dyDescent="0.3">
      <c r="A20" s="6" t="str">
        <f>HYPERLINK("#'Table_17'!A1", "Table 17")</f>
        <v>Table 17</v>
      </c>
      <c r="B20" s="5" t="s">
        <v>31</v>
      </c>
    </row>
    <row r="21" spans="1:2" x14ac:dyDescent="0.3">
      <c r="A21" s="6" t="str">
        <f>HYPERLINK("#'Table_18'!A1", "Table 18")</f>
        <v>Table 18</v>
      </c>
      <c r="B21" s="5" t="s">
        <v>32</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3"/>
  <sheetViews>
    <sheetView workbookViewId="0"/>
  </sheetViews>
  <sheetFormatPr defaultColWidth="11.5546875" defaultRowHeight="14.4" x14ac:dyDescent="0.3"/>
  <cols>
    <col min="1" max="1" width="11.5546875" customWidth="1"/>
    <col min="2" max="2" width="21.88671875" customWidth="1"/>
    <col min="3" max="3" width="15.88671875" customWidth="1"/>
    <col min="4" max="4" width="21.88671875" customWidth="1"/>
    <col min="5" max="5" width="15.88671875" customWidth="1"/>
    <col min="6" max="6" width="21.88671875" customWidth="1"/>
    <col min="7" max="7" width="15.88671875" customWidth="1"/>
    <col min="8" max="8" width="21.88671875" customWidth="1"/>
    <col min="9" max="9" width="15.88671875" customWidth="1"/>
  </cols>
  <sheetData>
    <row r="1" spans="1:9" ht="21" customHeight="1" x14ac:dyDescent="0.3">
      <c r="A1" s="1" t="s">
        <v>211</v>
      </c>
    </row>
    <row r="2" spans="1:9" ht="14.1" customHeight="1" x14ac:dyDescent="0.3">
      <c r="A2" s="9" t="s">
        <v>61</v>
      </c>
    </row>
    <row r="3" spans="1:9" ht="14.1" customHeight="1" x14ac:dyDescent="0.3">
      <c r="A3" s="9" t="s">
        <v>63</v>
      </c>
    </row>
    <row r="4" spans="1:9" ht="14.1" customHeight="1" x14ac:dyDescent="0.3">
      <c r="A4" s="9" t="s">
        <v>252</v>
      </c>
    </row>
    <row r="5" spans="1:9" ht="30" customHeight="1" x14ac:dyDescent="0.3">
      <c r="A5" s="9" t="s">
        <v>258</v>
      </c>
    </row>
    <row r="6" spans="1:9" ht="56.1" customHeight="1" x14ac:dyDescent="0.3">
      <c r="A6" s="2" t="s">
        <v>64</v>
      </c>
      <c r="B6" s="10" t="s">
        <v>227</v>
      </c>
      <c r="C6" s="10" t="s">
        <v>229</v>
      </c>
      <c r="D6" s="10" t="s">
        <v>238</v>
      </c>
      <c r="E6" s="10" t="s">
        <v>230</v>
      </c>
      <c r="F6" s="16" t="s">
        <v>255</v>
      </c>
      <c r="G6" s="10" t="s">
        <v>231</v>
      </c>
      <c r="H6" s="10" t="s">
        <v>239</v>
      </c>
      <c r="I6" s="10" t="s">
        <v>232</v>
      </c>
    </row>
    <row r="7" spans="1:9" ht="24.9" customHeight="1" x14ac:dyDescent="0.3">
      <c r="A7" s="12" t="s">
        <v>94</v>
      </c>
      <c r="B7" s="11">
        <v>203</v>
      </c>
      <c r="C7" s="11" t="s">
        <v>253</v>
      </c>
      <c r="D7" s="11">
        <v>2881</v>
      </c>
      <c r="E7" s="11" t="s">
        <v>253</v>
      </c>
      <c r="F7" s="11">
        <v>7</v>
      </c>
      <c r="G7" s="11" t="s">
        <v>253</v>
      </c>
      <c r="H7" s="11">
        <v>283.7</v>
      </c>
      <c r="I7" s="11" t="s">
        <v>253</v>
      </c>
    </row>
    <row r="8" spans="1:9" ht="15" customHeight="1" x14ac:dyDescent="0.3">
      <c r="A8" s="12" t="s">
        <v>95</v>
      </c>
      <c r="B8" s="11">
        <v>168</v>
      </c>
      <c r="C8" s="11" t="s">
        <v>253</v>
      </c>
      <c r="D8" s="11">
        <v>2774.7</v>
      </c>
      <c r="E8" s="11" t="s">
        <v>253</v>
      </c>
      <c r="F8" s="11">
        <v>4</v>
      </c>
      <c r="G8" s="11" t="s">
        <v>253</v>
      </c>
      <c r="H8" s="11">
        <v>247.4</v>
      </c>
      <c r="I8" s="11" t="s">
        <v>253</v>
      </c>
    </row>
    <row r="9" spans="1:9" ht="15" customHeight="1" x14ac:dyDescent="0.3">
      <c r="A9" s="12" t="s">
        <v>96</v>
      </c>
      <c r="B9" s="11">
        <v>191</v>
      </c>
      <c r="C9" s="11">
        <v>173.6</v>
      </c>
      <c r="D9" s="11">
        <v>2846.4</v>
      </c>
      <c r="E9" s="11">
        <v>2709.9</v>
      </c>
      <c r="F9" s="11">
        <v>12</v>
      </c>
      <c r="G9" s="11">
        <v>5.6</v>
      </c>
      <c r="H9" s="11">
        <v>276</v>
      </c>
      <c r="I9" s="11">
        <v>256.60000000000002</v>
      </c>
    </row>
    <row r="10" spans="1:9" ht="15" customHeight="1" x14ac:dyDescent="0.3">
      <c r="A10" s="12" t="s">
        <v>97</v>
      </c>
      <c r="B10" s="11">
        <v>145</v>
      </c>
      <c r="C10" s="11">
        <v>165.2</v>
      </c>
      <c r="D10" s="11">
        <v>2561.3000000000002</v>
      </c>
      <c r="E10" s="11">
        <v>2579</v>
      </c>
      <c r="F10" s="11">
        <v>2</v>
      </c>
      <c r="G10" s="11">
        <v>5.2</v>
      </c>
      <c r="H10" s="11">
        <v>251.5</v>
      </c>
      <c r="I10" s="11">
        <v>240.3</v>
      </c>
    </row>
    <row r="11" spans="1:9" ht="15" customHeight="1" x14ac:dyDescent="0.3">
      <c r="A11" s="12" t="s">
        <v>98</v>
      </c>
      <c r="B11" s="11">
        <v>161</v>
      </c>
      <c r="C11" s="11">
        <v>157.19999999999999</v>
      </c>
      <c r="D11" s="11">
        <v>2486.1999999999998</v>
      </c>
      <c r="E11" s="11">
        <v>2454.4</v>
      </c>
      <c r="F11" s="11">
        <v>3</v>
      </c>
      <c r="G11" s="11">
        <v>4.9000000000000004</v>
      </c>
      <c r="H11" s="11">
        <v>224.3</v>
      </c>
      <c r="I11" s="11">
        <v>225.1</v>
      </c>
    </row>
    <row r="12" spans="1:9" ht="15" customHeight="1" x14ac:dyDescent="0.3">
      <c r="A12" s="12" t="s">
        <v>99</v>
      </c>
      <c r="B12" s="11">
        <v>163</v>
      </c>
      <c r="C12" s="11">
        <v>149.6</v>
      </c>
      <c r="D12" s="11">
        <v>2377.1999999999998</v>
      </c>
      <c r="E12" s="11">
        <v>2335.9</v>
      </c>
      <c r="F12" s="11">
        <v>2</v>
      </c>
      <c r="G12" s="11">
        <v>4.5999999999999996</v>
      </c>
      <c r="H12" s="11">
        <v>234.5</v>
      </c>
      <c r="I12" s="11">
        <v>210.8</v>
      </c>
    </row>
    <row r="13" spans="1:9" ht="15" customHeight="1" x14ac:dyDescent="0.3">
      <c r="A13" s="12" t="s">
        <v>100</v>
      </c>
      <c r="B13" s="11">
        <v>133</v>
      </c>
      <c r="C13" s="11">
        <v>142.4</v>
      </c>
      <c r="D13" s="11">
        <v>1538</v>
      </c>
      <c r="E13" s="11">
        <v>2223</v>
      </c>
      <c r="F13" s="11">
        <v>6</v>
      </c>
      <c r="G13" s="11">
        <v>4.3</v>
      </c>
      <c r="H13" s="11">
        <v>144</v>
      </c>
      <c r="I13" s="11">
        <v>197.5</v>
      </c>
    </row>
    <row r="14" spans="1:9" ht="15" customHeight="1" x14ac:dyDescent="0.3">
      <c r="A14" s="12" t="s">
        <v>101</v>
      </c>
      <c r="B14" s="11">
        <v>128</v>
      </c>
      <c r="C14" s="11">
        <v>135.5</v>
      </c>
      <c r="D14" s="11">
        <v>1623</v>
      </c>
      <c r="E14" s="11">
        <v>2115.6999999999998</v>
      </c>
      <c r="F14" s="11">
        <v>5</v>
      </c>
      <c r="G14" s="11">
        <v>4</v>
      </c>
      <c r="H14" s="11">
        <v>140</v>
      </c>
      <c r="I14" s="11">
        <v>185</v>
      </c>
    </row>
    <row r="15" spans="1:9" ht="15" customHeight="1" x14ac:dyDescent="0.3">
      <c r="A15" s="12" t="s">
        <v>102</v>
      </c>
      <c r="B15" s="11">
        <v>165</v>
      </c>
      <c r="C15" s="11">
        <v>129</v>
      </c>
      <c r="D15" s="11">
        <v>1785</v>
      </c>
      <c r="E15" s="11">
        <v>2013.5</v>
      </c>
      <c r="F15" s="11">
        <v>3</v>
      </c>
      <c r="G15" s="11">
        <v>3.8</v>
      </c>
      <c r="H15" s="11">
        <v>176</v>
      </c>
      <c r="I15" s="11">
        <v>173.3</v>
      </c>
    </row>
    <row r="16" spans="1:9" ht="15" customHeight="1" x14ac:dyDescent="0.3">
      <c r="A16" s="12" t="s">
        <v>103</v>
      </c>
      <c r="B16" s="11">
        <v>143</v>
      </c>
      <c r="C16" s="11">
        <v>122.8</v>
      </c>
      <c r="D16" s="11">
        <v>1953</v>
      </c>
      <c r="E16" s="11">
        <v>1916.2</v>
      </c>
      <c r="F16" s="11">
        <v>5</v>
      </c>
      <c r="G16" s="11">
        <v>3.5</v>
      </c>
      <c r="H16" s="11">
        <v>178</v>
      </c>
      <c r="I16" s="11">
        <v>162.30000000000001</v>
      </c>
    </row>
    <row r="17" spans="1:9" ht="15" customHeight="1" x14ac:dyDescent="0.3">
      <c r="A17" s="12" t="s">
        <v>104</v>
      </c>
      <c r="B17" s="11">
        <v>160</v>
      </c>
      <c r="C17" s="11">
        <v>116.8</v>
      </c>
      <c r="D17" s="11">
        <v>1978</v>
      </c>
      <c r="E17" s="11">
        <v>1823.6</v>
      </c>
      <c r="F17" s="11">
        <v>3</v>
      </c>
      <c r="G17" s="11">
        <v>3.3</v>
      </c>
      <c r="H17" s="11">
        <v>160</v>
      </c>
      <c r="I17" s="11">
        <v>152</v>
      </c>
    </row>
    <row r="18" spans="1:9" ht="15" customHeight="1" x14ac:dyDescent="0.3">
      <c r="A18" s="12" t="s">
        <v>105</v>
      </c>
      <c r="B18" s="11">
        <v>134</v>
      </c>
      <c r="C18" s="11">
        <v>111.2</v>
      </c>
      <c r="D18" s="11">
        <v>1906</v>
      </c>
      <c r="E18" s="11">
        <v>1735.5</v>
      </c>
      <c r="F18" s="11">
        <v>1</v>
      </c>
      <c r="G18" s="11">
        <v>3.1</v>
      </c>
      <c r="H18" s="11">
        <v>173</v>
      </c>
      <c r="I18" s="11">
        <v>142.4</v>
      </c>
    </row>
    <row r="19" spans="1:9" ht="15" customHeight="1" x14ac:dyDescent="0.3">
      <c r="A19" s="12" t="s">
        <v>212</v>
      </c>
      <c r="B19" s="11" t="s">
        <v>257</v>
      </c>
      <c r="C19" s="11">
        <v>105.8</v>
      </c>
      <c r="D19" s="11" t="s">
        <v>257</v>
      </c>
      <c r="E19" s="11">
        <v>1651.7</v>
      </c>
      <c r="F19" s="11" t="s">
        <v>257</v>
      </c>
      <c r="G19" s="11">
        <v>2.9</v>
      </c>
      <c r="H19" s="11" t="s">
        <v>257</v>
      </c>
      <c r="I19" s="11">
        <v>133.4</v>
      </c>
    </row>
    <row r="20" spans="1:9" ht="15" customHeight="1" x14ac:dyDescent="0.3">
      <c r="A20" s="12" t="s">
        <v>213</v>
      </c>
      <c r="B20" s="11" t="s">
        <v>257</v>
      </c>
      <c r="C20" s="11">
        <v>100.7</v>
      </c>
      <c r="D20" s="11" t="s">
        <v>257</v>
      </c>
      <c r="E20" s="11">
        <v>1571.9</v>
      </c>
      <c r="F20" s="11" t="s">
        <v>257</v>
      </c>
      <c r="G20" s="11">
        <v>2.7</v>
      </c>
      <c r="H20" s="11" t="s">
        <v>257</v>
      </c>
      <c r="I20" s="11">
        <v>124.9</v>
      </c>
    </row>
    <row r="21" spans="1:9" ht="15" customHeight="1" x14ac:dyDescent="0.3">
      <c r="A21" s="12" t="s">
        <v>214</v>
      </c>
      <c r="B21" s="11" t="s">
        <v>257</v>
      </c>
      <c r="C21" s="11">
        <v>95.8</v>
      </c>
      <c r="D21" s="11" t="s">
        <v>257</v>
      </c>
      <c r="E21" s="11">
        <v>1496</v>
      </c>
      <c r="F21" s="11" t="s">
        <v>257</v>
      </c>
      <c r="G21" s="11">
        <v>2.6</v>
      </c>
      <c r="H21" s="11" t="s">
        <v>257</v>
      </c>
      <c r="I21" s="11">
        <v>117</v>
      </c>
    </row>
    <row r="22" spans="1:9" ht="15" customHeight="1" x14ac:dyDescent="0.3">
      <c r="A22" s="12" t="s">
        <v>215</v>
      </c>
      <c r="B22" s="11" t="s">
        <v>257</v>
      </c>
      <c r="C22" s="11">
        <v>91.2</v>
      </c>
      <c r="D22" s="11" t="s">
        <v>257</v>
      </c>
      <c r="E22" s="11">
        <v>1423.7</v>
      </c>
      <c r="F22" s="11" t="s">
        <v>257</v>
      </c>
      <c r="G22" s="11">
        <v>2.4</v>
      </c>
      <c r="H22" s="11" t="s">
        <v>257</v>
      </c>
      <c r="I22" s="11">
        <v>109.6</v>
      </c>
    </row>
    <row r="23" spans="1:9" ht="15" customHeight="1" x14ac:dyDescent="0.3">
      <c r="A23" s="12" t="s">
        <v>216</v>
      </c>
      <c r="B23" s="11" t="s">
        <v>257</v>
      </c>
      <c r="C23" s="11">
        <v>86.8</v>
      </c>
      <c r="D23" s="11" t="s">
        <v>257</v>
      </c>
      <c r="E23" s="11">
        <v>1355</v>
      </c>
      <c r="F23" s="11" t="s">
        <v>257</v>
      </c>
      <c r="G23" s="11">
        <v>2.2000000000000002</v>
      </c>
      <c r="H23" s="11" t="s">
        <v>257</v>
      </c>
      <c r="I23" s="11">
        <v>102.6</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3"/>
  <sheetViews>
    <sheetView workbookViewId="0"/>
  </sheetViews>
  <sheetFormatPr defaultColWidth="11.5546875" defaultRowHeight="14.4" x14ac:dyDescent="0.3"/>
  <cols>
    <col min="1" max="1" width="11.5546875" customWidth="1"/>
    <col min="2" max="2" width="21.88671875" customWidth="1"/>
    <col min="3" max="3" width="15.88671875" customWidth="1"/>
    <col min="4" max="4" width="21.88671875" customWidth="1"/>
    <col min="5" max="5" width="15.88671875" customWidth="1"/>
    <col min="6" max="6" width="21.88671875" customWidth="1"/>
    <col min="7" max="7" width="15.88671875" customWidth="1"/>
    <col min="8" max="8" width="21.88671875" customWidth="1"/>
    <col min="9" max="9" width="15.88671875" customWidth="1"/>
    <col min="10" max="10" width="21.88671875" customWidth="1"/>
    <col min="11" max="11" width="15.88671875" customWidth="1"/>
  </cols>
  <sheetData>
    <row r="1" spans="1:11" ht="21" customHeight="1" x14ac:dyDescent="0.3">
      <c r="A1" s="1" t="s">
        <v>217</v>
      </c>
    </row>
    <row r="2" spans="1:11" ht="14.1" customHeight="1" x14ac:dyDescent="0.3">
      <c r="A2" s="9" t="s">
        <v>61</v>
      </c>
    </row>
    <row r="3" spans="1:11" ht="14.1" customHeight="1" x14ac:dyDescent="0.3">
      <c r="A3" s="9" t="s">
        <v>63</v>
      </c>
    </row>
    <row r="4" spans="1:11" ht="14.1" customHeight="1" x14ac:dyDescent="0.3">
      <c r="A4" s="9" t="s">
        <v>252</v>
      </c>
    </row>
    <row r="5" spans="1:11" ht="30" customHeight="1" x14ac:dyDescent="0.3">
      <c r="A5" s="9" t="s">
        <v>258</v>
      </c>
    </row>
    <row r="6" spans="1:11" ht="54.6" customHeight="1" x14ac:dyDescent="0.3">
      <c r="A6" s="2" t="s">
        <v>64</v>
      </c>
      <c r="B6" s="10" t="s">
        <v>240</v>
      </c>
      <c r="C6" s="10" t="s">
        <v>233</v>
      </c>
      <c r="D6" s="10" t="s">
        <v>241</v>
      </c>
      <c r="E6" s="10" t="s">
        <v>234</v>
      </c>
      <c r="F6" s="10" t="s">
        <v>242</v>
      </c>
      <c r="G6" s="10" t="s">
        <v>235</v>
      </c>
      <c r="H6" s="10" t="s">
        <v>243</v>
      </c>
      <c r="I6" s="10" t="s">
        <v>236</v>
      </c>
      <c r="J6" s="10" t="s">
        <v>244</v>
      </c>
      <c r="K6" s="10" t="s">
        <v>237</v>
      </c>
    </row>
    <row r="7" spans="1:11" ht="24.9" customHeight="1" x14ac:dyDescent="0.3">
      <c r="A7" s="12" t="s">
        <v>94</v>
      </c>
      <c r="B7" s="11">
        <v>741.8</v>
      </c>
      <c r="C7" s="11" t="s">
        <v>253</v>
      </c>
      <c r="D7" s="11">
        <v>293</v>
      </c>
      <c r="E7" s="11" t="s">
        <v>253</v>
      </c>
      <c r="F7" s="11">
        <v>474</v>
      </c>
      <c r="G7" s="11" t="s">
        <v>253</v>
      </c>
      <c r="H7" s="11">
        <v>352</v>
      </c>
      <c r="I7" s="11" t="s">
        <v>253</v>
      </c>
      <c r="J7" s="11">
        <v>611.79999999999995</v>
      </c>
      <c r="K7" s="11" t="s">
        <v>253</v>
      </c>
    </row>
    <row r="8" spans="1:11" ht="15" customHeight="1" x14ac:dyDescent="0.3">
      <c r="A8" s="12" t="s">
        <v>95</v>
      </c>
      <c r="B8" s="11">
        <v>722.8</v>
      </c>
      <c r="C8" s="11" t="s">
        <v>253</v>
      </c>
      <c r="D8" s="11">
        <v>285.3</v>
      </c>
      <c r="E8" s="11" t="s">
        <v>253</v>
      </c>
      <c r="F8" s="11">
        <v>405.5</v>
      </c>
      <c r="G8" s="11" t="s">
        <v>253</v>
      </c>
      <c r="H8" s="11">
        <v>332.2</v>
      </c>
      <c r="I8" s="11" t="s">
        <v>253</v>
      </c>
      <c r="J8" s="11">
        <v>548.1</v>
      </c>
      <c r="K8" s="11" t="s">
        <v>253</v>
      </c>
    </row>
    <row r="9" spans="1:11" ht="15" customHeight="1" x14ac:dyDescent="0.3">
      <c r="A9" s="12" t="s">
        <v>96</v>
      </c>
      <c r="B9" s="11">
        <v>689.5</v>
      </c>
      <c r="C9" s="11">
        <v>670.8</v>
      </c>
      <c r="D9" s="11">
        <v>277.5</v>
      </c>
      <c r="E9" s="11">
        <v>278.89999999999998</v>
      </c>
      <c r="F9" s="11">
        <v>409.1</v>
      </c>
      <c r="G9" s="11">
        <v>418.2</v>
      </c>
      <c r="H9" s="11">
        <v>358</v>
      </c>
      <c r="I9" s="11">
        <v>336.7</v>
      </c>
      <c r="J9" s="11">
        <v>561.20000000000005</v>
      </c>
      <c r="K9" s="11">
        <v>528.9</v>
      </c>
    </row>
    <row r="10" spans="1:11" ht="15" customHeight="1" x14ac:dyDescent="0.3">
      <c r="A10" s="12" t="s">
        <v>97</v>
      </c>
      <c r="B10" s="11">
        <v>616.4</v>
      </c>
      <c r="C10" s="11">
        <v>646.79999999999995</v>
      </c>
      <c r="D10" s="11">
        <v>279.5</v>
      </c>
      <c r="E10" s="11">
        <v>274.39999999999998</v>
      </c>
      <c r="F10" s="11">
        <v>396</v>
      </c>
      <c r="G10" s="11">
        <v>407.7</v>
      </c>
      <c r="H10" s="11">
        <v>294.7</v>
      </c>
      <c r="I10" s="11">
        <v>331.4</v>
      </c>
      <c r="J10" s="11">
        <v>508</v>
      </c>
      <c r="K10" s="11">
        <v>485.4</v>
      </c>
    </row>
    <row r="11" spans="1:11" ht="15" customHeight="1" x14ac:dyDescent="0.3">
      <c r="A11" s="12" t="s">
        <v>98</v>
      </c>
      <c r="B11" s="11">
        <v>583.5</v>
      </c>
      <c r="C11" s="11">
        <v>623.6</v>
      </c>
      <c r="D11" s="11">
        <v>258.89999999999998</v>
      </c>
      <c r="E11" s="11">
        <v>270.10000000000002</v>
      </c>
      <c r="F11" s="11">
        <v>406.3</v>
      </c>
      <c r="G11" s="11">
        <v>397.4</v>
      </c>
      <c r="H11" s="11">
        <v>346.8</v>
      </c>
      <c r="I11" s="11">
        <v>326.2</v>
      </c>
      <c r="J11" s="11">
        <v>415.6</v>
      </c>
      <c r="K11" s="11">
        <v>445.4</v>
      </c>
    </row>
    <row r="12" spans="1:11" ht="15" customHeight="1" x14ac:dyDescent="0.3">
      <c r="A12" s="12" t="s">
        <v>99</v>
      </c>
      <c r="B12" s="11">
        <v>598.70000000000005</v>
      </c>
      <c r="C12" s="11">
        <v>601.20000000000005</v>
      </c>
      <c r="D12" s="11">
        <v>235</v>
      </c>
      <c r="E12" s="11">
        <v>265.8</v>
      </c>
      <c r="F12" s="11">
        <v>335.2</v>
      </c>
      <c r="G12" s="11">
        <v>387.4</v>
      </c>
      <c r="H12" s="11">
        <v>363</v>
      </c>
      <c r="I12" s="11">
        <v>321</v>
      </c>
      <c r="J12" s="11">
        <v>430.5</v>
      </c>
      <c r="K12" s="11">
        <v>408.7</v>
      </c>
    </row>
    <row r="13" spans="1:11" ht="15" customHeight="1" x14ac:dyDescent="0.3">
      <c r="A13" s="12" t="s">
        <v>100</v>
      </c>
      <c r="B13" s="11">
        <v>358</v>
      </c>
      <c r="C13" s="11">
        <v>579.70000000000005</v>
      </c>
      <c r="D13" s="11">
        <v>258</v>
      </c>
      <c r="E13" s="11">
        <v>261.60000000000002</v>
      </c>
      <c r="F13" s="11">
        <v>258</v>
      </c>
      <c r="G13" s="11">
        <v>377.7</v>
      </c>
      <c r="H13" s="11">
        <v>160</v>
      </c>
      <c r="I13" s="11">
        <v>315.89999999999998</v>
      </c>
      <c r="J13" s="11">
        <v>295</v>
      </c>
      <c r="K13" s="11">
        <v>375</v>
      </c>
    </row>
    <row r="14" spans="1:11" ht="15" customHeight="1" x14ac:dyDescent="0.3">
      <c r="A14" s="12" t="s">
        <v>101</v>
      </c>
      <c r="B14" s="11">
        <v>334</v>
      </c>
      <c r="C14" s="11">
        <v>558.9</v>
      </c>
      <c r="D14" s="11">
        <v>206</v>
      </c>
      <c r="E14" s="11">
        <v>257.5</v>
      </c>
      <c r="F14" s="11">
        <v>310</v>
      </c>
      <c r="G14" s="11">
        <v>368.2</v>
      </c>
      <c r="H14" s="11">
        <v>211</v>
      </c>
      <c r="I14" s="11">
        <v>310.89999999999998</v>
      </c>
      <c r="J14" s="11">
        <v>289</v>
      </c>
      <c r="K14" s="11">
        <v>344.1</v>
      </c>
    </row>
    <row r="15" spans="1:11" ht="15" customHeight="1" x14ac:dyDescent="0.3">
      <c r="A15" s="12" t="s">
        <v>102</v>
      </c>
      <c r="B15" s="11">
        <v>403</v>
      </c>
      <c r="C15" s="11">
        <v>538.9</v>
      </c>
      <c r="D15" s="11">
        <v>182</v>
      </c>
      <c r="E15" s="11">
        <v>253.4</v>
      </c>
      <c r="F15" s="11">
        <v>312</v>
      </c>
      <c r="G15" s="11">
        <v>358.9</v>
      </c>
      <c r="H15" s="11">
        <v>277</v>
      </c>
      <c r="I15" s="11">
        <v>306</v>
      </c>
      <c r="J15" s="11">
        <v>326</v>
      </c>
      <c r="K15" s="11">
        <v>315.7</v>
      </c>
    </row>
    <row r="16" spans="1:11" ht="15" customHeight="1" x14ac:dyDescent="0.3">
      <c r="A16" s="12" t="s">
        <v>103</v>
      </c>
      <c r="B16" s="11">
        <v>483</v>
      </c>
      <c r="C16" s="11">
        <v>519.6</v>
      </c>
      <c r="D16" s="11">
        <v>163</v>
      </c>
      <c r="E16" s="11">
        <v>249.4</v>
      </c>
      <c r="F16" s="11">
        <v>324</v>
      </c>
      <c r="G16" s="11">
        <v>349.9</v>
      </c>
      <c r="H16" s="11">
        <v>299</v>
      </c>
      <c r="I16" s="11">
        <v>301.2</v>
      </c>
      <c r="J16" s="11">
        <v>344</v>
      </c>
      <c r="K16" s="11">
        <v>289.7</v>
      </c>
    </row>
    <row r="17" spans="1:11" ht="15" customHeight="1" x14ac:dyDescent="0.3">
      <c r="A17" s="12" t="s">
        <v>104</v>
      </c>
      <c r="B17" s="11">
        <v>472</v>
      </c>
      <c r="C17" s="11">
        <v>501</v>
      </c>
      <c r="D17" s="11">
        <v>161</v>
      </c>
      <c r="E17" s="11">
        <v>245.5</v>
      </c>
      <c r="F17" s="11">
        <v>323</v>
      </c>
      <c r="G17" s="11">
        <v>341.1</v>
      </c>
      <c r="H17" s="11">
        <v>295</v>
      </c>
      <c r="I17" s="11">
        <v>296.39999999999998</v>
      </c>
      <c r="J17" s="11">
        <v>373</v>
      </c>
      <c r="K17" s="11">
        <v>265.8</v>
      </c>
    </row>
    <row r="18" spans="1:11" ht="15" customHeight="1" x14ac:dyDescent="0.3">
      <c r="A18" s="12" t="s">
        <v>105</v>
      </c>
      <c r="B18" s="11">
        <v>429</v>
      </c>
      <c r="C18" s="11">
        <v>483</v>
      </c>
      <c r="D18" s="11">
        <v>163</v>
      </c>
      <c r="E18" s="11">
        <v>241.6</v>
      </c>
      <c r="F18" s="11">
        <v>370</v>
      </c>
      <c r="G18" s="11">
        <v>332.5</v>
      </c>
      <c r="H18" s="11">
        <v>296</v>
      </c>
      <c r="I18" s="11">
        <v>291.7</v>
      </c>
      <c r="J18" s="11">
        <v>350</v>
      </c>
      <c r="K18" s="11">
        <v>243.9</v>
      </c>
    </row>
    <row r="19" spans="1:11" ht="15" customHeight="1" x14ac:dyDescent="0.3">
      <c r="A19" s="12" t="s">
        <v>212</v>
      </c>
      <c r="B19" s="11" t="s">
        <v>257</v>
      </c>
      <c r="C19" s="11">
        <v>465.7</v>
      </c>
      <c r="D19" s="11" t="s">
        <v>257</v>
      </c>
      <c r="E19" s="11">
        <v>237.8</v>
      </c>
      <c r="F19" s="11" t="s">
        <v>257</v>
      </c>
      <c r="G19" s="11">
        <v>324.10000000000002</v>
      </c>
      <c r="H19" s="11" t="s">
        <v>257</v>
      </c>
      <c r="I19" s="11">
        <v>287.10000000000002</v>
      </c>
      <c r="J19" s="11" t="s">
        <v>257</v>
      </c>
      <c r="K19" s="11">
        <v>223.8</v>
      </c>
    </row>
    <row r="20" spans="1:11" ht="15" customHeight="1" x14ac:dyDescent="0.3">
      <c r="A20" s="12" t="s">
        <v>213</v>
      </c>
      <c r="B20" s="11" t="s">
        <v>257</v>
      </c>
      <c r="C20" s="11">
        <v>449</v>
      </c>
      <c r="D20" s="11" t="s">
        <v>257</v>
      </c>
      <c r="E20" s="11">
        <v>234</v>
      </c>
      <c r="F20" s="11" t="s">
        <v>257</v>
      </c>
      <c r="G20" s="11">
        <v>316</v>
      </c>
      <c r="H20" s="11" t="s">
        <v>257</v>
      </c>
      <c r="I20" s="11">
        <v>282.60000000000002</v>
      </c>
      <c r="J20" s="11" t="s">
        <v>257</v>
      </c>
      <c r="K20" s="11">
        <v>205.4</v>
      </c>
    </row>
    <row r="21" spans="1:11" ht="15" customHeight="1" x14ac:dyDescent="0.3">
      <c r="A21" s="12" t="s">
        <v>214</v>
      </c>
      <c r="B21" s="11" t="s">
        <v>257</v>
      </c>
      <c r="C21" s="11">
        <v>433</v>
      </c>
      <c r="D21" s="11" t="s">
        <v>257</v>
      </c>
      <c r="E21" s="11">
        <v>230.3</v>
      </c>
      <c r="F21" s="11" t="s">
        <v>257</v>
      </c>
      <c r="G21" s="11">
        <v>308</v>
      </c>
      <c r="H21" s="11" t="s">
        <v>257</v>
      </c>
      <c r="I21" s="11">
        <v>278.10000000000002</v>
      </c>
      <c r="J21" s="11" t="s">
        <v>257</v>
      </c>
      <c r="K21" s="11">
        <v>188.5</v>
      </c>
    </row>
    <row r="22" spans="1:11" ht="15" customHeight="1" x14ac:dyDescent="0.3">
      <c r="A22" s="12" t="s">
        <v>215</v>
      </c>
      <c r="B22" s="11" t="s">
        <v>257</v>
      </c>
      <c r="C22" s="11">
        <v>417.4</v>
      </c>
      <c r="D22" s="11" t="s">
        <v>257</v>
      </c>
      <c r="E22" s="11">
        <v>226.7</v>
      </c>
      <c r="F22" s="11" t="s">
        <v>257</v>
      </c>
      <c r="G22" s="11">
        <v>300.3</v>
      </c>
      <c r="H22" s="11" t="s">
        <v>257</v>
      </c>
      <c r="I22" s="11">
        <v>273.7</v>
      </c>
      <c r="J22" s="11" t="s">
        <v>257</v>
      </c>
      <c r="K22" s="11">
        <v>172.9</v>
      </c>
    </row>
    <row r="23" spans="1:11" ht="15" customHeight="1" x14ac:dyDescent="0.3">
      <c r="A23" s="12" t="s">
        <v>216</v>
      </c>
      <c r="B23" s="11" t="s">
        <v>257</v>
      </c>
      <c r="C23" s="11">
        <v>402.5</v>
      </c>
      <c r="D23" s="11" t="s">
        <v>257</v>
      </c>
      <c r="E23" s="11">
        <v>223.1</v>
      </c>
      <c r="F23" s="11" t="s">
        <v>257</v>
      </c>
      <c r="G23" s="11">
        <v>292.7</v>
      </c>
      <c r="H23" s="11" t="s">
        <v>257</v>
      </c>
      <c r="I23" s="11">
        <v>269.39999999999998</v>
      </c>
      <c r="J23" s="11" t="s">
        <v>257</v>
      </c>
      <c r="K23" s="11">
        <v>158.69999999999999</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heetViews>
  <sheetFormatPr defaultColWidth="11.5546875" defaultRowHeight="14.4" x14ac:dyDescent="0.3"/>
  <cols>
    <col min="1" max="1" width="16.5546875" customWidth="1"/>
    <col min="2" max="2" width="100.5546875" customWidth="1"/>
  </cols>
  <sheetData>
    <row r="1" spans="1:2" ht="21" customHeight="1" x14ac:dyDescent="0.3">
      <c r="A1" s="1" t="s">
        <v>16</v>
      </c>
    </row>
    <row r="2" spans="1:2" ht="26.1" customHeight="1" x14ac:dyDescent="0.3">
      <c r="A2" s="2" t="s">
        <v>33</v>
      </c>
      <c r="B2" s="2" t="s">
        <v>34</v>
      </c>
    </row>
    <row r="3" spans="1:2" ht="81.900000000000006" customHeight="1" x14ac:dyDescent="0.3">
      <c r="A3" s="7" t="s">
        <v>35</v>
      </c>
      <c r="B3" s="8" t="s">
        <v>36</v>
      </c>
    </row>
    <row r="4" spans="1:2" ht="81.900000000000006" customHeight="1" x14ac:dyDescent="0.3">
      <c r="A4" s="7" t="s">
        <v>37</v>
      </c>
      <c r="B4" s="8" t="s">
        <v>38</v>
      </c>
    </row>
    <row r="5" spans="1:2" ht="81.900000000000006" customHeight="1" x14ac:dyDescent="0.3">
      <c r="A5" s="7" t="s">
        <v>39</v>
      </c>
      <c r="B5" s="8" t="s">
        <v>40</v>
      </c>
    </row>
    <row r="6" spans="1:2" ht="81.900000000000006" customHeight="1" x14ac:dyDescent="0.3">
      <c r="A6" s="7" t="s">
        <v>41</v>
      </c>
      <c r="B6" s="8" t="s">
        <v>42</v>
      </c>
    </row>
    <row r="7" spans="1:2" ht="81.900000000000006" customHeight="1" x14ac:dyDescent="0.3">
      <c r="A7" s="7" t="s">
        <v>43</v>
      </c>
      <c r="B7" s="8" t="s">
        <v>44</v>
      </c>
    </row>
    <row r="8" spans="1:2" ht="81.900000000000006" customHeight="1" x14ac:dyDescent="0.3">
      <c r="A8" s="7" t="s">
        <v>45</v>
      </c>
      <c r="B8" s="8" t="s">
        <v>219</v>
      </c>
    </row>
    <row r="9" spans="1:2" ht="81.900000000000006" customHeight="1" x14ac:dyDescent="0.3">
      <c r="A9" s="7" t="s">
        <v>46</v>
      </c>
      <c r="B9" s="8" t="s">
        <v>47</v>
      </c>
    </row>
    <row r="10" spans="1:2" ht="81.900000000000006" customHeight="1" x14ac:dyDescent="0.3">
      <c r="A10" s="7" t="s">
        <v>48</v>
      </c>
      <c r="B10" s="8" t="s">
        <v>220</v>
      </c>
    </row>
    <row r="11" spans="1:2" ht="81.900000000000006" customHeight="1" x14ac:dyDescent="0.3">
      <c r="A11" s="7" t="s">
        <v>49</v>
      </c>
      <c r="B11" s="8" t="s">
        <v>50</v>
      </c>
    </row>
    <row r="12" spans="1:2" ht="81.900000000000006" customHeight="1" x14ac:dyDescent="0.3">
      <c r="A12" s="7" t="s">
        <v>51</v>
      </c>
      <c r="B12" s="8" t="s">
        <v>52</v>
      </c>
    </row>
    <row r="13" spans="1:2" ht="81.900000000000006" customHeight="1" x14ac:dyDescent="0.3">
      <c r="A13" s="7" t="s">
        <v>53</v>
      </c>
      <c r="B13" s="8" t="s">
        <v>54</v>
      </c>
    </row>
    <row r="14" spans="1:2" ht="81.900000000000006" customHeight="1" x14ac:dyDescent="0.3">
      <c r="A14" s="7" t="s">
        <v>55</v>
      </c>
      <c r="B14" s="8" t="s">
        <v>56</v>
      </c>
    </row>
    <row r="15" spans="1:2" ht="81.900000000000006" customHeight="1" x14ac:dyDescent="0.3">
      <c r="A15" s="7" t="s">
        <v>57</v>
      </c>
      <c r="B15" s="8" t="s">
        <v>228</v>
      </c>
    </row>
    <row r="16" spans="1:2" ht="81.900000000000006" customHeight="1" x14ac:dyDescent="0.3">
      <c r="A16" s="7" t="s">
        <v>58</v>
      </c>
      <c r="B16" s="8" t="s">
        <v>59</v>
      </c>
    </row>
    <row r="17" spans="1:2" ht="81.900000000000006" customHeight="1" x14ac:dyDescent="0.3">
      <c r="A17" s="15" t="s">
        <v>254</v>
      </c>
      <c r="B17" s="14" t="s">
        <v>256</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workbookViewId="0"/>
  </sheetViews>
  <sheetFormatPr defaultColWidth="11.5546875" defaultRowHeight="14.4" x14ac:dyDescent="0.3"/>
  <cols>
    <col min="1" max="1" width="12.5546875" customWidth="1"/>
    <col min="2" max="6" width="17.5546875" customWidth="1"/>
  </cols>
  <sheetData>
    <row r="1" spans="1:6" ht="21" customHeight="1" x14ac:dyDescent="0.3">
      <c r="A1" s="1" t="s">
        <v>60</v>
      </c>
    </row>
    <row r="2" spans="1:6" ht="14.1" customHeight="1" x14ac:dyDescent="0.3">
      <c r="A2" s="9" t="s">
        <v>61</v>
      </c>
    </row>
    <row r="3" spans="1:6" ht="14.1" customHeight="1" x14ac:dyDescent="0.3">
      <c r="A3" s="9" t="s">
        <v>62</v>
      </c>
    </row>
    <row r="4" spans="1:6" ht="30" customHeight="1" x14ac:dyDescent="0.3">
      <c r="A4" s="9" t="s">
        <v>63</v>
      </c>
    </row>
    <row r="5" spans="1:6" ht="26.1" customHeight="1" x14ac:dyDescent="0.3">
      <c r="A5" s="2" t="s">
        <v>64</v>
      </c>
      <c r="B5" s="10" t="s">
        <v>65</v>
      </c>
      <c r="C5" s="10" t="s">
        <v>66</v>
      </c>
      <c r="D5" s="10" t="s">
        <v>67</v>
      </c>
      <c r="E5" s="10" t="s">
        <v>68</v>
      </c>
      <c r="F5" s="10" t="s">
        <v>69</v>
      </c>
    </row>
    <row r="6" spans="1:6" ht="24.9" customHeight="1" x14ac:dyDescent="0.3">
      <c r="A6" s="12" t="s">
        <v>70</v>
      </c>
      <c r="B6" s="11">
        <v>758</v>
      </c>
      <c r="C6" s="11">
        <v>7860</v>
      </c>
      <c r="D6" s="11">
        <v>8618</v>
      </c>
      <c r="E6" s="11">
        <v>13515</v>
      </c>
      <c r="F6" s="11">
        <v>22133</v>
      </c>
    </row>
    <row r="7" spans="1:6" ht="15" customHeight="1" x14ac:dyDescent="0.3">
      <c r="A7" s="12" t="s">
        <v>71</v>
      </c>
      <c r="B7" s="11">
        <v>699</v>
      </c>
      <c r="C7" s="11">
        <v>6912</v>
      </c>
      <c r="D7" s="11">
        <v>7611</v>
      </c>
      <c r="E7" s="11">
        <v>13041</v>
      </c>
      <c r="F7" s="11">
        <v>20652</v>
      </c>
    </row>
    <row r="8" spans="1:6" ht="15" customHeight="1" x14ac:dyDescent="0.3">
      <c r="A8" s="12" t="s">
        <v>72</v>
      </c>
      <c r="B8" s="11">
        <v>644</v>
      </c>
      <c r="C8" s="11">
        <v>7218</v>
      </c>
      <c r="D8" s="11">
        <v>7862</v>
      </c>
      <c r="E8" s="11">
        <v>13926</v>
      </c>
      <c r="F8" s="11">
        <v>21788</v>
      </c>
    </row>
    <row r="9" spans="1:6" ht="15" customHeight="1" x14ac:dyDescent="0.3">
      <c r="A9" s="12" t="s">
        <v>73</v>
      </c>
      <c r="B9" s="11">
        <v>550</v>
      </c>
      <c r="C9" s="11">
        <v>6507</v>
      </c>
      <c r="D9" s="11">
        <v>7057</v>
      </c>
      <c r="E9" s="11">
        <v>13587</v>
      </c>
      <c r="F9" s="11">
        <v>20644</v>
      </c>
    </row>
    <row r="10" spans="1:6" ht="15" customHeight="1" x14ac:dyDescent="0.3">
      <c r="A10" s="12" t="s">
        <v>74</v>
      </c>
      <c r="B10" s="11">
        <v>491</v>
      </c>
      <c r="C10" s="11">
        <v>5237</v>
      </c>
      <c r="D10" s="11">
        <v>5728</v>
      </c>
      <c r="E10" s="11">
        <v>14443</v>
      </c>
      <c r="F10" s="11">
        <v>20171</v>
      </c>
    </row>
    <row r="11" spans="1:6" ht="15" customHeight="1" x14ac:dyDescent="0.3">
      <c r="A11" s="12" t="s">
        <v>75</v>
      </c>
      <c r="B11" s="11">
        <v>361</v>
      </c>
      <c r="C11" s="11">
        <v>4071</v>
      </c>
      <c r="D11" s="11">
        <v>4432</v>
      </c>
      <c r="E11" s="11">
        <v>12102</v>
      </c>
      <c r="F11" s="11">
        <v>16534</v>
      </c>
    </row>
    <row r="12" spans="1:6" ht="15" customHeight="1" x14ac:dyDescent="0.3">
      <c r="A12" s="12" t="s">
        <v>76</v>
      </c>
      <c r="B12" s="11">
        <v>316</v>
      </c>
      <c r="C12" s="11">
        <v>3315</v>
      </c>
      <c r="D12" s="11">
        <v>3631</v>
      </c>
      <c r="E12" s="11">
        <v>12442</v>
      </c>
      <c r="F12" s="11">
        <v>16073</v>
      </c>
    </row>
    <row r="13" spans="1:6" ht="15" customHeight="1" x14ac:dyDescent="0.3">
      <c r="A13" s="12" t="s">
        <v>77</v>
      </c>
      <c r="B13" s="11">
        <v>340</v>
      </c>
      <c r="C13" s="11">
        <v>3312</v>
      </c>
      <c r="D13" s="11">
        <v>3652</v>
      </c>
      <c r="E13" s="11">
        <v>12994</v>
      </c>
      <c r="F13" s="11">
        <v>16646</v>
      </c>
    </row>
    <row r="14" spans="1:6" ht="15" customHeight="1" x14ac:dyDescent="0.3">
      <c r="A14" s="12" t="s">
        <v>78</v>
      </c>
      <c r="B14" s="11">
        <v>339</v>
      </c>
      <c r="C14" s="11">
        <v>3318</v>
      </c>
      <c r="D14" s="11">
        <v>3657</v>
      </c>
      <c r="E14" s="11">
        <v>12862</v>
      </c>
      <c r="F14" s="11">
        <v>16519</v>
      </c>
    </row>
    <row r="15" spans="1:6" ht="15" customHeight="1" x14ac:dyDescent="0.3">
      <c r="A15" s="12" t="s">
        <v>79</v>
      </c>
      <c r="B15" s="11">
        <v>285</v>
      </c>
      <c r="C15" s="11">
        <v>3209</v>
      </c>
      <c r="D15" s="11">
        <v>3494</v>
      </c>
      <c r="E15" s="11">
        <v>11921</v>
      </c>
      <c r="F15" s="11">
        <v>15415</v>
      </c>
    </row>
    <row r="16" spans="1:6" ht="15" customHeight="1" x14ac:dyDescent="0.3">
      <c r="A16" s="12" t="s">
        <v>80</v>
      </c>
      <c r="B16" s="11">
        <v>297</v>
      </c>
      <c r="C16" s="11">
        <v>3007</v>
      </c>
      <c r="D16" s="11">
        <v>3304</v>
      </c>
      <c r="E16" s="11">
        <v>11828</v>
      </c>
      <c r="F16" s="11">
        <v>15132</v>
      </c>
    </row>
    <row r="17" spans="1:6" ht="15" customHeight="1" x14ac:dyDescent="0.3">
      <c r="A17" s="12" t="s">
        <v>81</v>
      </c>
      <c r="B17" s="11">
        <v>309</v>
      </c>
      <c r="C17" s="11">
        <v>2840</v>
      </c>
      <c r="D17" s="11">
        <v>3149</v>
      </c>
      <c r="E17" s="11">
        <v>11575</v>
      </c>
      <c r="F17" s="11">
        <v>14724</v>
      </c>
    </row>
    <row r="18" spans="1:6" ht="15" customHeight="1" x14ac:dyDescent="0.3">
      <c r="A18" s="12" t="s">
        <v>82</v>
      </c>
      <c r="B18" s="11">
        <v>274</v>
      </c>
      <c r="C18" s="11">
        <v>2684</v>
      </c>
      <c r="D18" s="11">
        <v>2958</v>
      </c>
      <c r="E18" s="11">
        <v>11385</v>
      </c>
      <c r="F18" s="11">
        <v>14343</v>
      </c>
    </row>
    <row r="19" spans="1:6" ht="15" customHeight="1" x14ac:dyDescent="0.3">
      <c r="A19" s="12" t="s">
        <v>83</v>
      </c>
      <c r="B19" s="11">
        <v>301</v>
      </c>
      <c r="C19" s="11">
        <v>2495</v>
      </c>
      <c r="D19" s="11">
        <v>2796</v>
      </c>
      <c r="E19" s="11">
        <v>11121</v>
      </c>
      <c r="F19" s="11">
        <v>13917</v>
      </c>
    </row>
    <row r="20" spans="1:6" ht="15" customHeight="1" x14ac:dyDescent="0.3">
      <c r="A20" s="12" t="s">
        <v>84</v>
      </c>
      <c r="B20" s="11">
        <v>283</v>
      </c>
      <c r="C20" s="11">
        <v>3968</v>
      </c>
      <c r="D20" s="11">
        <v>4251</v>
      </c>
      <c r="E20" s="11">
        <v>9598</v>
      </c>
      <c r="F20" s="11">
        <v>13919</v>
      </c>
    </row>
    <row r="21" spans="1:6" ht="15" customHeight="1" x14ac:dyDescent="0.3">
      <c r="A21" s="12" t="s">
        <v>85</v>
      </c>
      <c r="B21" s="11">
        <v>264</v>
      </c>
      <c r="C21" s="11">
        <v>3903</v>
      </c>
      <c r="D21" s="11">
        <v>4167</v>
      </c>
      <c r="E21" s="11">
        <v>9212</v>
      </c>
      <c r="F21" s="11">
        <v>13438</v>
      </c>
    </row>
    <row r="22" spans="1:6" ht="15" customHeight="1" x14ac:dyDescent="0.3">
      <c r="A22" s="12" t="s">
        <v>86</v>
      </c>
      <c r="B22" s="11">
        <v>293</v>
      </c>
      <c r="C22" s="11">
        <v>3816</v>
      </c>
      <c r="D22" s="11">
        <v>4109</v>
      </c>
      <c r="E22" s="11">
        <v>8896</v>
      </c>
      <c r="F22" s="11">
        <v>13110</v>
      </c>
    </row>
    <row r="23" spans="1:6" ht="15" customHeight="1" x14ac:dyDescent="0.3">
      <c r="A23" s="12" t="s">
        <v>87</v>
      </c>
      <c r="B23" s="11">
        <v>255</v>
      </c>
      <c r="C23" s="11">
        <v>3509</v>
      </c>
      <c r="D23" s="11">
        <v>3764</v>
      </c>
      <c r="E23" s="11">
        <v>8575</v>
      </c>
      <c r="F23" s="11">
        <v>12507</v>
      </c>
    </row>
    <row r="24" spans="1:6" ht="15" customHeight="1" x14ac:dyDescent="0.3">
      <c r="A24" s="12" t="s">
        <v>88</v>
      </c>
      <c r="B24" s="11">
        <v>245</v>
      </c>
      <c r="C24" s="11">
        <v>3630</v>
      </c>
      <c r="D24" s="11">
        <v>3875</v>
      </c>
      <c r="E24" s="11">
        <v>8245</v>
      </c>
      <c r="F24" s="11">
        <v>12159</v>
      </c>
    </row>
    <row r="25" spans="1:6" ht="15" customHeight="1" x14ac:dyDescent="0.3">
      <c r="A25" s="12" t="s">
        <v>89</v>
      </c>
      <c r="B25" s="11">
        <v>196</v>
      </c>
      <c r="C25" s="11">
        <v>3387</v>
      </c>
      <c r="D25" s="11">
        <v>3583</v>
      </c>
      <c r="E25" s="11">
        <v>7953</v>
      </c>
      <c r="F25" s="11">
        <v>11556</v>
      </c>
    </row>
    <row r="26" spans="1:6" ht="15" customHeight="1" x14ac:dyDescent="0.3">
      <c r="A26" s="12" t="s">
        <v>90</v>
      </c>
      <c r="B26" s="11">
        <v>189</v>
      </c>
      <c r="C26" s="11">
        <v>2917</v>
      </c>
      <c r="D26" s="11">
        <v>3106</v>
      </c>
      <c r="E26" s="11">
        <v>7181</v>
      </c>
      <c r="F26" s="11">
        <v>10295</v>
      </c>
    </row>
    <row r="27" spans="1:6" ht="15" customHeight="1" x14ac:dyDescent="0.3">
      <c r="A27" s="12" t="s">
        <v>91</v>
      </c>
      <c r="B27" s="11">
        <v>175</v>
      </c>
      <c r="C27" s="11">
        <v>2856</v>
      </c>
      <c r="D27" s="11">
        <v>3031</v>
      </c>
      <c r="E27" s="11">
        <v>6932</v>
      </c>
      <c r="F27" s="11">
        <v>9985</v>
      </c>
    </row>
    <row r="28" spans="1:6" ht="15" customHeight="1" x14ac:dyDescent="0.3">
      <c r="A28" s="12" t="s">
        <v>92</v>
      </c>
      <c r="B28" s="11">
        <v>162</v>
      </c>
      <c r="C28" s="11">
        <v>2908</v>
      </c>
      <c r="D28" s="11">
        <v>3070</v>
      </c>
      <c r="E28" s="11">
        <v>6602</v>
      </c>
      <c r="F28" s="11">
        <v>9777</v>
      </c>
    </row>
    <row r="29" spans="1:6" ht="15" customHeight="1" x14ac:dyDescent="0.3">
      <c r="A29" s="12" t="s">
        <v>93</v>
      </c>
      <c r="B29" s="11">
        <v>159</v>
      </c>
      <c r="C29" s="11">
        <v>2537</v>
      </c>
      <c r="D29" s="11">
        <v>2696</v>
      </c>
      <c r="E29" s="11">
        <v>6261</v>
      </c>
      <c r="F29" s="11">
        <v>8974</v>
      </c>
    </row>
    <row r="30" spans="1:6" ht="15" customHeight="1" x14ac:dyDescent="0.3">
      <c r="A30" s="12" t="s">
        <v>94</v>
      </c>
      <c r="B30" s="11">
        <v>181</v>
      </c>
      <c r="C30" s="11">
        <v>2568</v>
      </c>
      <c r="D30" s="11">
        <v>2749</v>
      </c>
      <c r="E30" s="11">
        <v>6044</v>
      </c>
      <c r="F30" s="11">
        <v>8833</v>
      </c>
    </row>
    <row r="31" spans="1:6" ht="15" customHeight="1" x14ac:dyDescent="0.3">
      <c r="A31" s="12" t="s">
        <v>95</v>
      </c>
      <c r="B31" s="11">
        <v>157</v>
      </c>
      <c r="C31" s="11">
        <v>2486</v>
      </c>
      <c r="D31" s="11">
        <v>2643</v>
      </c>
      <c r="E31" s="11">
        <v>5812</v>
      </c>
      <c r="F31" s="11">
        <v>8477</v>
      </c>
    </row>
    <row r="32" spans="1:6" ht="15" customHeight="1" x14ac:dyDescent="0.3">
      <c r="A32" s="12" t="s">
        <v>96</v>
      </c>
      <c r="B32" s="11">
        <v>175</v>
      </c>
      <c r="C32" s="11">
        <v>2463</v>
      </c>
      <c r="D32" s="11">
        <v>2638</v>
      </c>
      <c r="E32" s="11">
        <v>5696</v>
      </c>
      <c r="F32" s="11">
        <v>8355</v>
      </c>
    </row>
    <row r="33" spans="1:6" ht="15" customHeight="1" x14ac:dyDescent="0.3">
      <c r="A33" s="12" t="s">
        <v>97</v>
      </c>
      <c r="B33" s="11">
        <v>140</v>
      </c>
      <c r="C33" s="11">
        <v>2248</v>
      </c>
      <c r="D33" s="11">
        <v>2388</v>
      </c>
      <c r="E33" s="11">
        <v>4667</v>
      </c>
      <c r="F33" s="11">
        <v>7118</v>
      </c>
    </row>
    <row r="34" spans="1:6" ht="15" customHeight="1" x14ac:dyDescent="0.3">
      <c r="A34" s="12" t="s">
        <v>98</v>
      </c>
      <c r="B34" s="11">
        <v>150</v>
      </c>
      <c r="C34" s="11">
        <v>2171</v>
      </c>
      <c r="D34" s="11">
        <v>2321</v>
      </c>
      <c r="E34" s="11">
        <v>4076</v>
      </c>
      <c r="F34" s="11">
        <v>6432</v>
      </c>
    </row>
    <row r="35" spans="1:6" ht="15" customHeight="1" x14ac:dyDescent="0.3">
      <c r="A35" s="12" t="s">
        <v>99</v>
      </c>
      <c r="B35" s="11">
        <v>156</v>
      </c>
      <c r="C35" s="11">
        <v>2075</v>
      </c>
      <c r="D35" s="11">
        <v>2231</v>
      </c>
      <c r="E35" s="11">
        <v>3443</v>
      </c>
      <c r="F35" s="11">
        <v>5772</v>
      </c>
    </row>
    <row r="36" spans="1:6" ht="15" customHeight="1" x14ac:dyDescent="0.3">
      <c r="A36" s="12" t="s">
        <v>100</v>
      </c>
      <c r="B36" s="11">
        <v>123</v>
      </c>
      <c r="C36" s="11">
        <v>1366</v>
      </c>
      <c r="D36" s="11">
        <v>1489</v>
      </c>
      <c r="E36" s="11">
        <v>2400</v>
      </c>
      <c r="F36" s="11">
        <v>3889</v>
      </c>
    </row>
    <row r="37" spans="1:6" ht="15" customHeight="1" x14ac:dyDescent="0.3">
      <c r="A37" s="12" t="s">
        <v>101</v>
      </c>
      <c r="B37" s="11">
        <v>123</v>
      </c>
      <c r="C37" s="11">
        <v>1451</v>
      </c>
      <c r="D37" s="11">
        <v>1574</v>
      </c>
      <c r="E37" s="11">
        <v>2327</v>
      </c>
      <c r="F37" s="11">
        <v>3901</v>
      </c>
    </row>
    <row r="38" spans="1:6" ht="15" customHeight="1" x14ac:dyDescent="0.3">
      <c r="A38" s="12" t="s">
        <v>102</v>
      </c>
      <c r="B38" s="11">
        <v>144</v>
      </c>
      <c r="C38" s="11">
        <v>1534</v>
      </c>
      <c r="D38" s="11">
        <v>1678</v>
      </c>
      <c r="E38" s="11">
        <v>2467</v>
      </c>
      <c r="F38" s="11">
        <v>4145</v>
      </c>
    </row>
    <row r="39" spans="1:6" ht="15" customHeight="1" x14ac:dyDescent="0.3">
      <c r="A39" s="12" t="s">
        <v>103</v>
      </c>
      <c r="B39" s="11">
        <v>139</v>
      </c>
      <c r="C39" s="11">
        <v>1704</v>
      </c>
      <c r="D39" s="11">
        <v>1843</v>
      </c>
      <c r="E39" s="11">
        <v>2410</v>
      </c>
      <c r="F39" s="11">
        <v>4253</v>
      </c>
    </row>
    <row r="40" spans="1:6" ht="15" customHeight="1" x14ac:dyDescent="0.3">
      <c r="A40" s="12" t="s">
        <v>104</v>
      </c>
      <c r="B40" s="11">
        <v>145</v>
      </c>
      <c r="C40" s="11">
        <v>1685</v>
      </c>
      <c r="D40" s="11">
        <v>1830</v>
      </c>
      <c r="E40" s="11">
        <v>2343</v>
      </c>
      <c r="F40" s="11">
        <v>4173</v>
      </c>
    </row>
    <row r="41" spans="1:6" ht="15" customHeight="1" x14ac:dyDescent="0.3">
      <c r="A41" s="12" t="s">
        <v>105</v>
      </c>
      <c r="B41" s="11">
        <v>126</v>
      </c>
      <c r="C41" s="11">
        <v>1676</v>
      </c>
      <c r="D41" s="11">
        <v>1802</v>
      </c>
      <c r="E41" s="11">
        <v>2302</v>
      </c>
      <c r="F41" s="11">
        <v>4104</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3"/>
  <sheetViews>
    <sheetView workbookViewId="0"/>
  </sheetViews>
  <sheetFormatPr defaultColWidth="11.5546875" defaultRowHeight="14.4" x14ac:dyDescent="0.3"/>
  <cols>
    <col min="1" max="1" width="12.5546875" customWidth="1"/>
    <col min="2" max="6" width="17.5546875" customWidth="1"/>
  </cols>
  <sheetData>
    <row r="1" spans="1:6" ht="21" customHeight="1" x14ac:dyDescent="0.3">
      <c r="A1" s="1" t="s">
        <v>106</v>
      </c>
    </row>
    <row r="2" spans="1:6" ht="14.1" customHeight="1" x14ac:dyDescent="0.3">
      <c r="A2" s="9" t="s">
        <v>61</v>
      </c>
    </row>
    <row r="3" spans="1:6" ht="14.1" customHeight="1" x14ac:dyDescent="0.3">
      <c r="A3" s="9" t="s">
        <v>62</v>
      </c>
    </row>
    <row r="4" spans="1:6" ht="30" customHeight="1" x14ac:dyDescent="0.3">
      <c r="A4" s="9" t="s">
        <v>63</v>
      </c>
    </row>
    <row r="5" spans="1:6" ht="26.1" customHeight="1" x14ac:dyDescent="0.3">
      <c r="A5" s="2" t="s">
        <v>64</v>
      </c>
      <c r="B5" s="10" t="s">
        <v>107</v>
      </c>
      <c r="C5" s="10" t="s">
        <v>66</v>
      </c>
      <c r="D5" s="10" t="s">
        <v>108</v>
      </c>
      <c r="E5" s="10" t="s">
        <v>68</v>
      </c>
      <c r="F5" s="10" t="s">
        <v>69</v>
      </c>
    </row>
    <row r="6" spans="1:6" ht="24.9" customHeight="1" x14ac:dyDescent="0.3">
      <c r="A6" s="12" t="s">
        <v>109</v>
      </c>
      <c r="B6" s="11">
        <v>529</v>
      </c>
      <c r="C6" s="11">
        <v>4553</v>
      </c>
      <c r="D6" s="11">
        <v>5082</v>
      </c>
      <c r="E6" s="11">
        <v>10774</v>
      </c>
      <c r="F6" s="11">
        <v>15856</v>
      </c>
    </row>
    <row r="7" spans="1:6" ht="15" customHeight="1" x14ac:dyDescent="0.3">
      <c r="A7" s="12" t="s">
        <v>110</v>
      </c>
      <c r="B7" s="11">
        <v>610</v>
      </c>
      <c r="C7" s="11">
        <v>5096</v>
      </c>
      <c r="D7" s="11">
        <v>5706</v>
      </c>
      <c r="E7" s="11">
        <v>15193</v>
      </c>
      <c r="F7" s="11">
        <v>20899</v>
      </c>
    </row>
    <row r="8" spans="1:6" ht="15" customHeight="1" x14ac:dyDescent="0.3">
      <c r="A8" s="12" t="s">
        <v>111</v>
      </c>
      <c r="B8" s="11">
        <v>648</v>
      </c>
      <c r="C8" s="11">
        <v>6632</v>
      </c>
      <c r="D8" s="11">
        <v>7280</v>
      </c>
      <c r="E8" s="11">
        <v>19035</v>
      </c>
      <c r="F8" s="11">
        <v>26315</v>
      </c>
    </row>
    <row r="9" spans="1:6" ht="15" customHeight="1" x14ac:dyDescent="0.3">
      <c r="A9" s="12" t="s">
        <v>112</v>
      </c>
      <c r="B9" s="11">
        <v>743</v>
      </c>
      <c r="C9" s="11">
        <v>8744</v>
      </c>
      <c r="D9" s="11">
        <v>9487</v>
      </c>
      <c r="E9" s="11">
        <v>22340</v>
      </c>
      <c r="F9" s="11">
        <v>31827</v>
      </c>
    </row>
    <row r="10" spans="1:6" ht="15" customHeight="1" x14ac:dyDescent="0.3">
      <c r="A10" s="12" t="s">
        <v>70</v>
      </c>
      <c r="B10" s="11">
        <v>815</v>
      </c>
      <c r="C10" s="11">
        <v>10027</v>
      </c>
      <c r="D10" s="11">
        <v>10842</v>
      </c>
      <c r="E10" s="11">
        <v>20398</v>
      </c>
      <c r="F10" s="11">
        <v>31240</v>
      </c>
    </row>
    <row r="11" spans="1:6" ht="15" customHeight="1" x14ac:dyDescent="0.3">
      <c r="A11" s="12" t="s">
        <v>71</v>
      </c>
      <c r="B11" s="11">
        <v>769</v>
      </c>
      <c r="C11" s="11">
        <v>8779</v>
      </c>
      <c r="D11" s="11">
        <v>9548</v>
      </c>
      <c r="E11" s="11">
        <v>19073</v>
      </c>
      <c r="F11" s="11">
        <v>28621</v>
      </c>
    </row>
    <row r="12" spans="1:6" ht="15" customHeight="1" x14ac:dyDescent="0.3">
      <c r="A12" s="12" t="s">
        <v>72</v>
      </c>
      <c r="B12" s="11">
        <v>700</v>
      </c>
      <c r="C12" s="11">
        <v>8839</v>
      </c>
      <c r="D12" s="11">
        <v>9539</v>
      </c>
      <c r="E12" s="11">
        <v>19747</v>
      </c>
      <c r="F12" s="11">
        <v>29286</v>
      </c>
    </row>
    <row r="13" spans="1:6" ht="15" customHeight="1" x14ac:dyDescent="0.3">
      <c r="A13" s="12" t="s">
        <v>73</v>
      </c>
      <c r="B13" s="11">
        <v>602</v>
      </c>
      <c r="C13" s="11">
        <v>7786</v>
      </c>
      <c r="D13" s="11">
        <v>8388</v>
      </c>
      <c r="E13" s="11">
        <v>18899</v>
      </c>
      <c r="F13" s="11">
        <v>27287</v>
      </c>
    </row>
    <row r="14" spans="1:6" ht="15" customHeight="1" x14ac:dyDescent="0.3">
      <c r="A14" s="12" t="s">
        <v>113</v>
      </c>
      <c r="B14" s="11">
        <v>601</v>
      </c>
      <c r="C14" s="11">
        <v>7422</v>
      </c>
      <c r="D14" s="11">
        <v>8023</v>
      </c>
      <c r="E14" s="11">
        <v>18094</v>
      </c>
      <c r="F14" s="11">
        <v>26117</v>
      </c>
    </row>
    <row r="15" spans="1:6" ht="15" customHeight="1" x14ac:dyDescent="0.3">
      <c r="A15" s="12" t="s">
        <v>114</v>
      </c>
      <c r="B15" s="11">
        <v>556</v>
      </c>
      <c r="C15" s="11">
        <v>6707</v>
      </c>
      <c r="D15" s="11">
        <v>7263</v>
      </c>
      <c r="E15" s="11">
        <v>17485</v>
      </c>
      <c r="F15" s="11">
        <v>24748</v>
      </c>
    </row>
    <row r="16" spans="1:6" ht="15" customHeight="1" x14ac:dyDescent="0.3">
      <c r="A16" s="12" t="s">
        <v>115</v>
      </c>
      <c r="B16" s="11">
        <v>554</v>
      </c>
      <c r="C16" s="11">
        <v>6732</v>
      </c>
      <c r="D16" s="11">
        <v>7286</v>
      </c>
      <c r="E16" s="11">
        <v>18139</v>
      </c>
      <c r="F16" s="11">
        <v>25425</v>
      </c>
    </row>
    <row r="17" spans="1:6" ht="15" customHeight="1" x14ac:dyDescent="0.3">
      <c r="A17" s="12" t="s">
        <v>116</v>
      </c>
      <c r="B17" s="11">
        <v>553</v>
      </c>
      <c r="C17" s="11">
        <v>6998</v>
      </c>
      <c r="D17" s="11">
        <v>7551</v>
      </c>
      <c r="E17" s="11">
        <v>19981</v>
      </c>
      <c r="F17" s="11">
        <v>27532</v>
      </c>
    </row>
    <row r="18" spans="1:6" ht="15" customHeight="1" x14ac:dyDescent="0.3">
      <c r="A18" s="12" t="s">
        <v>74</v>
      </c>
      <c r="B18" s="11">
        <v>546</v>
      </c>
      <c r="C18" s="11">
        <v>6252</v>
      </c>
      <c r="D18" s="11">
        <v>6798</v>
      </c>
      <c r="E18" s="11">
        <v>20430</v>
      </c>
      <c r="F18" s="11">
        <v>27228</v>
      </c>
    </row>
    <row r="19" spans="1:6" ht="15" customHeight="1" x14ac:dyDescent="0.3">
      <c r="A19" s="12" t="s">
        <v>117</v>
      </c>
      <c r="B19" s="11">
        <v>491</v>
      </c>
      <c r="C19" s="11">
        <v>5638</v>
      </c>
      <c r="D19" s="11">
        <v>6129</v>
      </c>
      <c r="E19" s="11">
        <v>19217</v>
      </c>
      <c r="F19" s="11">
        <v>25346</v>
      </c>
    </row>
    <row r="20" spans="1:6" ht="15" customHeight="1" x14ac:dyDescent="0.3">
      <c r="A20" s="12" t="s">
        <v>118</v>
      </c>
      <c r="B20" s="11">
        <v>463</v>
      </c>
      <c r="C20" s="11">
        <v>5176</v>
      </c>
      <c r="D20" s="11">
        <v>5639</v>
      </c>
      <c r="E20" s="11">
        <v>18534</v>
      </c>
      <c r="F20" s="11">
        <v>24173</v>
      </c>
    </row>
    <row r="21" spans="1:6" ht="15" customHeight="1" x14ac:dyDescent="0.3">
      <c r="A21" s="12" t="s">
        <v>119</v>
      </c>
      <c r="B21" s="11">
        <v>399</v>
      </c>
      <c r="C21" s="11">
        <v>4454</v>
      </c>
      <c r="D21" s="11">
        <v>4853</v>
      </c>
      <c r="E21" s="11">
        <v>17561</v>
      </c>
      <c r="F21" s="11">
        <v>22414</v>
      </c>
    </row>
    <row r="22" spans="1:6" ht="15" customHeight="1" x14ac:dyDescent="0.3">
      <c r="A22" s="12" t="s">
        <v>120</v>
      </c>
      <c r="B22" s="11">
        <v>363</v>
      </c>
      <c r="C22" s="11">
        <v>5208</v>
      </c>
      <c r="D22" s="11">
        <v>5571</v>
      </c>
      <c r="E22" s="11">
        <v>17002</v>
      </c>
      <c r="F22" s="11">
        <v>22573</v>
      </c>
    </row>
    <row r="23" spans="1:6" ht="15" customHeight="1" x14ac:dyDescent="0.3">
      <c r="A23" s="12" t="s">
        <v>75</v>
      </c>
      <c r="B23" s="11">
        <v>409</v>
      </c>
      <c r="C23" s="11">
        <v>4930</v>
      </c>
      <c r="D23" s="11">
        <v>5339</v>
      </c>
      <c r="E23" s="11">
        <v>16855</v>
      </c>
      <c r="F23" s="11">
        <v>22194</v>
      </c>
    </row>
    <row r="24" spans="1:6" ht="15" customHeight="1" x14ac:dyDescent="0.3">
      <c r="A24" s="12" t="s">
        <v>76</v>
      </c>
      <c r="B24" s="11">
        <v>357</v>
      </c>
      <c r="C24" s="11">
        <v>4041</v>
      </c>
      <c r="D24" s="11">
        <v>4398</v>
      </c>
      <c r="E24" s="11">
        <v>17318</v>
      </c>
      <c r="F24" s="11">
        <v>21716</v>
      </c>
    </row>
    <row r="25" spans="1:6" ht="15" customHeight="1" x14ac:dyDescent="0.3">
      <c r="A25" s="12" t="s">
        <v>77</v>
      </c>
      <c r="B25" s="11">
        <v>377</v>
      </c>
      <c r="C25" s="11">
        <v>4047</v>
      </c>
      <c r="D25" s="11">
        <v>4424</v>
      </c>
      <c r="E25" s="11">
        <v>18205</v>
      </c>
      <c r="F25" s="11">
        <v>22629</v>
      </c>
    </row>
    <row r="26" spans="1:6" ht="15" customHeight="1" x14ac:dyDescent="0.3">
      <c r="A26" s="12" t="s">
        <v>78</v>
      </c>
      <c r="B26" s="11">
        <v>385</v>
      </c>
      <c r="C26" s="11">
        <v>4072</v>
      </c>
      <c r="D26" s="11">
        <v>4457</v>
      </c>
      <c r="E26" s="11">
        <v>18010</v>
      </c>
      <c r="F26" s="11">
        <v>22467</v>
      </c>
    </row>
    <row r="27" spans="1:6" ht="15" customHeight="1" x14ac:dyDescent="0.3">
      <c r="A27" s="12" t="s">
        <v>79</v>
      </c>
      <c r="B27" s="11">
        <v>310</v>
      </c>
      <c r="C27" s="11">
        <v>3765</v>
      </c>
      <c r="D27" s="11">
        <v>4075</v>
      </c>
      <c r="E27" s="11">
        <v>16927</v>
      </c>
      <c r="F27" s="11">
        <v>21002</v>
      </c>
    </row>
    <row r="28" spans="1:6" ht="15" customHeight="1" x14ac:dyDescent="0.3">
      <c r="A28" s="12" t="s">
        <v>80</v>
      </c>
      <c r="B28" s="11">
        <v>326</v>
      </c>
      <c r="C28" s="11">
        <v>3568</v>
      </c>
      <c r="D28" s="11">
        <v>3894</v>
      </c>
      <c r="E28" s="11">
        <v>16624</v>
      </c>
      <c r="F28" s="11">
        <v>20518</v>
      </c>
    </row>
    <row r="29" spans="1:6" ht="15" customHeight="1" x14ac:dyDescent="0.3">
      <c r="A29" s="12" t="s">
        <v>81</v>
      </c>
      <c r="B29" s="11">
        <v>348</v>
      </c>
      <c r="C29" s="11">
        <v>3410</v>
      </c>
      <c r="D29" s="11">
        <v>3758</v>
      </c>
      <c r="E29" s="11">
        <v>16153</v>
      </c>
      <c r="F29" s="11">
        <v>19911</v>
      </c>
    </row>
    <row r="30" spans="1:6" ht="15" customHeight="1" x14ac:dyDescent="0.3">
      <c r="A30" s="12" t="s">
        <v>82</v>
      </c>
      <c r="B30" s="11">
        <v>304</v>
      </c>
      <c r="C30" s="11">
        <v>3229</v>
      </c>
      <c r="D30" s="11">
        <v>3533</v>
      </c>
      <c r="E30" s="11">
        <v>15742</v>
      </c>
      <c r="F30" s="11">
        <v>19275</v>
      </c>
    </row>
    <row r="31" spans="1:6" ht="15" customHeight="1" x14ac:dyDescent="0.3">
      <c r="A31" s="12" t="s">
        <v>83</v>
      </c>
      <c r="B31" s="11">
        <v>336</v>
      </c>
      <c r="C31" s="11">
        <v>2957</v>
      </c>
      <c r="D31" s="11">
        <v>3293</v>
      </c>
      <c r="E31" s="11">
        <v>15463</v>
      </c>
      <c r="F31" s="11">
        <v>18756</v>
      </c>
    </row>
    <row r="32" spans="1:6" ht="15" customHeight="1" x14ac:dyDescent="0.3">
      <c r="A32" s="12" t="s">
        <v>84</v>
      </c>
      <c r="B32" s="11">
        <v>308</v>
      </c>
      <c r="C32" s="11">
        <v>4610</v>
      </c>
      <c r="D32" s="11">
        <v>4918</v>
      </c>
      <c r="E32" s="11">
        <v>13473</v>
      </c>
      <c r="F32" s="11">
        <v>18502</v>
      </c>
    </row>
    <row r="33" spans="1:6" ht="15" customHeight="1" x14ac:dyDescent="0.3">
      <c r="A33" s="12" t="s">
        <v>85</v>
      </c>
      <c r="B33" s="11">
        <v>286</v>
      </c>
      <c r="C33" s="11">
        <v>4509</v>
      </c>
      <c r="D33" s="11">
        <v>4795</v>
      </c>
      <c r="E33" s="11">
        <v>12965</v>
      </c>
      <c r="F33" s="11">
        <v>17890</v>
      </c>
    </row>
    <row r="34" spans="1:6" ht="15" customHeight="1" x14ac:dyDescent="0.3">
      <c r="A34" s="12" t="s">
        <v>86</v>
      </c>
      <c r="B34" s="11">
        <v>314</v>
      </c>
      <c r="C34" s="11">
        <v>4386</v>
      </c>
      <c r="D34" s="11">
        <v>4700</v>
      </c>
      <c r="E34" s="11">
        <v>12426</v>
      </c>
      <c r="F34" s="11">
        <v>17269</v>
      </c>
    </row>
    <row r="35" spans="1:6" ht="15" customHeight="1" x14ac:dyDescent="0.3">
      <c r="A35" s="12" t="s">
        <v>87</v>
      </c>
      <c r="B35" s="11">
        <v>281</v>
      </c>
      <c r="C35" s="11">
        <v>4006</v>
      </c>
      <c r="D35" s="11">
        <v>4287</v>
      </c>
      <c r="E35" s="11">
        <v>11751</v>
      </c>
      <c r="F35" s="11">
        <v>16239</v>
      </c>
    </row>
    <row r="36" spans="1:6" ht="15" customHeight="1" x14ac:dyDescent="0.3">
      <c r="A36" s="12" t="s">
        <v>88</v>
      </c>
      <c r="B36" s="11">
        <v>270</v>
      </c>
      <c r="C36" s="11">
        <v>4111</v>
      </c>
      <c r="D36" s="11">
        <v>4381</v>
      </c>
      <c r="E36" s="11">
        <v>11150</v>
      </c>
      <c r="F36" s="11">
        <v>15592</v>
      </c>
    </row>
    <row r="37" spans="1:6" ht="15" customHeight="1" x14ac:dyDescent="0.3">
      <c r="A37" s="12" t="s">
        <v>89</v>
      </c>
      <c r="B37" s="11">
        <v>216</v>
      </c>
      <c r="C37" s="11">
        <v>3823</v>
      </c>
      <c r="D37" s="11">
        <v>4039</v>
      </c>
      <c r="E37" s="11">
        <v>10882</v>
      </c>
      <c r="F37" s="11">
        <v>15043</v>
      </c>
    </row>
    <row r="38" spans="1:6" ht="15" customHeight="1" x14ac:dyDescent="0.3">
      <c r="A38" s="12" t="s">
        <v>90</v>
      </c>
      <c r="B38" s="11">
        <v>208</v>
      </c>
      <c r="C38" s="11">
        <v>3308</v>
      </c>
      <c r="D38" s="11">
        <v>3516</v>
      </c>
      <c r="E38" s="11">
        <v>9808</v>
      </c>
      <c r="F38" s="11">
        <v>13338</v>
      </c>
    </row>
    <row r="39" spans="1:6" ht="15" customHeight="1" x14ac:dyDescent="0.3">
      <c r="A39" s="12" t="s">
        <v>91</v>
      </c>
      <c r="B39" s="11">
        <v>185</v>
      </c>
      <c r="C39" s="11">
        <v>3175</v>
      </c>
      <c r="D39" s="11">
        <v>3360</v>
      </c>
      <c r="E39" s="11">
        <v>9394</v>
      </c>
      <c r="F39" s="11">
        <v>12785</v>
      </c>
    </row>
    <row r="40" spans="1:6" ht="15" customHeight="1" x14ac:dyDescent="0.3">
      <c r="A40" s="12" t="s">
        <v>92</v>
      </c>
      <c r="B40" s="11">
        <v>176</v>
      </c>
      <c r="C40" s="11">
        <v>3277</v>
      </c>
      <c r="D40" s="11">
        <v>3453</v>
      </c>
      <c r="E40" s="11">
        <v>9121</v>
      </c>
      <c r="F40" s="11">
        <v>12712</v>
      </c>
    </row>
    <row r="41" spans="1:6" ht="15" customHeight="1" x14ac:dyDescent="0.3">
      <c r="A41" s="12" t="s">
        <v>93</v>
      </c>
      <c r="B41" s="11">
        <v>172</v>
      </c>
      <c r="C41" s="11">
        <v>2884</v>
      </c>
      <c r="D41" s="11">
        <v>3056</v>
      </c>
      <c r="E41" s="11">
        <v>8409</v>
      </c>
      <c r="F41" s="11">
        <v>11492</v>
      </c>
    </row>
    <row r="42" spans="1:6" ht="15" customHeight="1" x14ac:dyDescent="0.3">
      <c r="A42" s="12" t="s">
        <v>94</v>
      </c>
      <c r="B42" s="11">
        <v>203</v>
      </c>
      <c r="C42" s="11">
        <v>2881</v>
      </c>
      <c r="D42" s="11">
        <v>3084</v>
      </c>
      <c r="E42" s="11">
        <v>8146</v>
      </c>
      <c r="F42" s="11">
        <v>11302</v>
      </c>
    </row>
    <row r="43" spans="1:6" ht="15" customHeight="1" x14ac:dyDescent="0.3">
      <c r="A43" s="12" t="s">
        <v>95</v>
      </c>
      <c r="B43" s="11">
        <v>168</v>
      </c>
      <c r="C43" s="11">
        <v>2775</v>
      </c>
      <c r="D43" s="11">
        <v>2943</v>
      </c>
      <c r="E43" s="11">
        <v>7996</v>
      </c>
      <c r="F43" s="11">
        <v>10977</v>
      </c>
    </row>
    <row r="44" spans="1:6" ht="15" customHeight="1" x14ac:dyDescent="0.3">
      <c r="A44" s="12" t="s">
        <v>96</v>
      </c>
      <c r="B44" s="11">
        <v>191</v>
      </c>
      <c r="C44" s="11">
        <v>2846</v>
      </c>
      <c r="D44" s="11">
        <v>3037</v>
      </c>
      <c r="E44" s="11">
        <v>7827</v>
      </c>
      <c r="F44" s="11">
        <v>10898</v>
      </c>
    </row>
    <row r="45" spans="1:6" ht="15" customHeight="1" x14ac:dyDescent="0.3">
      <c r="A45" s="12" t="s">
        <v>97</v>
      </c>
      <c r="B45" s="11">
        <v>145</v>
      </c>
      <c r="C45" s="11">
        <v>2561</v>
      </c>
      <c r="D45" s="11">
        <v>2706</v>
      </c>
      <c r="E45" s="11">
        <v>6649</v>
      </c>
      <c r="F45" s="11">
        <v>9433</v>
      </c>
    </row>
    <row r="46" spans="1:6" ht="15" customHeight="1" x14ac:dyDescent="0.3">
      <c r="A46" s="12" t="s">
        <v>98</v>
      </c>
      <c r="B46" s="11">
        <v>161</v>
      </c>
      <c r="C46" s="11">
        <v>2486</v>
      </c>
      <c r="D46" s="11">
        <v>2647</v>
      </c>
      <c r="E46" s="11">
        <v>5729</v>
      </c>
      <c r="F46" s="11">
        <v>8424</v>
      </c>
    </row>
    <row r="47" spans="1:6" ht="15" customHeight="1" x14ac:dyDescent="0.3">
      <c r="A47" s="12" t="s">
        <v>99</v>
      </c>
      <c r="B47" s="11">
        <v>163</v>
      </c>
      <c r="C47" s="11">
        <v>2377</v>
      </c>
      <c r="D47" s="11">
        <v>2540</v>
      </c>
      <c r="E47" s="11">
        <v>4951</v>
      </c>
      <c r="F47" s="11">
        <v>7704</v>
      </c>
    </row>
    <row r="48" spans="1:6" ht="15" customHeight="1" x14ac:dyDescent="0.3">
      <c r="A48" s="12" t="s">
        <v>100</v>
      </c>
      <c r="B48" s="11">
        <v>133</v>
      </c>
      <c r="C48" s="11">
        <v>1538</v>
      </c>
      <c r="D48" s="11">
        <v>1671</v>
      </c>
      <c r="E48" s="11">
        <v>3386</v>
      </c>
      <c r="F48" s="11">
        <v>5057</v>
      </c>
    </row>
    <row r="49" spans="1:6" ht="15" customHeight="1" x14ac:dyDescent="0.3">
      <c r="A49" s="12" t="s">
        <v>101</v>
      </c>
      <c r="B49" s="11">
        <v>128</v>
      </c>
      <c r="C49" s="11">
        <v>1623</v>
      </c>
      <c r="D49" s="11">
        <v>1751</v>
      </c>
      <c r="E49" s="11">
        <v>3355</v>
      </c>
      <c r="F49" s="11">
        <v>5106</v>
      </c>
    </row>
    <row r="50" spans="1:6" ht="15" customHeight="1" x14ac:dyDescent="0.3">
      <c r="A50" s="12" t="s">
        <v>102</v>
      </c>
      <c r="B50" s="11">
        <v>165</v>
      </c>
      <c r="C50" s="11">
        <v>1785</v>
      </c>
      <c r="D50" s="11">
        <v>1950</v>
      </c>
      <c r="E50" s="11">
        <v>3691</v>
      </c>
      <c r="F50" s="11">
        <v>5641</v>
      </c>
    </row>
    <row r="51" spans="1:6" ht="15" customHeight="1" x14ac:dyDescent="0.3">
      <c r="A51" s="12" t="s">
        <v>103</v>
      </c>
      <c r="B51" s="11">
        <v>143</v>
      </c>
      <c r="C51" s="11">
        <v>1953</v>
      </c>
      <c r="D51" s="11">
        <v>2096</v>
      </c>
      <c r="E51" s="11">
        <v>3738</v>
      </c>
      <c r="F51" s="11">
        <v>5834</v>
      </c>
    </row>
    <row r="52" spans="1:6" ht="15" customHeight="1" x14ac:dyDescent="0.3">
      <c r="A52" s="12" t="s">
        <v>104</v>
      </c>
      <c r="B52" s="11">
        <v>160</v>
      </c>
      <c r="C52" s="11">
        <v>1978</v>
      </c>
      <c r="D52" s="11">
        <v>2138</v>
      </c>
      <c r="E52" s="11">
        <v>3594</v>
      </c>
      <c r="F52" s="11">
        <v>5732</v>
      </c>
    </row>
    <row r="53" spans="1:6" ht="15" customHeight="1" x14ac:dyDescent="0.3">
      <c r="A53" s="12" t="s">
        <v>105</v>
      </c>
      <c r="B53" s="11">
        <v>134</v>
      </c>
      <c r="C53" s="11">
        <v>1906</v>
      </c>
      <c r="D53" s="11">
        <v>2040</v>
      </c>
      <c r="E53" s="11">
        <v>3495</v>
      </c>
      <c r="F53" s="11">
        <v>5535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workbookViewId="0"/>
  </sheetViews>
  <sheetFormatPr defaultColWidth="11.5546875" defaultRowHeight="14.4" x14ac:dyDescent="0.3"/>
  <cols>
    <col min="1" max="1" width="25.5546875" customWidth="1"/>
    <col min="2" max="2" width="12.5546875" customWidth="1"/>
    <col min="3" max="11" width="16.5546875" customWidth="1"/>
  </cols>
  <sheetData>
    <row r="1" spans="1:11" ht="21" customHeight="1" x14ac:dyDescent="0.3">
      <c r="A1" s="1" t="s">
        <v>121</v>
      </c>
    </row>
    <row r="2" spans="1:11" ht="14.1" customHeight="1" x14ac:dyDescent="0.3">
      <c r="A2" s="9" t="s">
        <v>61</v>
      </c>
    </row>
    <row r="3" spans="1:11" ht="30" customHeight="1" x14ac:dyDescent="0.3">
      <c r="A3" s="9" t="s">
        <v>63</v>
      </c>
    </row>
    <row r="4" spans="1:11" ht="44.1" customHeight="1" x14ac:dyDescent="0.3">
      <c r="A4" s="2" t="s">
        <v>122</v>
      </c>
      <c r="B4" s="2" t="s">
        <v>64</v>
      </c>
      <c r="C4" s="10" t="s">
        <v>123</v>
      </c>
      <c r="D4" s="10" t="s">
        <v>124</v>
      </c>
      <c r="E4" s="10" t="s">
        <v>125</v>
      </c>
      <c r="F4" s="10" t="s">
        <v>249</v>
      </c>
      <c r="G4" s="10" t="s">
        <v>250</v>
      </c>
      <c r="H4" s="10" t="s">
        <v>251</v>
      </c>
      <c r="I4" s="10" t="s">
        <v>126</v>
      </c>
      <c r="J4" s="10" t="s">
        <v>127</v>
      </c>
      <c r="K4" s="10" t="s">
        <v>128</v>
      </c>
    </row>
    <row r="5" spans="1:11" ht="25.5" customHeight="1" x14ac:dyDescent="0.3">
      <c r="A5" s="12" t="s">
        <v>129</v>
      </c>
      <c r="B5" s="12" t="s">
        <v>101</v>
      </c>
      <c r="C5" s="11">
        <v>22</v>
      </c>
      <c r="D5" s="11">
        <v>282</v>
      </c>
      <c r="E5" s="11">
        <v>718</v>
      </c>
      <c r="F5" s="11">
        <v>11</v>
      </c>
      <c r="G5" s="11">
        <v>19</v>
      </c>
      <c r="H5" s="11">
        <v>45</v>
      </c>
      <c r="I5" s="11">
        <v>33</v>
      </c>
      <c r="J5" s="11">
        <v>301</v>
      </c>
      <c r="K5" s="13">
        <v>763</v>
      </c>
    </row>
    <row r="6" spans="1:11" ht="15" customHeight="1" x14ac:dyDescent="0.3">
      <c r="A6" s="12" t="s">
        <v>129</v>
      </c>
      <c r="B6" s="12" t="s">
        <v>102</v>
      </c>
      <c r="C6" s="11">
        <v>19</v>
      </c>
      <c r="D6" s="11">
        <v>343</v>
      </c>
      <c r="E6" s="11">
        <v>857</v>
      </c>
      <c r="F6" s="11">
        <v>14</v>
      </c>
      <c r="G6" s="11">
        <v>27</v>
      </c>
      <c r="H6" s="11">
        <v>60</v>
      </c>
      <c r="I6" s="11">
        <v>33</v>
      </c>
      <c r="J6" s="11">
        <v>370</v>
      </c>
      <c r="K6" s="13">
        <v>917</v>
      </c>
    </row>
    <row r="7" spans="1:11" ht="15" customHeight="1" x14ac:dyDescent="0.3">
      <c r="A7" s="12" t="s">
        <v>129</v>
      </c>
      <c r="B7" s="12" t="s">
        <v>103</v>
      </c>
      <c r="C7" s="11">
        <v>35</v>
      </c>
      <c r="D7" s="11">
        <v>405</v>
      </c>
      <c r="E7" s="11">
        <v>876</v>
      </c>
      <c r="F7" s="11">
        <v>11</v>
      </c>
      <c r="G7" s="11">
        <v>32</v>
      </c>
      <c r="H7" s="11">
        <v>74</v>
      </c>
      <c r="I7" s="11">
        <v>46</v>
      </c>
      <c r="J7" s="11">
        <v>437</v>
      </c>
      <c r="K7" s="13">
        <v>950</v>
      </c>
    </row>
    <row r="8" spans="1:11" ht="15" customHeight="1" x14ac:dyDescent="0.3">
      <c r="A8" s="12" t="s">
        <v>129</v>
      </c>
      <c r="B8" s="12" t="s">
        <v>104</v>
      </c>
      <c r="C8" s="11">
        <v>30</v>
      </c>
      <c r="D8" s="11">
        <v>405</v>
      </c>
      <c r="E8" s="11">
        <v>843</v>
      </c>
      <c r="F8" s="11">
        <v>12</v>
      </c>
      <c r="G8" s="11">
        <v>25</v>
      </c>
      <c r="H8" s="11">
        <v>55</v>
      </c>
      <c r="I8" s="11">
        <v>42</v>
      </c>
      <c r="J8" s="11">
        <v>430</v>
      </c>
      <c r="K8" s="13">
        <v>898</v>
      </c>
    </row>
    <row r="9" spans="1:11" ht="15" customHeight="1" x14ac:dyDescent="0.3">
      <c r="A9" s="12" t="s">
        <v>129</v>
      </c>
      <c r="B9" s="12" t="s">
        <v>105</v>
      </c>
      <c r="C9" s="11">
        <v>19</v>
      </c>
      <c r="D9" s="11">
        <v>376</v>
      </c>
      <c r="E9" s="11">
        <v>817</v>
      </c>
      <c r="F9" s="11">
        <v>8</v>
      </c>
      <c r="G9" s="11">
        <v>26</v>
      </c>
      <c r="H9" s="11">
        <v>50</v>
      </c>
      <c r="I9" s="11">
        <v>27</v>
      </c>
      <c r="J9" s="11">
        <v>402</v>
      </c>
      <c r="K9" s="13">
        <v>867</v>
      </c>
    </row>
    <row r="10" spans="1:11" ht="25.5" customHeight="1" x14ac:dyDescent="0.3">
      <c r="A10" s="12" t="s">
        <v>130</v>
      </c>
      <c r="B10" s="12" t="s">
        <v>101</v>
      </c>
      <c r="C10" s="11">
        <v>3</v>
      </c>
      <c r="D10" s="11">
        <v>158</v>
      </c>
      <c r="E10" s="11">
        <v>423</v>
      </c>
      <c r="F10" s="11">
        <v>6</v>
      </c>
      <c r="G10" s="11">
        <v>39</v>
      </c>
      <c r="H10" s="11">
        <v>88</v>
      </c>
      <c r="I10" s="11">
        <v>9</v>
      </c>
      <c r="J10" s="11">
        <v>197</v>
      </c>
      <c r="K10" s="13">
        <v>511</v>
      </c>
    </row>
    <row r="11" spans="1:11" ht="15" customHeight="1" x14ac:dyDescent="0.3">
      <c r="A11" s="12" t="s">
        <v>130</v>
      </c>
      <c r="B11" s="12" t="s">
        <v>102</v>
      </c>
      <c r="C11" s="11">
        <v>1</v>
      </c>
      <c r="D11" s="11">
        <v>149</v>
      </c>
      <c r="E11" s="11">
        <v>420</v>
      </c>
      <c r="F11" s="11">
        <v>1</v>
      </c>
      <c r="G11" s="11">
        <v>31</v>
      </c>
      <c r="H11" s="11">
        <v>61</v>
      </c>
      <c r="I11" s="11">
        <v>2</v>
      </c>
      <c r="J11" s="11">
        <v>180</v>
      </c>
      <c r="K11" s="13">
        <v>481</v>
      </c>
    </row>
    <row r="12" spans="1:11" ht="15" customHeight="1" x14ac:dyDescent="0.3">
      <c r="A12" s="12" t="s">
        <v>130</v>
      </c>
      <c r="B12" s="12" t="s">
        <v>103</v>
      </c>
      <c r="C12" s="11">
        <v>3</v>
      </c>
      <c r="D12" s="11">
        <v>123</v>
      </c>
      <c r="E12" s="11">
        <v>336</v>
      </c>
      <c r="F12" s="11">
        <v>4</v>
      </c>
      <c r="G12" s="11">
        <v>33</v>
      </c>
      <c r="H12" s="11">
        <v>69</v>
      </c>
      <c r="I12" s="11">
        <v>7</v>
      </c>
      <c r="J12" s="11">
        <v>156</v>
      </c>
      <c r="K12" s="13">
        <v>405</v>
      </c>
    </row>
    <row r="13" spans="1:11" ht="15" customHeight="1" x14ac:dyDescent="0.3">
      <c r="A13" s="12" t="s">
        <v>130</v>
      </c>
      <c r="B13" s="12" t="s">
        <v>104</v>
      </c>
      <c r="C13" s="11">
        <v>3</v>
      </c>
      <c r="D13" s="11">
        <v>136</v>
      </c>
      <c r="E13" s="11">
        <v>351</v>
      </c>
      <c r="F13" s="11">
        <v>0</v>
      </c>
      <c r="G13" s="11">
        <v>22</v>
      </c>
      <c r="H13" s="11">
        <v>44</v>
      </c>
      <c r="I13" s="11">
        <v>3</v>
      </c>
      <c r="J13" s="11">
        <v>158</v>
      </c>
      <c r="K13" s="13">
        <v>395</v>
      </c>
    </row>
    <row r="14" spans="1:11" ht="15" customHeight="1" x14ac:dyDescent="0.3">
      <c r="A14" s="12" t="s">
        <v>130</v>
      </c>
      <c r="B14" s="12" t="s">
        <v>105</v>
      </c>
      <c r="C14" s="11">
        <v>5</v>
      </c>
      <c r="D14" s="11">
        <v>123</v>
      </c>
      <c r="E14" s="11">
        <v>337</v>
      </c>
      <c r="F14" s="11">
        <v>2</v>
      </c>
      <c r="G14" s="11">
        <v>33</v>
      </c>
      <c r="H14" s="11">
        <v>55</v>
      </c>
      <c r="I14" s="11">
        <v>7</v>
      </c>
      <c r="J14" s="11">
        <v>156</v>
      </c>
      <c r="K14" s="13">
        <v>392</v>
      </c>
    </row>
    <row r="15" spans="1:11" ht="25.5" customHeight="1" x14ac:dyDescent="0.3">
      <c r="A15" s="12" t="s">
        <v>131</v>
      </c>
      <c r="B15" s="12" t="s">
        <v>101</v>
      </c>
      <c r="C15" s="11">
        <v>5</v>
      </c>
      <c r="D15" s="11">
        <v>109</v>
      </c>
      <c r="E15" s="11">
        <v>200</v>
      </c>
      <c r="F15" s="11">
        <v>24</v>
      </c>
      <c r="G15" s="11">
        <v>172</v>
      </c>
      <c r="H15" s="11">
        <v>259</v>
      </c>
      <c r="I15" s="11">
        <v>29</v>
      </c>
      <c r="J15" s="11">
        <v>281</v>
      </c>
      <c r="K15" s="13">
        <v>459</v>
      </c>
    </row>
    <row r="16" spans="1:11" ht="15" customHeight="1" x14ac:dyDescent="0.3">
      <c r="A16" s="12" t="s">
        <v>131</v>
      </c>
      <c r="B16" s="12" t="s">
        <v>102</v>
      </c>
      <c r="C16" s="11">
        <v>3</v>
      </c>
      <c r="D16" s="11">
        <v>121</v>
      </c>
      <c r="E16" s="11">
        <v>223</v>
      </c>
      <c r="F16" s="11">
        <v>23</v>
      </c>
      <c r="G16" s="11">
        <v>165</v>
      </c>
      <c r="H16" s="11">
        <v>259</v>
      </c>
      <c r="I16" s="11">
        <v>26</v>
      </c>
      <c r="J16" s="11">
        <v>286</v>
      </c>
      <c r="K16" s="13">
        <v>482</v>
      </c>
    </row>
    <row r="17" spans="1:11" ht="15" customHeight="1" x14ac:dyDescent="0.3">
      <c r="A17" s="12" t="s">
        <v>131</v>
      </c>
      <c r="B17" s="12" t="s">
        <v>103</v>
      </c>
      <c r="C17" s="11">
        <v>0</v>
      </c>
      <c r="D17" s="11">
        <v>127</v>
      </c>
      <c r="E17" s="11">
        <v>232</v>
      </c>
      <c r="F17" s="11">
        <v>27</v>
      </c>
      <c r="G17" s="11">
        <v>170</v>
      </c>
      <c r="H17" s="11">
        <v>255</v>
      </c>
      <c r="I17" s="11">
        <v>27</v>
      </c>
      <c r="J17" s="11">
        <v>297</v>
      </c>
      <c r="K17" s="13">
        <v>487</v>
      </c>
    </row>
    <row r="18" spans="1:11" ht="15" customHeight="1" x14ac:dyDescent="0.3">
      <c r="A18" s="12" t="s">
        <v>131</v>
      </c>
      <c r="B18" s="12" t="s">
        <v>104</v>
      </c>
      <c r="C18" s="11">
        <v>6</v>
      </c>
      <c r="D18" s="11">
        <v>126</v>
      </c>
      <c r="E18" s="11">
        <v>227</v>
      </c>
      <c r="F18" s="11">
        <v>28</v>
      </c>
      <c r="G18" s="11">
        <v>163</v>
      </c>
      <c r="H18" s="11">
        <v>243</v>
      </c>
      <c r="I18" s="11">
        <v>34</v>
      </c>
      <c r="J18" s="11">
        <v>289</v>
      </c>
      <c r="K18" s="13">
        <v>470</v>
      </c>
    </row>
    <row r="19" spans="1:11" ht="15" customHeight="1" x14ac:dyDescent="0.3">
      <c r="A19" s="12" t="s">
        <v>131</v>
      </c>
      <c r="B19" s="12" t="s">
        <v>105</v>
      </c>
      <c r="C19" s="11">
        <v>3</v>
      </c>
      <c r="D19" s="11">
        <v>156</v>
      </c>
      <c r="E19" s="11">
        <v>286</v>
      </c>
      <c r="F19" s="11">
        <v>31</v>
      </c>
      <c r="G19" s="11">
        <v>180</v>
      </c>
      <c r="H19" s="11">
        <v>295</v>
      </c>
      <c r="I19" s="11">
        <v>34</v>
      </c>
      <c r="J19" s="11">
        <v>336</v>
      </c>
      <c r="K19" s="13">
        <v>581</v>
      </c>
    </row>
    <row r="20" spans="1:11" ht="25.5" customHeight="1" x14ac:dyDescent="0.3">
      <c r="A20" s="12" t="s">
        <v>132</v>
      </c>
      <c r="B20" s="12" t="s">
        <v>101</v>
      </c>
      <c r="C20" s="11">
        <v>6</v>
      </c>
      <c r="D20" s="11">
        <v>260</v>
      </c>
      <c r="E20" s="11">
        <v>1251</v>
      </c>
      <c r="F20" s="11">
        <v>44</v>
      </c>
      <c r="G20" s="11">
        <v>452</v>
      </c>
      <c r="H20" s="11">
        <v>1660</v>
      </c>
      <c r="I20" s="11">
        <v>50</v>
      </c>
      <c r="J20" s="11">
        <v>712</v>
      </c>
      <c r="K20" s="13">
        <v>2911</v>
      </c>
    </row>
    <row r="21" spans="1:11" ht="15" customHeight="1" x14ac:dyDescent="0.3">
      <c r="A21" s="12" t="s">
        <v>132</v>
      </c>
      <c r="B21" s="12" t="s">
        <v>102</v>
      </c>
      <c r="C21" s="11">
        <v>14</v>
      </c>
      <c r="D21" s="11">
        <v>289</v>
      </c>
      <c r="E21" s="11">
        <v>1403</v>
      </c>
      <c r="F21" s="11">
        <v>81</v>
      </c>
      <c r="G21" s="11">
        <v>532</v>
      </c>
      <c r="H21" s="11">
        <v>1805</v>
      </c>
      <c r="I21" s="11">
        <v>95</v>
      </c>
      <c r="J21" s="11">
        <v>821</v>
      </c>
      <c r="K21" s="13">
        <v>3208</v>
      </c>
    </row>
    <row r="22" spans="1:11" ht="15" customHeight="1" x14ac:dyDescent="0.3">
      <c r="A22" s="12" t="s">
        <v>132</v>
      </c>
      <c r="B22" s="12" t="s">
        <v>103</v>
      </c>
      <c r="C22" s="11">
        <v>8</v>
      </c>
      <c r="D22" s="11">
        <v>310</v>
      </c>
      <c r="E22" s="11">
        <v>1434</v>
      </c>
      <c r="F22" s="11">
        <v>46</v>
      </c>
      <c r="G22" s="11">
        <v>601</v>
      </c>
      <c r="H22" s="11">
        <v>1975</v>
      </c>
      <c r="I22" s="11">
        <v>54</v>
      </c>
      <c r="J22" s="11">
        <v>911</v>
      </c>
      <c r="K22" s="13">
        <v>3409</v>
      </c>
    </row>
    <row r="23" spans="1:11" ht="15" customHeight="1" x14ac:dyDescent="0.3">
      <c r="A23" s="12" t="s">
        <v>132</v>
      </c>
      <c r="B23" s="12" t="s">
        <v>104</v>
      </c>
      <c r="C23" s="11">
        <v>14</v>
      </c>
      <c r="D23" s="11">
        <v>368</v>
      </c>
      <c r="E23" s="11">
        <v>1564</v>
      </c>
      <c r="F23" s="11">
        <v>59</v>
      </c>
      <c r="G23" s="11">
        <v>574</v>
      </c>
      <c r="H23" s="11">
        <v>1847</v>
      </c>
      <c r="I23" s="11">
        <v>73</v>
      </c>
      <c r="J23" s="11">
        <v>942</v>
      </c>
      <c r="K23" s="13">
        <v>3411</v>
      </c>
    </row>
    <row r="24" spans="1:11" ht="15" customHeight="1" x14ac:dyDescent="0.3">
      <c r="A24" s="12" t="s">
        <v>132</v>
      </c>
      <c r="B24" s="12" t="s">
        <v>105</v>
      </c>
      <c r="C24" s="11">
        <v>13</v>
      </c>
      <c r="D24" s="11">
        <v>303</v>
      </c>
      <c r="E24" s="11">
        <v>1354</v>
      </c>
      <c r="F24" s="11">
        <v>46</v>
      </c>
      <c r="G24" s="11">
        <v>542</v>
      </c>
      <c r="H24" s="11">
        <v>1738</v>
      </c>
      <c r="I24" s="11">
        <v>59</v>
      </c>
      <c r="J24" s="11">
        <v>845</v>
      </c>
      <c r="K24" s="13">
        <v>3092</v>
      </c>
    </row>
    <row r="25" spans="1:11" ht="25.5" customHeight="1" x14ac:dyDescent="0.3">
      <c r="A25" s="12" t="s">
        <v>133</v>
      </c>
      <c r="B25" s="12" t="s">
        <v>101</v>
      </c>
      <c r="C25" s="11">
        <v>2</v>
      </c>
      <c r="D25" s="11">
        <v>23</v>
      </c>
      <c r="E25" s="11">
        <v>74</v>
      </c>
      <c r="F25" s="11">
        <v>0</v>
      </c>
      <c r="G25" s="11">
        <v>4</v>
      </c>
      <c r="H25" s="11">
        <v>6</v>
      </c>
      <c r="I25" s="11">
        <v>2</v>
      </c>
      <c r="J25" s="11">
        <v>27</v>
      </c>
      <c r="K25" s="13">
        <v>80</v>
      </c>
    </row>
    <row r="26" spans="1:11" ht="15" customHeight="1" x14ac:dyDescent="0.3">
      <c r="A26" s="12" t="s">
        <v>133</v>
      </c>
      <c r="B26" s="12" t="s">
        <v>102</v>
      </c>
      <c r="C26" s="11">
        <v>0</v>
      </c>
      <c r="D26" s="11">
        <v>17</v>
      </c>
      <c r="E26" s="11">
        <v>83</v>
      </c>
      <c r="F26" s="11">
        <v>0</v>
      </c>
      <c r="G26" s="11">
        <v>3</v>
      </c>
      <c r="H26" s="11">
        <v>34</v>
      </c>
      <c r="I26" s="11">
        <v>0</v>
      </c>
      <c r="J26" s="11">
        <v>20</v>
      </c>
      <c r="K26" s="13">
        <v>117</v>
      </c>
    </row>
    <row r="27" spans="1:11" ht="15" customHeight="1" x14ac:dyDescent="0.3">
      <c r="A27" s="12" t="s">
        <v>133</v>
      </c>
      <c r="B27" s="12" t="s">
        <v>103</v>
      </c>
      <c r="C27" s="11">
        <v>0</v>
      </c>
      <c r="D27" s="11">
        <v>37</v>
      </c>
      <c r="E27" s="11">
        <v>121</v>
      </c>
      <c r="F27" s="11">
        <v>1</v>
      </c>
      <c r="G27" s="11">
        <v>6</v>
      </c>
      <c r="H27" s="11">
        <v>26</v>
      </c>
      <c r="I27" s="11">
        <v>1</v>
      </c>
      <c r="J27" s="11">
        <v>43</v>
      </c>
      <c r="K27" s="13">
        <v>147</v>
      </c>
    </row>
    <row r="28" spans="1:11" ht="15" customHeight="1" x14ac:dyDescent="0.3">
      <c r="A28" s="12" t="s">
        <v>133</v>
      </c>
      <c r="B28" s="12" t="s">
        <v>104</v>
      </c>
      <c r="C28" s="11">
        <v>0</v>
      </c>
      <c r="D28" s="11">
        <v>23</v>
      </c>
      <c r="E28" s="11">
        <v>113</v>
      </c>
      <c r="F28" s="11">
        <v>0</v>
      </c>
      <c r="G28" s="11">
        <v>4</v>
      </c>
      <c r="H28" s="11">
        <v>17</v>
      </c>
      <c r="I28" s="11">
        <v>0</v>
      </c>
      <c r="J28" s="11">
        <v>27</v>
      </c>
      <c r="K28" s="13">
        <v>130</v>
      </c>
    </row>
    <row r="29" spans="1:11" ht="15" customHeight="1" x14ac:dyDescent="0.3">
      <c r="A29" s="12" t="s">
        <v>133</v>
      </c>
      <c r="B29" s="12" t="s">
        <v>105</v>
      </c>
      <c r="C29" s="11">
        <v>0</v>
      </c>
      <c r="D29" s="11">
        <v>23</v>
      </c>
      <c r="E29" s="11">
        <v>83</v>
      </c>
      <c r="F29" s="11">
        <v>0</v>
      </c>
      <c r="G29" s="11">
        <v>9</v>
      </c>
      <c r="H29" s="11">
        <v>26</v>
      </c>
      <c r="I29" s="11">
        <v>0</v>
      </c>
      <c r="J29" s="11">
        <v>32</v>
      </c>
      <c r="K29" s="13">
        <v>109</v>
      </c>
    </row>
    <row r="30" spans="1:11" ht="25.5" customHeight="1" x14ac:dyDescent="0.3">
      <c r="A30" s="12" t="s">
        <v>134</v>
      </c>
      <c r="B30" s="12" t="s">
        <v>101</v>
      </c>
      <c r="C30" s="11">
        <v>1</v>
      </c>
      <c r="D30" s="11">
        <v>35</v>
      </c>
      <c r="E30" s="11">
        <v>168</v>
      </c>
      <c r="F30" s="11">
        <v>4</v>
      </c>
      <c r="G30" s="11">
        <v>70</v>
      </c>
      <c r="H30" s="11">
        <v>214</v>
      </c>
      <c r="I30" s="11">
        <v>5</v>
      </c>
      <c r="J30" s="11">
        <v>105</v>
      </c>
      <c r="K30" s="13">
        <v>382</v>
      </c>
    </row>
    <row r="31" spans="1:11" ht="15" customHeight="1" x14ac:dyDescent="0.3">
      <c r="A31" s="12" t="s">
        <v>134</v>
      </c>
      <c r="B31" s="12" t="s">
        <v>102</v>
      </c>
      <c r="C31" s="11">
        <v>1</v>
      </c>
      <c r="D31" s="11">
        <v>39</v>
      </c>
      <c r="E31" s="11">
        <v>191</v>
      </c>
      <c r="F31" s="11">
        <v>8</v>
      </c>
      <c r="G31" s="11">
        <v>69</v>
      </c>
      <c r="H31" s="11">
        <v>245</v>
      </c>
      <c r="I31" s="11">
        <v>9</v>
      </c>
      <c r="J31" s="11">
        <v>108</v>
      </c>
      <c r="K31" s="13">
        <v>436</v>
      </c>
    </row>
    <row r="32" spans="1:11" ht="15" customHeight="1" x14ac:dyDescent="0.3">
      <c r="A32" s="12" t="s">
        <v>134</v>
      </c>
      <c r="B32" s="12" t="s">
        <v>103</v>
      </c>
      <c r="C32" s="11">
        <v>1</v>
      </c>
      <c r="D32" s="11">
        <v>47</v>
      </c>
      <c r="E32" s="11">
        <v>199</v>
      </c>
      <c r="F32" s="11">
        <v>7</v>
      </c>
      <c r="G32" s="11">
        <v>62</v>
      </c>
      <c r="H32" s="11">
        <v>237</v>
      </c>
      <c r="I32" s="11">
        <v>8</v>
      </c>
      <c r="J32" s="11">
        <v>109</v>
      </c>
      <c r="K32" s="13">
        <v>436</v>
      </c>
    </row>
    <row r="33" spans="1:11" ht="15" customHeight="1" x14ac:dyDescent="0.3">
      <c r="A33" s="12" t="s">
        <v>134</v>
      </c>
      <c r="B33" s="12" t="s">
        <v>104</v>
      </c>
      <c r="C33" s="11">
        <v>4</v>
      </c>
      <c r="D33" s="11">
        <v>60</v>
      </c>
      <c r="E33" s="11">
        <v>201</v>
      </c>
      <c r="F33" s="11">
        <v>4</v>
      </c>
      <c r="G33" s="11">
        <v>72</v>
      </c>
      <c r="H33" s="11">
        <v>227</v>
      </c>
      <c r="I33" s="11">
        <v>8</v>
      </c>
      <c r="J33" s="11">
        <v>132</v>
      </c>
      <c r="K33" s="13">
        <v>428</v>
      </c>
    </row>
    <row r="34" spans="1:11" ht="15" customHeight="1" x14ac:dyDescent="0.3">
      <c r="A34" s="12" t="s">
        <v>134</v>
      </c>
      <c r="B34" s="12" t="s">
        <v>105</v>
      </c>
      <c r="C34" s="11">
        <v>2</v>
      </c>
      <c r="D34" s="11">
        <v>65</v>
      </c>
      <c r="E34" s="11">
        <v>208</v>
      </c>
      <c r="F34" s="11">
        <v>5</v>
      </c>
      <c r="G34" s="11">
        <v>70</v>
      </c>
      <c r="H34" s="11">
        <v>286</v>
      </c>
      <c r="I34" s="11">
        <v>7</v>
      </c>
      <c r="J34" s="11">
        <v>135</v>
      </c>
      <c r="K34" s="13">
        <v>494</v>
      </c>
    </row>
    <row r="35" spans="1:11" ht="25.5" customHeight="1" x14ac:dyDescent="0.3">
      <c r="A35" s="12" t="s">
        <v>135</v>
      </c>
      <c r="B35" s="12" t="s">
        <v>101</v>
      </c>
      <c r="C35" s="11">
        <v>39</v>
      </c>
      <c r="D35" s="11">
        <v>867</v>
      </c>
      <c r="E35" s="11">
        <v>2834</v>
      </c>
      <c r="F35" s="11">
        <v>89</v>
      </c>
      <c r="G35" s="11">
        <v>756</v>
      </c>
      <c r="H35" s="11">
        <v>2272</v>
      </c>
      <c r="I35" s="11">
        <v>128</v>
      </c>
      <c r="J35" s="11">
        <v>1623</v>
      </c>
      <c r="K35" s="13">
        <v>5106</v>
      </c>
    </row>
    <row r="36" spans="1:11" ht="15" customHeight="1" x14ac:dyDescent="0.3">
      <c r="A36" s="12" t="s">
        <v>135</v>
      </c>
      <c r="B36" s="12" t="s">
        <v>102</v>
      </c>
      <c r="C36" s="11">
        <v>38</v>
      </c>
      <c r="D36" s="11">
        <v>958</v>
      </c>
      <c r="E36" s="11">
        <v>3177</v>
      </c>
      <c r="F36" s="11">
        <v>127</v>
      </c>
      <c r="G36" s="11">
        <v>827</v>
      </c>
      <c r="H36" s="11">
        <v>2464</v>
      </c>
      <c r="I36" s="11">
        <v>165</v>
      </c>
      <c r="J36" s="11">
        <v>1785</v>
      </c>
      <c r="K36" s="13">
        <v>5641</v>
      </c>
    </row>
    <row r="37" spans="1:11" ht="15" customHeight="1" x14ac:dyDescent="0.3">
      <c r="A37" s="12" t="s">
        <v>135</v>
      </c>
      <c r="B37" s="12" t="s">
        <v>103</v>
      </c>
      <c r="C37" s="11">
        <v>47</v>
      </c>
      <c r="D37" s="11">
        <v>1049</v>
      </c>
      <c r="E37" s="11">
        <v>3198</v>
      </c>
      <c r="F37" s="11">
        <v>96</v>
      </c>
      <c r="G37" s="11">
        <v>904</v>
      </c>
      <c r="H37" s="11">
        <v>2636</v>
      </c>
      <c r="I37" s="11">
        <v>143</v>
      </c>
      <c r="J37" s="11">
        <v>1953</v>
      </c>
      <c r="K37" s="13">
        <v>5834</v>
      </c>
    </row>
    <row r="38" spans="1:11" ht="15" customHeight="1" x14ac:dyDescent="0.3">
      <c r="A38" s="12" t="s">
        <v>135</v>
      </c>
      <c r="B38" s="12" t="s">
        <v>104</v>
      </c>
      <c r="C38" s="11">
        <v>57</v>
      </c>
      <c r="D38" s="11">
        <v>1118</v>
      </c>
      <c r="E38" s="11">
        <v>3299</v>
      </c>
      <c r="F38" s="11">
        <v>103</v>
      </c>
      <c r="G38" s="11">
        <v>860</v>
      </c>
      <c r="H38" s="11">
        <v>2433</v>
      </c>
      <c r="I38" s="11">
        <v>160</v>
      </c>
      <c r="J38" s="11">
        <v>1978</v>
      </c>
      <c r="K38" s="13">
        <v>5732</v>
      </c>
    </row>
    <row r="39" spans="1:11" ht="15" customHeight="1" x14ac:dyDescent="0.3">
      <c r="A39" s="12" t="s">
        <v>135</v>
      </c>
      <c r="B39" s="12" t="s">
        <v>105</v>
      </c>
      <c r="C39" s="11">
        <v>42</v>
      </c>
      <c r="D39" s="11">
        <v>1046</v>
      </c>
      <c r="E39" s="11">
        <v>3085</v>
      </c>
      <c r="F39" s="11">
        <v>92</v>
      </c>
      <c r="G39" s="11">
        <v>860</v>
      </c>
      <c r="H39" s="11">
        <v>2450</v>
      </c>
      <c r="I39" s="11">
        <v>134</v>
      </c>
      <c r="J39" s="11">
        <v>1906</v>
      </c>
      <c r="K39" s="13">
        <v>5535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workbookViewId="0"/>
  </sheetViews>
  <sheetFormatPr defaultColWidth="11.5546875" defaultRowHeight="14.4" x14ac:dyDescent="0.3"/>
  <cols>
    <col min="1" max="1" width="25.5546875" customWidth="1"/>
    <col min="2" max="2" width="12.5546875" customWidth="1"/>
    <col min="3" max="11" width="16.5546875" customWidth="1"/>
  </cols>
  <sheetData>
    <row r="1" spans="1:11" ht="21" customHeight="1" x14ac:dyDescent="0.3">
      <c r="A1" s="1" t="s">
        <v>226</v>
      </c>
    </row>
    <row r="2" spans="1:11" ht="14.1" customHeight="1" x14ac:dyDescent="0.3">
      <c r="A2" s="9" t="s">
        <v>61</v>
      </c>
    </row>
    <row r="3" spans="1:11" ht="30" customHeight="1" x14ac:dyDescent="0.3">
      <c r="A3" s="9" t="s">
        <v>63</v>
      </c>
    </row>
    <row r="4" spans="1:11" ht="44.1" customHeight="1" x14ac:dyDescent="0.3">
      <c r="A4" s="2" t="s">
        <v>122</v>
      </c>
      <c r="B4" s="2" t="s">
        <v>64</v>
      </c>
      <c r="C4" s="10" t="s">
        <v>123</v>
      </c>
      <c r="D4" s="10" t="s">
        <v>124</v>
      </c>
      <c r="E4" s="10" t="s">
        <v>125</v>
      </c>
      <c r="F4" s="10" t="s">
        <v>249</v>
      </c>
      <c r="G4" s="10" t="s">
        <v>250</v>
      </c>
      <c r="H4" s="10" t="s">
        <v>251</v>
      </c>
      <c r="I4" s="10" t="s">
        <v>126</v>
      </c>
      <c r="J4" s="10" t="s">
        <v>127</v>
      </c>
      <c r="K4" s="10" t="s">
        <v>128</v>
      </c>
    </row>
    <row r="5" spans="1:11" ht="25.5" customHeight="1" x14ac:dyDescent="0.3">
      <c r="A5" s="12" t="s">
        <v>129</v>
      </c>
      <c r="B5" s="12" t="s">
        <v>101</v>
      </c>
      <c r="C5" s="11">
        <v>1</v>
      </c>
      <c r="D5" s="11">
        <v>92</v>
      </c>
      <c r="E5" s="11">
        <v>240</v>
      </c>
      <c r="F5" s="11">
        <v>0</v>
      </c>
      <c r="G5" s="11">
        <v>2</v>
      </c>
      <c r="H5" s="11">
        <v>4</v>
      </c>
      <c r="I5" s="11">
        <v>1</v>
      </c>
      <c r="J5" s="11">
        <v>94</v>
      </c>
      <c r="K5" s="13">
        <v>244</v>
      </c>
    </row>
    <row r="6" spans="1:11" ht="15" customHeight="1" x14ac:dyDescent="0.3">
      <c r="A6" s="12" t="s">
        <v>129</v>
      </c>
      <c r="B6" s="12" t="s">
        <v>102</v>
      </c>
      <c r="C6" s="11">
        <v>0</v>
      </c>
      <c r="D6" s="11">
        <v>114</v>
      </c>
      <c r="E6" s="11">
        <v>292</v>
      </c>
      <c r="F6" s="11">
        <v>1</v>
      </c>
      <c r="G6" s="11">
        <v>1</v>
      </c>
      <c r="H6" s="11">
        <v>3</v>
      </c>
      <c r="I6" s="11">
        <v>1</v>
      </c>
      <c r="J6" s="11">
        <v>115</v>
      </c>
      <c r="K6" s="13">
        <v>295</v>
      </c>
    </row>
    <row r="7" spans="1:11" ht="15" customHeight="1" x14ac:dyDescent="0.3">
      <c r="A7" s="12" t="s">
        <v>129</v>
      </c>
      <c r="B7" s="12" t="s">
        <v>103</v>
      </c>
      <c r="C7" s="11">
        <v>2</v>
      </c>
      <c r="D7" s="11">
        <v>104</v>
      </c>
      <c r="E7" s="11">
        <v>253</v>
      </c>
      <c r="F7" s="11">
        <v>0</v>
      </c>
      <c r="G7" s="11">
        <v>3</v>
      </c>
      <c r="H7" s="11">
        <v>10</v>
      </c>
      <c r="I7" s="11">
        <v>2</v>
      </c>
      <c r="J7" s="11">
        <v>107</v>
      </c>
      <c r="K7" s="13">
        <v>263</v>
      </c>
    </row>
    <row r="8" spans="1:11" ht="15" customHeight="1" x14ac:dyDescent="0.3">
      <c r="A8" s="12" t="s">
        <v>129</v>
      </c>
      <c r="B8" s="12" t="s">
        <v>104</v>
      </c>
      <c r="C8" s="11">
        <v>0</v>
      </c>
      <c r="D8" s="11">
        <v>95</v>
      </c>
      <c r="E8" s="11">
        <v>228</v>
      </c>
      <c r="F8" s="11">
        <v>1</v>
      </c>
      <c r="G8" s="11">
        <v>3</v>
      </c>
      <c r="H8" s="11">
        <v>6</v>
      </c>
      <c r="I8" s="11">
        <v>1</v>
      </c>
      <c r="J8" s="11">
        <v>98</v>
      </c>
      <c r="K8" s="13">
        <v>234</v>
      </c>
    </row>
    <row r="9" spans="1:11" ht="15" customHeight="1" x14ac:dyDescent="0.3">
      <c r="A9" s="12" t="s">
        <v>129</v>
      </c>
      <c r="B9" s="12" t="s">
        <v>105</v>
      </c>
      <c r="C9" s="11">
        <v>0</v>
      </c>
      <c r="D9" s="11">
        <v>94</v>
      </c>
      <c r="E9" s="11">
        <v>234</v>
      </c>
      <c r="F9" s="11">
        <v>1</v>
      </c>
      <c r="G9" s="11">
        <v>3</v>
      </c>
      <c r="H9" s="11">
        <v>5</v>
      </c>
      <c r="I9" s="11">
        <v>1</v>
      </c>
      <c r="J9" s="11">
        <v>97</v>
      </c>
      <c r="K9" s="13">
        <v>239</v>
      </c>
    </row>
    <row r="10" spans="1:11" ht="25.5" customHeight="1" x14ac:dyDescent="0.3">
      <c r="A10" s="12" t="s">
        <v>130</v>
      </c>
      <c r="B10" s="12" t="s">
        <v>101</v>
      </c>
      <c r="C10" s="11">
        <v>1</v>
      </c>
      <c r="D10" s="11">
        <v>15</v>
      </c>
      <c r="E10" s="11">
        <v>53</v>
      </c>
      <c r="F10" s="11">
        <v>0</v>
      </c>
      <c r="G10" s="11">
        <v>2</v>
      </c>
      <c r="H10" s="11">
        <v>5</v>
      </c>
      <c r="I10" s="11">
        <v>1</v>
      </c>
      <c r="J10" s="11">
        <v>17</v>
      </c>
      <c r="K10" s="13">
        <v>58</v>
      </c>
    </row>
    <row r="11" spans="1:11" ht="15" customHeight="1" x14ac:dyDescent="0.3">
      <c r="A11" s="12" t="s">
        <v>130</v>
      </c>
      <c r="B11" s="12" t="s">
        <v>102</v>
      </c>
      <c r="C11" s="11">
        <v>0</v>
      </c>
      <c r="D11" s="11">
        <v>11</v>
      </c>
      <c r="E11" s="11">
        <v>42</v>
      </c>
      <c r="F11" s="11">
        <v>0</v>
      </c>
      <c r="G11" s="11">
        <v>1</v>
      </c>
      <c r="H11" s="11">
        <v>2</v>
      </c>
      <c r="I11" s="11">
        <v>0</v>
      </c>
      <c r="J11" s="11">
        <v>12</v>
      </c>
      <c r="K11" s="13">
        <v>44</v>
      </c>
    </row>
    <row r="12" spans="1:11" ht="15" customHeight="1" x14ac:dyDescent="0.3">
      <c r="A12" s="12" t="s">
        <v>130</v>
      </c>
      <c r="B12" s="12" t="s">
        <v>103</v>
      </c>
      <c r="C12" s="11">
        <v>1</v>
      </c>
      <c r="D12" s="11">
        <v>7</v>
      </c>
      <c r="E12" s="11">
        <v>31</v>
      </c>
      <c r="F12" s="11">
        <v>0</v>
      </c>
      <c r="G12" s="11">
        <v>1</v>
      </c>
      <c r="H12" s="11">
        <v>3</v>
      </c>
      <c r="I12" s="11">
        <v>1</v>
      </c>
      <c r="J12" s="11">
        <v>8</v>
      </c>
      <c r="K12" s="13">
        <v>34</v>
      </c>
    </row>
    <row r="13" spans="1:11" ht="15" customHeight="1" x14ac:dyDescent="0.3">
      <c r="A13" s="12" t="s">
        <v>130</v>
      </c>
      <c r="B13" s="12" t="s">
        <v>104</v>
      </c>
      <c r="C13" s="11">
        <v>1</v>
      </c>
      <c r="D13" s="11">
        <v>7</v>
      </c>
      <c r="E13" s="11">
        <v>30</v>
      </c>
      <c r="F13" s="11">
        <v>0</v>
      </c>
      <c r="G13" s="11">
        <v>0</v>
      </c>
      <c r="H13" s="11">
        <v>2</v>
      </c>
      <c r="I13" s="11">
        <v>1</v>
      </c>
      <c r="J13" s="11">
        <v>7</v>
      </c>
      <c r="K13" s="13">
        <v>32</v>
      </c>
    </row>
    <row r="14" spans="1:11" ht="15" customHeight="1" x14ac:dyDescent="0.3">
      <c r="A14" s="12" t="s">
        <v>130</v>
      </c>
      <c r="B14" s="12" t="s">
        <v>105</v>
      </c>
      <c r="C14" s="11">
        <v>0</v>
      </c>
      <c r="D14" s="11">
        <v>16</v>
      </c>
      <c r="E14" s="11">
        <v>38</v>
      </c>
      <c r="F14" s="11">
        <v>0</v>
      </c>
      <c r="G14" s="11">
        <v>2</v>
      </c>
      <c r="H14" s="11">
        <v>3</v>
      </c>
      <c r="I14" s="11">
        <v>0</v>
      </c>
      <c r="J14" s="11">
        <v>18</v>
      </c>
      <c r="K14" s="13">
        <v>41</v>
      </c>
    </row>
    <row r="15" spans="1:11" ht="25.5" customHeight="1" x14ac:dyDescent="0.3">
      <c r="A15" s="12" t="s">
        <v>132</v>
      </c>
      <c r="B15" s="12" t="s">
        <v>101</v>
      </c>
      <c r="C15" s="11">
        <v>0</v>
      </c>
      <c r="D15" s="11">
        <v>8</v>
      </c>
      <c r="E15" s="11">
        <v>74</v>
      </c>
      <c r="F15" s="11">
        <v>2</v>
      </c>
      <c r="G15" s="11">
        <v>16</v>
      </c>
      <c r="H15" s="11">
        <v>98</v>
      </c>
      <c r="I15" s="11">
        <v>2</v>
      </c>
      <c r="J15" s="11">
        <v>24</v>
      </c>
      <c r="K15" s="13">
        <v>172</v>
      </c>
    </row>
    <row r="16" spans="1:11" ht="15" customHeight="1" x14ac:dyDescent="0.3">
      <c r="A16" s="12" t="s">
        <v>132</v>
      </c>
      <c r="B16" s="12" t="s">
        <v>102</v>
      </c>
      <c r="C16" s="11">
        <v>0</v>
      </c>
      <c r="D16" s="11">
        <v>10</v>
      </c>
      <c r="E16" s="11">
        <v>96</v>
      </c>
      <c r="F16" s="11">
        <v>1</v>
      </c>
      <c r="G16" s="11">
        <v>17</v>
      </c>
      <c r="H16" s="11">
        <v>100</v>
      </c>
      <c r="I16" s="11">
        <v>1</v>
      </c>
      <c r="J16" s="11">
        <v>27</v>
      </c>
      <c r="K16" s="13">
        <v>196</v>
      </c>
    </row>
    <row r="17" spans="1:11" ht="15" customHeight="1" x14ac:dyDescent="0.3">
      <c r="A17" s="12" t="s">
        <v>132</v>
      </c>
      <c r="B17" s="12" t="s">
        <v>103</v>
      </c>
      <c r="C17" s="11">
        <v>0</v>
      </c>
      <c r="D17" s="11">
        <v>17</v>
      </c>
      <c r="E17" s="11">
        <v>96</v>
      </c>
      <c r="F17" s="11">
        <v>2</v>
      </c>
      <c r="G17" s="11">
        <v>27</v>
      </c>
      <c r="H17" s="11">
        <v>135</v>
      </c>
      <c r="I17" s="11">
        <v>2</v>
      </c>
      <c r="J17" s="11">
        <v>44</v>
      </c>
      <c r="K17" s="13">
        <v>231</v>
      </c>
    </row>
    <row r="18" spans="1:11" ht="15" customHeight="1" x14ac:dyDescent="0.3">
      <c r="A18" s="12" t="s">
        <v>132</v>
      </c>
      <c r="B18" s="12" t="s">
        <v>104</v>
      </c>
      <c r="C18" s="11">
        <v>0</v>
      </c>
      <c r="D18" s="11">
        <v>14</v>
      </c>
      <c r="E18" s="11">
        <v>82</v>
      </c>
      <c r="F18" s="11">
        <v>1</v>
      </c>
      <c r="G18" s="11">
        <v>28</v>
      </c>
      <c r="H18" s="11">
        <v>108</v>
      </c>
      <c r="I18" s="11">
        <v>1</v>
      </c>
      <c r="J18" s="11">
        <v>42</v>
      </c>
      <c r="K18" s="13">
        <v>190</v>
      </c>
    </row>
    <row r="19" spans="1:11" ht="15" customHeight="1" x14ac:dyDescent="0.3">
      <c r="A19" s="12" t="s">
        <v>132</v>
      </c>
      <c r="B19" s="12" t="s">
        <v>105</v>
      </c>
      <c r="C19" s="11">
        <v>0</v>
      </c>
      <c r="D19" s="11">
        <v>14</v>
      </c>
      <c r="E19" s="11">
        <v>84</v>
      </c>
      <c r="F19" s="11">
        <v>0</v>
      </c>
      <c r="G19" s="11">
        <v>21</v>
      </c>
      <c r="H19" s="11">
        <v>105</v>
      </c>
      <c r="I19" s="11">
        <v>0</v>
      </c>
      <c r="J19" s="11">
        <v>35</v>
      </c>
      <c r="K19" s="13">
        <v>189</v>
      </c>
    </row>
    <row r="20" spans="1:11" ht="25.5" customHeight="1" x14ac:dyDescent="0.3">
      <c r="A20" s="12" t="s">
        <v>133</v>
      </c>
      <c r="B20" s="12" t="s">
        <v>101</v>
      </c>
      <c r="C20" s="11">
        <v>0</v>
      </c>
      <c r="D20" s="11">
        <v>2</v>
      </c>
      <c r="E20" s="11">
        <v>5</v>
      </c>
      <c r="F20" s="11">
        <v>0</v>
      </c>
      <c r="G20" s="11">
        <v>0</v>
      </c>
      <c r="H20" s="11">
        <v>0</v>
      </c>
      <c r="I20" s="11">
        <v>0</v>
      </c>
      <c r="J20" s="11">
        <v>2</v>
      </c>
      <c r="K20" s="13">
        <v>5</v>
      </c>
    </row>
    <row r="21" spans="1:11" ht="15" customHeight="1" x14ac:dyDescent="0.3">
      <c r="A21" s="12" t="s">
        <v>133</v>
      </c>
      <c r="B21" s="12" t="s">
        <v>102</v>
      </c>
      <c r="C21" s="11">
        <v>0</v>
      </c>
      <c r="D21" s="11">
        <v>4</v>
      </c>
      <c r="E21" s="11">
        <v>13</v>
      </c>
      <c r="F21" s="11">
        <v>0</v>
      </c>
      <c r="G21" s="11">
        <v>2</v>
      </c>
      <c r="H21" s="11">
        <v>11</v>
      </c>
      <c r="I21" s="11">
        <v>0</v>
      </c>
      <c r="J21" s="11">
        <v>6</v>
      </c>
      <c r="K21" s="13">
        <v>24</v>
      </c>
    </row>
    <row r="22" spans="1:11" ht="15" customHeight="1" x14ac:dyDescent="0.3">
      <c r="A22" s="12" t="s">
        <v>133</v>
      </c>
      <c r="B22" s="12" t="s">
        <v>103</v>
      </c>
      <c r="C22" s="11">
        <v>0</v>
      </c>
      <c r="D22" s="11">
        <v>10</v>
      </c>
      <c r="E22" s="11">
        <v>26</v>
      </c>
      <c r="F22" s="11">
        <v>0</v>
      </c>
      <c r="G22" s="11">
        <v>0</v>
      </c>
      <c r="H22" s="11">
        <v>4</v>
      </c>
      <c r="I22" s="11">
        <v>0</v>
      </c>
      <c r="J22" s="11">
        <v>10</v>
      </c>
      <c r="K22" s="13">
        <v>30</v>
      </c>
    </row>
    <row r="23" spans="1:11" ht="15" customHeight="1" x14ac:dyDescent="0.3">
      <c r="A23" s="12" t="s">
        <v>133</v>
      </c>
      <c r="B23" s="12" t="s">
        <v>104</v>
      </c>
      <c r="C23" s="11">
        <v>0</v>
      </c>
      <c r="D23" s="11">
        <v>2</v>
      </c>
      <c r="E23" s="11">
        <v>14</v>
      </c>
      <c r="F23" s="11">
        <v>0</v>
      </c>
      <c r="G23" s="11">
        <v>0</v>
      </c>
      <c r="H23" s="11">
        <v>0</v>
      </c>
      <c r="I23" s="11">
        <v>0</v>
      </c>
      <c r="J23" s="11">
        <v>2</v>
      </c>
      <c r="K23" s="13">
        <v>14</v>
      </c>
    </row>
    <row r="24" spans="1:11" ht="15" customHeight="1" x14ac:dyDescent="0.3">
      <c r="A24" s="12" t="s">
        <v>133</v>
      </c>
      <c r="B24" s="12" t="s">
        <v>105</v>
      </c>
      <c r="C24" s="11">
        <v>0</v>
      </c>
      <c r="D24" s="11">
        <v>1</v>
      </c>
      <c r="E24" s="11">
        <v>5</v>
      </c>
      <c r="F24" s="11">
        <v>0</v>
      </c>
      <c r="G24" s="11">
        <v>0</v>
      </c>
      <c r="H24" s="11">
        <v>0</v>
      </c>
      <c r="I24" s="11">
        <v>0</v>
      </c>
      <c r="J24" s="11">
        <v>1</v>
      </c>
      <c r="K24" s="13">
        <v>5</v>
      </c>
    </row>
    <row r="25" spans="1:11" ht="25.5" customHeight="1" x14ac:dyDescent="0.3">
      <c r="A25" s="12" t="s">
        <v>134</v>
      </c>
      <c r="B25" s="12" t="s">
        <v>101</v>
      </c>
      <c r="C25" s="11">
        <v>0</v>
      </c>
      <c r="D25" s="11">
        <v>2</v>
      </c>
      <c r="E25" s="11">
        <v>10</v>
      </c>
      <c r="F25" s="11">
        <v>1</v>
      </c>
      <c r="G25" s="11">
        <v>1</v>
      </c>
      <c r="H25" s="11">
        <v>6</v>
      </c>
      <c r="I25" s="11">
        <v>1</v>
      </c>
      <c r="J25" s="11">
        <v>3</v>
      </c>
      <c r="K25" s="13">
        <v>16</v>
      </c>
    </row>
    <row r="26" spans="1:11" ht="15" customHeight="1" x14ac:dyDescent="0.3">
      <c r="A26" s="12" t="s">
        <v>134</v>
      </c>
      <c r="B26" s="12" t="s">
        <v>102</v>
      </c>
      <c r="C26" s="11">
        <v>0</v>
      </c>
      <c r="D26" s="11">
        <v>12</v>
      </c>
      <c r="E26" s="11">
        <v>21</v>
      </c>
      <c r="F26" s="11">
        <v>1</v>
      </c>
      <c r="G26" s="11">
        <v>4</v>
      </c>
      <c r="H26" s="11">
        <v>9</v>
      </c>
      <c r="I26" s="11">
        <v>1</v>
      </c>
      <c r="J26" s="11">
        <v>16</v>
      </c>
      <c r="K26" s="13">
        <v>30</v>
      </c>
    </row>
    <row r="27" spans="1:11" ht="15" customHeight="1" x14ac:dyDescent="0.3">
      <c r="A27" s="12" t="s">
        <v>134</v>
      </c>
      <c r="B27" s="12" t="s">
        <v>103</v>
      </c>
      <c r="C27" s="11">
        <v>0</v>
      </c>
      <c r="D27" s="11">
        <v>8</v>
      </c>
      <c r="E27" s="11">
        <v>16</v>
      </c>
      <c r="F27" s="11">
        <v>0</v>
      </c>
      <c r="G27" s="11">
        <v>1</v>
      </c>
      <c r="H27" s="11">
        <v>8</v>
      </c>
      <c r="I27" s="11">
        <v>0</v>
      </c>
      <c r="J27" s="11">
        <v>9</v>
      </c>
      <c r="K27" s="13">
        <v>24</v>
      </c>
    </row>
    <row r="28" spans="1:11" ht="15" customHeight="1" x14ac:dyDescent="0.3">
      <c r="A28" s="12" t="s">
        <v>134</v>
      </c>
      <c r="B28" s="12" t="s">
        <v>104</v>
      </c>
      <c r="C28" s="11">
        <v>0</v>
      </c>
      <c r="D28" s="11">
        <v>7</v>
      </c>
      <c r="E28" s="11">
        <v>18</v>
      </c>
      <c r="F28" s="11">
        <v>0</v>
      </c>
      <c r="G28" s="11">
        <v>4</v>
      </c>
      <c r="H28" s="11">
        <v>7</v>
      </c>
      <c r="I28" s="11">
        <v>0</v>
      </c>
      <c r="J28" s="11">
        <v>11</v>
      </c>
      <c r="K28" s="13">
        <v>25</v>
      </c>
    </row>
    <row r="29" spans="1:11" ht="15" customHeight="1" x14ac:dyDescent="0.3">
      <c r="A29" s="12" t="s">
        <v>134</v>
      </c>
      <c r="B29" s="12" t="s">
        <v>105</v>
      </c>
      <c r="C29" s="11">
        <v>0</v>
      </c>
      <c r="D29" s="11">
        <v>16</v>
      </c>
      <c r="E29" s="11">
        <v>36</v>
      </c>
      <c r="F29" s="11">
        <v>0</v>
      </c>
      <c r="G29" s="11">
        <v>6</v>
      </c>
      <c r="H29" s="11">
        <v>16</v>
      </c>
      <c r="I29" s="11">
        <v>0</v>
      </c>
      <c r="J29" s="11">
        <v>22</v>
      </c>
      <c r="K29" s="13">
        <v>52</v>
      </c>
    </row>
    <row r="30" spans="1:11" ht="25.5" customHeight="1" x14ac:dyDescent="0.3">
      <c r="A30" s="12" t="s">
        <v>135</v>
      </c>
      <c r="B30" s="12" t="s">
        <v>101</v>
      </c>
      <c r="C30" s="11">
        <v>2</v>
      </c>
      <c r="D30" s="11">
        <v>119</v>
      </c>
      <c r="E30" s="11">
        <v>382</v>
      </c>
      <c r="F30" s="11">
        <v>3</v>
      </c>
      <c r="G30" s="11">
        <v>21</v>
      </c>
      <c r="H30" s="11">
        <v>113</v>
      </c>
      <c r="I30" s="11">
        <v>5</v>
      </c>
      <c r="J30" s="11">
        <v>140</v>
      </c>
      <c r="K30" s="13">
        <v>495</v>
      </c>
    </row>
    <row r="31" spans="1:11" ht="15" customHeight="1" x14ac:dyDescent="0.3">
      <c r="A31" s="12" t="s">
        <v>135</v>
      </c>
      <c r="B31" s="12" t="s">
        <v>102</v>
      </c>
      <c r="C31" s="11">
        <v>0</v>
      </c>
      <c r="D31" s="11">
        <v>151</v>
      </c>
      <c r="E31" s="11">
        <v>464</v>
      </c>
      <c r="F31" s="11">
        <v>3</v>
      </c>
      <c r="G31" s="11">
        <v>25</v>
      </c>
      <c r="H31" s="11">
        <v>125</v>
      </c>
      <c r="I31" s="11">
        <v>3</v>
      </c>
      <c r="J31" s="11">
        <v>176</v>
      </c>
      <c r="K31" s="13">
        <v>589</v>
      </c>
    </row>
    <row r="32" spans="1:11" ht="15" customHeight="1" x14ac:dyDescent="0.3">
      <c r="A32" s="12" t="s">
        <v>135</v>
      </c>
      <c r="B32" s="12" t="s">
        <v>103</v>
      </c>
      <c r="C32" s="11">
        <v>3</v>
      </c>
      <c r="D32" s="11">
        <v>146</v>
      </c>
      <c r="E32" s="11">
        <v>422</v>
      </c>
      <c r="F32" s="11">
        <v>2</v>
      </c>
      <c r="G32" s="11">
        <v>32</v>
      </c>
      <c r="H32" s="11">
        <v>160</v>
      </c>
      <c r="I32" s="11">
        <v>5</v>
      </c>
      <c r="J32" s="11">
        <v>178</v>
      </c>
      <c r="K32" s="13">
        <v>582</v>
      </c>
    </row>
    <row r="33" spans="1:11" ht="15" customHeight="1" x14ac:dyDescent="0.3">
      <c r="A33" s="12" t="s">
        <v>135</v>
      </c>
      <c r="B33" s="12" t="s">
        <v>104</v>
      </c>
      <c r="C33" s="11">
        <v>1</v>
      </c>
      <c r="D33" s="11">
        <v>125</v>
      </c>
      <c r="E33" s="11">
        <v>372</v>
      </c>
      <c r="F33" s="11">
        <v>2</v>
      </c>
      <c r="G33" s="11">
        <v>35</v>
      </c>
      <c r="H33" s="11">
        <v>123</v>
      </c>
      <c r="I33" s="11">
        <v>3</v>
      </c>
      <c r="J33" s="11">
        <v>160</v>
      </c>
      <c r="K33" s="13">
        <v>495</v>
      </c>
    </row>
    <row r="34" spans="1:11" ht="15" customHeight="1" x14ac:dyDescent="0.3">
      <c r="A34" s="12" t="s">
        <v>135</v>
      </c>
      <c r="B34" s="12" t="s">
        <v>105</v>
      </c>
      <c r="C34" s="11">
        <v>0</v>
      </c>
      <c r="D34" s="11">
        <v>141</v>
      </c>
      <c r="E34" s="11">
        <v>397</v>
      </c>
      <c r="F34" s="11">
        <v>1</v>
      </c>
      <c r="G34" s="11">
        <v>32</v>
      </c>
      <c r="H34" s="11">
        <v>129</v>
      </c>
      <c r="I34" s="11">
        <v>1</v>
      </c>
      <c r="J34" s="11">
        <v>173</v>
      </c>
      <c r="K34" s="13">
        <v>526</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workbookViewId="0"/>
  </sheetViews>
  <sheetFormatPr defaultColWidth="11.5546875" defaultRowHeight="14.4" x14ac:dyDescent="0.3"/>
  <cols>
    <col min="1" max="6" width="12.5546875" customWidth="1"/>
    <col min="7" max="9" width="14.5546875" customWidth="1"/>
  </cols>
  <sheetData>
    <row r="1" spans="1:9" ht="21" customHeight="1" x14ac:dyDescent="0.3">
      <c r="A1" s="1" t="s">
        <v>136</v>
      </c>
    </row>
    <row r="2" spans="1:9" ht="14.1" customHeight="1" x14ac:dyDescent="0.3">
      <c r="A2" s="9" t="s">
        <v>61</v>
      </c>
    </row>
    <row r="3" spans="1:9" ht="30" customHeight="1" x14ac:dyDescent="0.3">
      <c r="A3" s="9" t="s">
        <v>63</v>
      </c>
    </row>
    <row r="4" spans="1:9" ht="26.1" customHeight="1" x14ac:dyDescent="0.3">
      <c r="A4" s="2" t="s">
        <v>64</v>
      </c>
      <c r="B4" s="10" t="s">
        <v>129</v>
      </c>
      <c r="C4" s="10" t="s">
        <v>130</v>
      </c>
      <c r="D4" s="10" t="s">
        <v>131</v>
      </c>
      <c r="E4" s="10" t="s">
        <v>132</v>
      </c>
      <c r="F4" s="10" t="s">
        <v>133</v>
      </c>
      <c r="G4" s="10" t="s">
        <v>221</v>
      </c>
      <c r="H4" s="10" t="s">
        <v>222</v>
      </c>
      <c r="I4" s="10" t="s">
        <v>137</v>
      </c>
    </row>
    <row r="5" spans="1:9" ht="24.9" customHeight="1" x14ac:dyDescent="0.3">
      <c r="A5" s="12" t="s">
        <v>86</v>
      </c>
      <c r="B5" s="11">
        <v>61</v>
      </c>
      <c r="C5" s="11">
        <v>10</v>
      </c>
      <c r="D5" s="11">
        <v>58</v>
      </c>
      <c r="E5" s="11">
        <v>175</v>
      </c>
      <c r="F5" s="11">
        <v>0</v>
      </c>
      <c r="G5" s="11">
        <v>8</v>
      </c>
      <c r="H5" s="11">
        <v>2</v>
      </c>
      <c r="I5" s="13">
        <v>314</v>
      </c>
    </row>
    <row r="6" spans="1:9" ht="15" customHeight="1" x14ac:dyDescent="0.3">
      <c r="A6" s="12" t="s">
        <v>87</v>
      </c>
      <c r="B6" s="11">
        <v>60</v>
      </c>
      <c r="C6" s="11">
        <v>4</v>
      </c>
      <c r="D6" s="11">
        <v>40</v>
      </c>
      <c r="E6" s="11">
        <v>160</v>
      </c>
      <c r="F6" s="11">
        <v>0</v>
      </c>
      <c r="G6" s="11">
        <v>15</v>
      </c>
      <c r="H6" s="11">
        <v>2</v>
      </c>
      <c r="I6" s="13">
        <v>281</v>
      </c>
    </row>
    <row r="7" spans="1:9" ht="15" customHeight="1" x14ac:dyDescent="0.3">
      <c r="A7" s="12" t="s">
        <v>88</v>
      </c>
      <c r="B7" s="11">
        <v>60</v>
      </c>
      <c r="C7" s="11">
        <v>9</v>
      </c>
      <c r="D7" s="11">
        <v>34</v>
      </c>
      <c r="E7" s="11">
        <v>153</v>
      </c>
      <c r="F7" s="11">
        <v>1</v>
      </c>
      <c r="G7" s="11">
        <v>8</v>
      </c>
      <c r="H7" s="11">
        <v>5</v>
      </c>
      <c r="I7" s="13">
        <v>270</v>
      </c>
    </row>
    <row r="8" spans="1:9" ht="15" customHeight="1" x14ac:dyDescent="0.3">
      <c r="A8" s="12" t="s">
        <v>89</v>
      </c>
      <c r="B8" s="11">
        <v>47</v>
      </c>
      <c r="C8" s="11">
        <v>5</v>
      </c>
      <c r="D8" s="11">
        <v>43</v>
      </c>
      <c r="E8" s="11">
        <v>116</v>
      </c>
      <c r="F8" s="11">
        <v>0</v>
      </c>
      <c r="G8" s="11">
        <v>5</v>
      </c>
      <c r="H8" s="11">
        <v>0</v>
      </c>
      <c r="I8" s="13">
        <v>216</v>
      </c>
    </row>
    <row r="9" spans="1:9" ht="15" customHeight="1" x14ac:dyDescent="0.3">
      <c r="A9" s="12" t="s">
        <v>90</v>
      </c>
      <c r="B9" s="11">
        <v>47</v>
      </c>
      <c r="C9" s="11">
        <v>7</v>
      </c>
      <c r="D9" s="11">
        <v>35</v>
      </c>
      <c r="E9" s="11">
        <v>105</v>
      </c>
      <c r="F9" s="11">
        <v>1</v>
      </c>
      <c r="G9" s="11">
        <v>8</v>
      </c>
      <c r="H9" s="11">
        <v>5</v>
      </c>
      <c r="I9" s="13">
        <v>208</v>
      </c>
    </row>
    <row r="10" spans="1:9" ht="15" customHeight="1" x14ac:dyDescent="0.3">
      <c r="A10" s="12" t="s">
        <v>91</v>
      </c>
      <c r="B10" s="11">
        <v>43</v>
      </c>
      <c r="C10" s="11">
        <v>7</v>
      </c>
      <c r="D10" s="11">
        <v>33</v>
      </c>
      <c r="E10" s="11">
        <v>89</v>
      </c>
      <c r="F10" s="11">
        <v>1</v>
      </c>
      <c r="G10" s="11">
        <v>9</v>
      </c>
      <c r="H10" s="11">
        <v>3</v>
      </c>
      <c r="I10" s="13">
        <v>185</v>
      </c>
    </row>
    <row r="11" spans="1:9" ht="15" customHeight="1" x14ac:dyDescent="0.3">
      <c r="A11" s="12" t="s">
        <v>92</v>
      </c>
      <c r="B11" s="11">
        <v>59</v>
      </c>
      <c r="C11" s="11">
        <v>9</v>
      </c>
      <c r="D11" s="11">
        <v>21</v>
      </c>
      <c r="E11" s="11">
        <v>73</v>
      </c>
      <c r="F11" s="11">
        <v>1</v>
      </c>
      <c r="G11" s="11">
        <v>13</v>
      </c>
      <c r="H11" s="11">
        <v>0</v>
      </c>
      <c r="I11" s="13">
        <v>176</v>
      </c>
    </row>
    <row r="12" spans="1:9" ht="15" customHeight="1" x14ac:dyDescent="0.3">
      <c r="A12" s="12" t="s">
        <v>93</v>
      </c>
      <c r="B12" s="11">
        <v>38</v>
      </c>
      <c r="C12" s="11">
        <v>13</v>
      </c>
      <c r="D12" s="11">
        <v>23</v>
      </c>
      <c r="E12" s="11">
        <v>89</v>
      </c>
      <c r="F12" s="11">
        <v>2</v>
      </c>
      <c r="G12" s="11">
        <v>5</v>
      </c>
      <c r="H12" s="11">
        <v>2</v>
      </c>
      <c r="I12" s="13">
        <v>172</v>
      </c>
    </row>
    <row r="13" spans="1:9" ht="15" customHeight="1" x14ac:dyDescent="0.3">
      <c r="A13" s="12" t="s">
        <v>94</v>
      </c>
      <c r="B13" s="11">
        <v>59</v>
      </c>
      <c r="C13" s="11">
        <v>8</v>
      </c>
      <c r="D13" s="11">
        <v>30</v>
      </c>
      <c r="E13" s="11">
        <v>94</v>
      </c>
      <c r="F13" s="11">
        <v>1</v>
      </c>
      <c r="G13" s="11">
        <v>2</v>
      </c>
      <c r="H13" s="11">
        <v>9</v>
      </c>
      <c r="I13" s="13">
        <v>203</v>
      </c>
    </row>
    <row r="14" spans="1:9" ht="15" customHeight="1" x14ac:dyDescent="0.3">
      <c r="A14" s="12" t="s">
        <v>95</v>
      </c>
      <c r="B14" s="11">
        <v>44</v>
      </c>
      <c r="C14" s="11">
        <v>5</v>
      </c>
      <c r="D14" s="11">
        <v>27</v>
      </c>
      <c r="E14" s="11">
        <v>75</v>
      </c>
      <c r="F14" s="11">
        <v>1</v>
      </c>
      <c r="G14" s="11">
        <v>13</v>
      </c>
      <c r="H14" s="11">
        <v>3</v>
      </c>
      <c r="I14" s="13">
        <v>168</v>
      </c>
    </row>
    <row r="15" spans="1:9" ht="15" customHeight="1" x14ac:dyDescent="0.3">
      <c r="A15" s="12" t="s">
        <v>96</v>
      </c>
      <c r="B15" s="11">
        <v>32</v>
      </c>
      <c r="C15" s="11">
        <v>8</v>
      </c>
      <c r="D15" s="11">
        <v>30</v>
      </c>
      <c r="E15" s="11">
        <v>106</v>
      </c>
      <c r="F15" s="11">
        <v>3</v>
      </c>
      <c r="G15" s="11">
        <v>6</v>
      </c>
      <c r="H15" s="11">
        <v>6</v>
      </c>
      <c r="I15" s="13">
        <v>191</v>
      </c>
    </row>
    <row r="16" spans="1:9" ht="15" customHeight="1" x14ac:dyDescent="0.3">
      <c r="A16" s="12" t="s">
        <v>97</v>
      </c>
      <c r="B16" s="11">
        <v>38</v>
      </c>
      <c r="C16" s="11">
        <v>5</v>
      </c>
      <c r="D16" s="11">
        <v>29</v>
      </c>
      <c r="E16" s="11">
        <v>64</v>
      </c>
      <c r="F16" s="11">
        <v>2</v>
      </c>
      <c r="G16" s="11">
        <v>3</v>
      </c>
      <c r="H16" s="11">
        <v>4</v>
      </c>
      <c r="I16" s="13">
        <v>145</v>
      </c>
    </row>
    <row r="17" spans="1:9" ht="15" customHeight="1" x14ac:dyDescent="0.3">
      <c r="A17" s="12" t="s">
        <v>98</v>
      </c>
      <c r="B17" s="11">
        <v>34</v>
      </c>
      <c r="C17" s="11">
        <v>6</v>
      </c>
      <c r="D17" s="11">
        <v>33</v>
      </c>
      <c r="E17" s="11">
        <v>75</v>
      </c>
      <c r="F17" s="11">
        <v>2</v>
      </c>
      <c r="G17" s="11">
        <v>5</v>
      </c>
      <c r="H17" s="11">
        <v>6</v>
      </c>
      <c r="I17" s="13">
        <v>161</v>
      </c>
    </row>
    <row r="18" spans="1:9" ht="15" customHeight="1" x14ac:dyDescent="0.3">
      <c r="A18" s="12" t="s">
        <v>99</v>
      </c>
      <c r="B18" s="11">
        <v>44</v>
      </c>
      <c r="C18" s="11">
        <v>9</v>
      </c>
      <c r="D18" s="11">
        <v>25</v>
      </c>
      <c r="E18" s="11">
        <v>74</v>
      </c>
      <c r="F18" s="11">
        <v>3</v>
      </c>
      <c r="G18" s="11">
        <v>6</v>
      </c>
      <c r="H18" s="11">
        <v>2</v>
      </c>
      <c r="I18" s="13">
        <v>163</v>
      </c>
    </row>
    <row r="19" spans="1:9" ht="15" customHeight="1" x14ac:dyDescent="0.3">
      <c r="A19" s="12" t="s">
        <v>100</v>
      </c>
      <c r="B19" s="11">
        <v>32</v>
      </c>
      <c r="C19" s="11">
        <v>11</v>
      </c>
      <c r="D19" s="11">
        <v>16</v>
      </c>
      <c r="E19" s="11">
        <v>65</v>
      </c>
      <c r="F19" s="11">
        <v>0</v>
      </c>
      <c r="G19" s="11">
        <v>7</v>
      </c>
      <c r="H19" s="11">
        <v>2</v>
      </c>
      <c r="I19" s="13">
        <v>133</v>
      </c>
    </row>
    <row r="20" spans="1:9" ht="15" customHeight="1" x14ac:dyDescent="0.3">
      <c r="A20" s="12" t="s">
        <v>101</v>
      </c>
      <c r="B20" s="11">
        <v>33</v>
      </c>
      <c r="C20" s="11">
        <v>9</v>
      </c>
      <c r="D20" s="11">
        <v>29</v>
      </c>
      <c r="E20" s="11">
        <v>50</v>
      </c>
      <c r="F20" s="11">
        <v>2</v>
      </c>
      <c r="G20" s="11">
        <v>3</v>
      </c>
      <c r="H20" s="11">
        <v>2</v>
      </c>
      <c r="I20" s="13">
        <v>128</v>
      </c>
    </row>
    <row r="21" spans="1:9" ht="15" customHeight="1" x14ac:dyDescent="0.3">
      <c r="A21" s="12" t="s">
        <v>102</v>
      </c>
      <c r="B21" s="11">
        <v>33</v>
      </c>
      <c r="C21" s="11">
        <v>2</v>
      </c>
      <c r="D21" s="11">
        <v>26</v>
      </c>
      <c r="E21" s="11">
        <v>95</v>
      </c>
      <c r="F21" s="11">
        <v>0</v>
      </c>
      <c r="G21" s="11">
        <v>5</v>
      </c>
      <c r="H21" s="11">
        <v>4</v>
      </c>
      <c r="I21" s="13">
        <v>165</v>
      </c>
    </row>
    <row r="22" spans="1:9" ht="15" customHeight="1" x14ac:dyDescent="0.3">
      <c r="A22" s="12" t="s">
        <v>103</v>
      </c>
      <c r="B22" s="11">
        <v>46</v>
      </c>
      <c r="C22" s="11">
        <v>7</v>
      </c>
      <c r="D22" s="11">
        <v>27</v>
      </c>
      <c r="E22" s="11">
        <v>54</v>
      </c>
      <c r="F22" s="11">
        <v>1</v>
      </c>
      <c r="G22" s="11">
        <v>4</v>
      </c>
      <c r="H22" s="11">
        <v>4</v>
      </c>
      <c r="I22" s="13">
        <v>143</v>
      </c>
    </row>
    <row r="23" spans="1:9" ht="15" customHeight="1" x14ac:dyDescent="0.3">
      <c r="A23" s="12" t="s">
        <v>104</v>
      </c>
      <c r="B23" s="11">
        <v>42</v>
      </c>
      <c r="C23" s="11">
        <v>3</v>
      </c>
      <c r="D23" s="11">
        <v>34</v>
      </c>
      <c r="E23" s="11">
        <v>73</v>
      </c>
      <c r="F23" s="11">
        <v>0</v>
      </c>
      <c r="G23" s="11">
        <v>5</v>
      </c>
      <c r="H23" s="11">
        <v>3</v>
      </c>
      <c r="I23" s="13">
        <v>160</v>
      </c>
    </row>
    <row r="24" spans="1:9" ht="15" customHeight="1" x14ac:dyDescent="0.3">
      <c r="A24" s="12" t="s">
        <v>105</v>
      </c>
      <c r="B24" s="11">
        <v>27</v>
      </c>
      <c r="C24" s="11">
        <v>7</v>
      </c>
      <c r="D24" s="11">
        <v>34</v>
      </c>
      <c r="E24" s="11">
        <v>59</v>
      </c>
      <c r="F24" s="11">
        <v>0</v>
      </c>
      <c r="G24" s="11">
        <v>5</v>
      </c>
      <c r="H24" s="11">
        <v>2</v>
      </c>
      <c r="I24" s="13">
        <v>134</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
  <sheetViews>
    <sheetView workbookViewId="0"/>
  </sheetViews>
  <sheetFormatPr defaultColWidth="11.5546875" defaultRowHeight="14.4" x14ac:dyDescent="0.3"/>
  <cols>
    <col min="1" max="6" width="12.5546875" customWidth="1"/>
    <col min="7" max="9" width="14.5546875" customWidth="1"/>
  </cols>
  <sheetData>
    <row r="1" spans="1:9" ht="21" customHeight="1" x14ac:dyDescent="0.3">
      <c r="A1" s="1" t="s">
        <v>138</v>
      </c>
    </row>
    <row r="2" spans="1:9" ht="14.1" customHeight="1" x14ac:dyDescent="0.3">
      <c r="A2" s="9" t="s">
        <v>61</v>
      </c>
    </row>
    <row r="3" spans="1:9" ht="30" customHeight="1" x14ac:dyDescent="0.3">
      <c r="A3" s="9" t="s">
        <v>63</v>
      </c>
    </row>
    <row r="4" spans="1:9" ht="26.1" customHeight="1" x14ac:dyDescent="0.3">
      <c r="A4" s="2" t="s">
        <v>64</v>
      </c>
      <c r="B4" s="10" t="s">
        <v>129</v>
      </c>
      <c r="C4" s="10" t="s">
        <v>130</v>
      </c>
      <c r="D4" s="10" t="s">
        <v>131</v>
      </c>
      <c r="E4" s="10" t="s">
        <v>132</v>
      </c>
      <c r="F4" s="10" t="s">
        <v>133</v>
      </c>
      <c r="G4" s="10" t="s">
        <v>221</v>
      </c>
      <c r="H4" s="10" t="s">
        <v>222</v>
      </c>
      <c r="I4" s="10" t="s">
        <v>137</v>
      </c>
    </row>
    <row r="5" spans="1:9" ht="24.9" customHeight="1" x14ac:dyDescent="0.3">
      <c r="A5" s="12" t="s">
        <v>86</v>
      </c>
      <c r="B5" s="11">
        <v>1120</v>
      </c>
      <c r="C5" s="11">
        <v>234</v>
      </c>
      <c r="D5" s="11">
        <v>520</v>
      </c>
      <c r="E5" s="11">
        <v>2156</v>
      </c>
      <c r="F5" s="11">
        <v>105</v>
      </c>
      <c r="G5" s="11">
        <v>149</v>
      </c>
      <c r="H5" s="11">
        <v>102</v>
      </c>
      <c r="I5" s="13">
        <v>4386</v>
      </c>
    </row>
    <row r="6" spans="1:9" ht="15" customHeight="1" x14ac:dyDescent="0.3">
      <c r="A6" s="12" t="s">
        <v>87</v>
      </c>
      <c r="B6" s="11">
        <v>1002</v>
      </c>
      <c r="C6" s="11">
        <v>237</v>
      </c>
      <c r="D6" s="11">
        <v>532</v>
      </c>
      <c r="E6" s="11">
        <v>1930</v>
      </c>
      <c r="F6" s="11">
        <v>78</v>
      </c>
      <c r="G6" s="11">
        <v>148</v>
      </c>
      <c r="H6" s="11">
        <v>79</v>
      </c>
      <c r="I6" s="13">
        <v>4006</v>
      </c>
    </row>
    <row r="7" spans="1:9" ht="15" customHeight="1" x14ac:dyDescent="0.3">
      <c r="A7" s="12" t="s">
        <v>88</v>
      </c>
      <c r="B7" s="11">
        <v>1012</v>
      </c>
      <c r="C7" s="11">
        <v>247</v>
      </c>
      <c r="D7" s="11">
        <v>557</v>
      </c>
      <c r="E7" s="11">
        <v>1983</v>
      </c>
      <c r="F7" s="11">
        <v>95</v>
      </c>
      <c r="G7" s="11">
        <v>120</v>
      </c>
      <c r="H7" s="11">
        <v>96</v>
      </c>
      <c r="I7" s="13">
        <v>4111</v>
      </c>
    </row>
    <row r="8" spans="1:9" ht="15" customHeight="1" x14ac:dyDescent="0.3">
      <c r="A8" s="12" t="s">
        <v>89</v>
      </c>
      <c r="B8" s="11">
        <v>833</v>
      </c>
      <c r="C8" s="11">
        <v>253</v>
      </c>
      <c r="D8" s="11">
        <v>503</v>
      </c>
      <c r="E8" s="11">
        <v>1945</v>
      </c>
      <c r="F8" s="11">
        <v>69</v>
      </c>
      <c r="G8" s="11">
        <v>123</v>
      </c>
      <c r="H8" s="11">
        <v>97</v>
      </c>
      <c r="I8" s="13">
        <v>3823</v>
      </c>
    </row>
    <row r="9" spans="1:9" ht="15" customHeight="1" x14ac:dyDescent="0.3">
      <c r="A9" s="12" t="s">
        <v>90</v>
      </c>
      <c r="B9" s="11">
        <v>757</v>
      </c>
      <c r="C9" s="11">
        <v>245</v>
      </c>
      <c r="D9" s="11">
        <v>449</v>
      </c>
      <c r="E9" s="11">
        <v>1581</v>
      </c>
      <c r="F9" s="11">
        <v>95</v>
      </c>
      <c r="G9" s="11">
        <v>104</v>
      </c>
      <c r="H9" s="11">
        <v>77</v>
      </c>
      <c r="I9" s="13">
        <v>3308</v>
      </c>
    </row>
    <row r="10" spans="1:9" ht="15" customHeight="1" x14ac:dyDescent="0.3">
      <c r="A10" s="12" t="s">
        <v>91</v>
      </c>
      <c r="B10" s="11">
        <v>815</v>
      </c>
      <c r="C10" s="11">
        <v>265</v>
      </c>
      <c r="D10" s="11">
        <v>415</v>
      </c>
      <c r="E10" s="11">
        <v>1407</v>
      </c>
      <c r="F10" s="11">
        <v>89</v>
      </c>
      <c r="G10" s="11">
        <v>107</v>
      </c>
      <c r="H10" s="11">
        <v>77</v>
      </c>
      <c r="I10" s="13">
        <v>3175</v>
      </c>
    </row>
    <row r="11" spans="1:9" ht="15" customHeight="1" x14ac:dyDescent="0.3">
      <c r="A11" s="12" t="s">
        <v>92</v>
      </c>
      <c r="B11" s="11">
        <v>754</v>
      </c>
      <c r="C11" s="11">
        <v>293</v>
      </c>
      <c r="D11" s="11">
        <v>476</v>
      </c>
      <c r="E11" s="11">
        <v>1475</v>
      </c>
      <c r="F11" s="11">
        <v>79</v>
      </c>
      <c r="G11" s="11">
        <v>111</v>
      </c>
      <c r="H11" s="11">
        <v>88</v>
      </c>
      <c r="I11" s="13">
        <v>3277</v>
      </c>
    </row>
    <row r="12" spans="1:9" ht="15" customHeight="1" x14ac:dyDescent="0.3">
      <c r="A12" s="12" t="s">
        <v>93</v>
      </c>
      <c r="B12" s="11">
        <v>672</v>
      </c>
      <c r="C12" s="11">
        <v>276</v>
      </c>
      <c r="D12" s="11">
        <v>402</v>
      </c>
      <c r="E12" s="11">
        <v>1308</v>
      </c>
      <c r="F12" s="11">
        <v>68</v>
      </c>
      <c r="G12" s="11">
        <v>90</v>
      </c>
      <c r="H12" s="11">
        <v>68</v>
      </c>
      <c r="I12" s="13">
        <v>2884</v>
      </c>
    </row>
    <row r="13" spans="1:9" ht="15" customHeight="1" x14ac:dyDescent="0.3">
      <c r="A13" s="12" t="s">
        <v>94</v>
      </c>
      <c r="B13" s="11">
        <v>683</v>
      </c>
      <c r="C13" s="11">
        <v>285</v>
      </c>
      <c r="D13" s="11">
        <v>444</v>
      </c>
      <c r="E13" s="11">
        <v>1263</v>
      </c>
      <c r="F13" s="11">
        <v>52</v>
      </c>
      <c r="G13" s="11">
        <v>93</v>
      </c>
      <c r="H13" s="11">
        <v>61</v>
      </c>
      <c r="I13" s="13">
        <v>2881</v>
      </c>
    </row>
    <row r="14" spans="1:9" ht="15" customHeight="1" x14ac:dyDescent="0.3">
      <c r="A14" s="12" t="s">
        <v>95</v>
      </c>
      <c r="B14" s="11">
        <v>679</v>
      </c>
      <c r="C14" s="11">
        <v>280</v>
      </c>
      <c r="D14" s="11">
        <v>379</v>
      </c>
      <c r="E14" s="11">
        <v>1223</v>
      </c>
      <c r="F14" s="11">
        <v>77</v>
      </c>
      <c r="G14" s="11">
        <v>93</v>
      </c>
      <c r="H14" s="11">
        <v>44</v>
      </c>
      <c r="I14" s="13">
        <v>2775</v>
      </c>
    </row>
    <row r="15" spans="1:9" ht="15" customHeight="1" x14ac:dyDescent="0.3">
      <c r="A15" s="12" t="s">
        <v>96</v>
      </c>
      <c r="B15" s="11">
        <v>658</v>
      </c>
      <c r="C15" s="11">
        <v>270</v>
      </c>
      <c r="D15" s="11">
        <v>379</v>
      </c>
      <c r="E15" s="11">
        <v>1321</v>
      </c>
      <c r="F15" s="11">
        <v>70</v>
      </c>
      <c r="G15" s="11">
        <v>100</v>
      </c>
      <c r="H15" s="11">
        <v>50</v>
      </c>
      <c r="I15" s="13">
        <v>2846</v>
      </c>
    </row>
    <row r="16" spans="1:9" ht="15" customHeight="1" x14ac:dyDescent="0.3">
      <c r="A16" s="12" t="s">
        <v>97</v>
      </c>
      <c r="B16" s="11">
        <v>578</v>
      </c>
      <c r="C16" s="11">
        <v>275</v>
      </c>
      <c r="D16" s="11">
        <v>367</v>
      </c>
      <c r="E16" s="11">
        <v>1140</v>
      </c>
      <c r="F16" s="11">
        <v>59</v>
      </c>
      <c r="G16" s="11">
        <v>85</v>
      </c>
      <c r="H16" s="11">
        <v>57</v>
      </c>
      <c r="I16" s="13">
        <v>2561</v>
      </c>
    </row>
    <row r="17" spans="1:9" ht="15" customHeight="1" x14ac:dyDescent="0.3">
      <c r="A17" s="12" t="s">
        <v>98</v>
      </c>
      <c r="B17" s="11">
        <v>550</v>
      </c>
      <c r="C17" s="11">
        <v>253</v>
      </c>
      <c r="D17" s="11">
        <v>373</v>
      </c>
      <c r="E17" s="11">
        <v>1119</v>
      </c>
      <c r="F17" s="11">
        <v>57</v>
      </c>
      <c r="G17" s="11">
        <v>91</v>
      </c>
      <c r="H17" s="11">
        <v>43</v>
      </c>
      <c r="I17" s="13">
        <v>2486</v>
      </c>
    </row>
    <row r="18" spans="1:9" ht="15" customHeight="1" x14ac:dyDescent="0.3">
      <c r="A18" s="12" t="s">
        <v>99</v>
      </c>
      <c r="B18" s="11">
        <v>555</v>
      </c>
      <c r="C18" s="11">
        <v>226</v>
      </c>
      <c r="D18" s="11">
        <v>310</v>
      </c>
      <c r="E18" s="11">
        <v>1124</v>
      </c>
      <c r="F18" s="11">
        <v>34</v>
      </c>
      <c r="G18" s="11">
        <v>79</v>
      </c>
      <c r="H18" s="11">
        <v>49</v>
      </c>
      <c r="I18" s="13">
        <v>2377</v>
      </c>
    </row>
    <row r="19" spans="1:9" ht="15" customHeight="1" x14ac:dyDescent="0.3">
      <c r="A19" s="12" t="s">
        <v>100</v>
      </c>
      <c r="B19" s="11">
        <v>326</v>
      </c>
      <c r="C19" s="11">
        <v>247</v>
      </c>
      <c r="D19" s="11">
        <v>242</v>
      </c>
      <c r="E19" s="11">
        <v>624</v>
      </c>
      <c r="F19" s="11">
        <v>20</v>
      </c>
      <c r="G19" s="11">
        <v>48</v>
      </c>
      <c r="H19" s="11">
        <v>31</v>
      </c>
      <c r="I19" s="13">
        <v>1538</v>
      </c>
    </row>
    <row r="20" spans="1:9" ht="15" customHeight="1" x14ac:dyDescent="0.3">
      <c r="A20" s="12" t="s">
        <v>101</v>
      </c>
      <c r="B20" s="11">
        <v>301</v>
      </c>
      <c r="C20" s="11">
        <v>197</v>
      </c>
      <c r="D20" s="11">
        <v>281</v>
      </c>
      <c r="E20" s="11">
        <v>712</v>
      </c>
      <c r="F20" s="11">
        <v>27</v>
      </c>
      <c r="G20" s="11">
        <v>55</v>
      </c>
      <c r="H20" s="11">
        <v>50</v>
      </c>
      <c r="I20" s="13">
        <v>1623</v>
      </c>
    </row>
    <row r="21" spans="1:9" ht="15" customHeight="1" x14ac:dyDescent="0.3">
      <c r="A21" s="12" t="s">
        <v>102</v>
      </c>
      <c r="B21" s="11">
        <v>370</v>
      </c>
      <c r="C21" s="11">
        <v>180</v>
      </c>
      <c r="D21" s="11">
        <v>286</v>
      </c>
      <c r="E21" s="11">
        <v>821</v>
      </c>
      <c r="F21" s="11">
        <v>20</v>
      </c>
      <c r="G21" s="11">
        <v>57</v>
      </c>
      <c r="H21" s="11">
        <v>51</v>
      </c>
      <c r="I21" s="13">
        <v>1785</v>
      </c>
    </row>
    <row r="22" spans="1:9" ht="15" customHeight="1" x14ac:dyDescent="0.3">
      <c r="A22" s="12" t="s">
        <v>103</v>
      </c>
      <c r="B22" s="11">
        <v>437</v>
      </c>
      <c r="C22" s="11">
        <v>156</v>
      </c>
      <c r="D22" s="11">
        <v>297</v>
      </c>
      <c r="E22" s="11">
        <v>911</v>
      </c>
      <c r="F22" s="11">
        <v>43</v>
      </c>
      <c r="G22" s="11">
        <v>45</v>
      </c>
      <c r="H22" s="11">
        <v>64</v>
      </c>
      <c r="I22" s="13">
        <v>1953</v>
      </c>
    </row>
    <row r="23" spans="1:9" ht="15" customHeight="1" x14ac:dyDescent="0.3">
      <c r="A23" s="12" t="s">
        <v>104</v>
      </c>
      <c r="B23" s="11">
        <v>430</v>
      </c>
      <c r="C23" s="11">
        <v>158</v>
      </c>
      <c r="D23" s="11">
        <v>289</v>
      </c>
      <c r="E23" s="11">
        <v>942</v>
      </c>
      <c r="F23" s="11">
        <v>27</v>
      </c>
      <c r="G23" s="11">
        <v>60</v>
      </c>
      <c r="H23" s="11">
        <v>72</v>
      </c>
      <c r="I23" s="13">
        <v>1978</v>
      </c>
    </row>
    <row r="24" spans="1:9" ht="15" customHeight="1" x14ac:dyDescent="0.3">
      <c r="A24" s="12" t="s">
        <v>105</v>
      </c>
      <c r="B24" s="11">
        <v>402</v>
      </c>
      <c r="C24" s="11">
        <v>156</v>
      </c>
      <c r="D24" s="11">
        <v>336</v>
      </c>
      <c r="E24" s="11">
        <v>845</v>
      </c>
      <c r="F24" s="11">
        <v>32</v>
      </c>
      <c r="G24" s="11">
        <v>54</v>
      </c>
      <c r="H24" s="11">
        <v>81</v>
      </c>
      <c r="I24" s="13">
        <v>1906</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A56533455</value>
    </field>
    <field name="Objective-Title">
      <value order="0">Key Reported Road Casualties Scotland 2025 - Publication Tables - RAP</value>
    </field>
    <field name="Objective-Description">
      <value order="0"/>
    </field>
    <field name="Objective-CreationStamp">
      <value order="0">2026-06-03T15:10:11Z</value>
    </field>
    <field name="Objective-IsApproved">
      <value order="0">false</value>
    </field>
    <field name="Objective-IsPublished">
      <value order="0">true</value>
    </field>
    <field name="Objective-DatePublished">
      <value order="0">2026-06-11T12:00:55Z</value>
    </field>
    <field name="Objective-ModificationStamp">
      <value order="0">2026-06-11T12:00:56Z</value>
    </field>
    <field name="Objective-Owner">
      <value order="0">McCrum, James J (U446742)</value>
    </field>
    <field name="Objective-Path">
      <value order="0">Objective Global Folder:SG File Plan:Business and industry:Transport:General:Research and analysis: Transport - general:Road Accident and Casualty Statistics: Key 2025 Road Accident Statistics: Research and analysis: Roads and road transport: Road safety: 2025-2030</value>
    </field>
    <field name="Objective-Parent">
      <value order="0">Road Accident and Casualty Statistics: Key 2025 Road Accident Statistics: Research and analysis: Roads and road transport: Road safety: 2025-2030</value>
    </field>
    <field name="Objective-State">
      <value order="0">Published</value>
    </field>
    <field name="Objective-VersionId">
      <value order="0">vA85958648</value>
    </field>
    <field name="Objective-Version">
      <value order="0">6.0</value>
    </field>
    <field name="Objective-VersionNumber">
      <value order="0">8</value>
    </field>
    <field name="Objective-VersionComment">
      <value order="0"/>
    </field>
    <field name="Objective-FileNumber">
      <value order="0">STAT/888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Cover_sheet</vt:lpstr>
      <vt:lpstr>Contents_table</vt:lpstr>
      <vt:lpstr>Notes_table</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U446742</dc:creator>
  <cp:lastModifiedBy>James McCrum</cp:lastModifiedBy>
  <dcterms:created xsi:type="dcterms:W3CDTF">2026-06-03T14:22:15Z</dcterms:created>
  <dcterms:modified xsi:type="dcterms:W3CDTF">2026-06-11T12:15:45Z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A56533455</vt:lpwstr>
  </property>
  <property fmtid="{D5CDD505-2E9C-101B-9397-08002B2CF9AE}" pid="4" name="Objective-Title">
    <vt:lpwstr>Key Reported Road Casualties Scotland 2025 - Publication Tables - RAP</vt:lpwstr>
  </property>
  <property fmtid="{D5CDD505-2E9C-101B-9397-08002B2CF9AE}" pid="5" name="Objective-Description">
    <vt:lpwstr/>
  </property>
  <property fmtid="{D5CDD505-2E9C-101B-9397-08002B2CF9AE}" pid="6" name="Objective-CreationStamp">
    <vt:filetime>2026-06-03T15:10:11Z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2026-06-11T12:00:55Z</vt:filetime>
  </property>
  <property fmtid="{D5CDD505-2E9C-101B-9397-08002B2CF9AE}" pid="10" name="Objective-ModificationStamp">
    <vt:filetime>2026-06-11T12:00:56Z</vt:filetime>
  </property>
  <property fmtid="{D5CDD505-2E9C-101B-9397-08002B2CF9AE}" pid="11" name="Objective-Owner">
    <vt:lpwstr>McCrum, James J (U446742)</vt:lpwstr>
  </property>
  <property fmtid="{D5CDD505-2E9C-101B-9397-08002B2CF9AE}" pid="12" name="Objective-Path">
    <vt:lpwstr>Objective Global Folder:SG File Plan:Business and industry:Transport:General:Research and analysis: Transport - general:Road Accident and Casualty Statistics: Key 2025 Road Accident Statistics: Research and analysis: Roads and road transport: Road safety: 2025-2030</vt:lpwstr>
  </property>
  <property fmtid="{D5CDD505-2E9C-101B-9397-08002B2CF9AE}" pid="13" name="Objective-Parent">
    <vt:lpwstr>Road Accident and Casualty Statistics: Key 2025 Road Accident Statistics: Research and analysis: Roads and road transport: Road safety: 2025-2030</vt:lpwstr>
  </property>
  <property fmtid="{D5CDD505-2E9C-101B-9397-08002B2CF9AE}" pid="14" name="Objective-State">
    <vt:lpwstr>Published</vt:lpwstr>
  </property>
  <property fmtid="{D5CDD505-2E9C-101B-9397-08002B2CF9AE}" pid="15" name="Objective-VersionId">
    <vt:lpwstr>vA85958648</vt:lpwstr>
  </property>
  <property fmtid="{D5CDD505-2E9C-101B-9397-08002B2CF9AE}" pid="16" name="Objective-Version">
    <vt:lpwstr>6.0</vt:lpwstr>
  </property>
  <property fmtid="{D5CDD505-2E9C-101B-9397-08002B2CF9AE}" pid="17" name="Objective-VersionNumber">
    <vt:r8>8</vt:r8>
  </property>
  <property fmtid="{D5CDD505-2E9C-101B-9397-08002B2CF9AE}" pid="18" name="Objective-VersionComment">
    <vt:lpwstr/>
  </property>
  <property fmtid="{D5CDD505-2E9C-101B-9397-08002B2CF9AE}" pid="19" name="Objective-FileNumber">
    <vt:lpwstr>STAT/888</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ies>
</file>