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016789\Objective\Objects\"/>
    </mc:Choice>
  </mc:AlternateContent>
  <bookViews>
    <workbookView xWindow="1380" yWindow="7365" windowWidth="12720" windowHeight="12345"/>
  </bookViews>
  <sheets>
    <sheet name="Contents" sheetId="17" r:id="rId1"/>
    <sheet name="Table 13.1a" sheetId="14" r:id="rId2"/>
    <sheet name="Table 13.1b" sheetId="15" r:id="rId3"/>
    <sheet name="Old Data for chart" sheetId="18" r:id="rId4"/>
    <sheet name="Old Table 13.1c" sheetId="19" r:id="rId5"/>
    <sheet name="Data for chart" sheetId="21" r:id="rId6"/>
    <sheet name="Table 13.1c" sheetId="22" r:id="rId7"/>
    <sheet name="T13.2-13.4" sheetId="3" r:id="rId8"/>
    <sheet name="T13.5" sheetId="4" r:id="rId9"/>
    <sheet name="T13.6a" sheetId="5" r:id="rId10"/>
    <sheet name="T13.6b" sheetId="20" r:id="rId11"/>
    <sheet name="T13.7-13.8" sheetId="6" r:id="rId12"/>
    <sheet name="T13.9-13.10" sheetId="7" r:id="rId13"/>
  </sheets>
  <definedNames>
    <definedName name="_xlnm.Print_Area" localSheetId="5">'Data for chart'!$A$1:$I$30</definedName>
    <definedName name="_xlnm.Print_Area" localSheetId="4">'Old Table 13.1c'!$A$1:$H$61</definedName>
    <definedName name="_xlnm.Print_Area" localSheetId="7">'T13.2-13.4'!$A$1:$U$96</definedName>
    <definedName name="_xlnm.Print_Area" localSheetId="8">'T13.5'!$A$1:$J$62</definedName>
    <definedName name="_xlnm.Print_Area" localSheetId="9">'T13.6a'!$A$1:$R$207</definedName>
    <definedName name="_xlnm.Print_Area" localSheetId="10">'T13.6b'!$A$1:$R$207</definedName>
    <definedName name="_xlnm.Print_Area" localSheetId="11">'T13.7-13.8'!$A$1:$P$137</definedName>
    <definedName name="_xlnm.Print_Area" localSheetId="12">'T13.9-13.10'!$A$1:$O$73</definedName>
    <definedName name="_xlnm.Print_Area" localSheetId="1">'Table 13.1a'!$A$1:$Z$71</definedName>
    <definedName name="_xlnm.Print_Area" localSheetId="2">'Table 13.1b'!$A$1:$Q$76</definedName>
    <definedName name="_xlnm.Print_Area" localSheetId="6">'Table 13.1c'!$A$1:$H$61</definedName>
    <definedName name="STAT2_Crosstab1" localSheetId="10">#REF!</definedName>
    <definedName name="STAT2_Crosstab1">#REF!</definedName>
  </definedNames>
  <calcPr calcId="162913"/>
</workbook>
</file>

<file path=xl/calcChain.xml><?xml version="1.0" encoding="utf-8"?>
<calcChain xmlns="http://schemas.openxmlformats.org/spreadsheetml/2006/main">
  <c r="G26" i="3" l="1"/>
  <c r="G23" i="3"/>
  <c r="F23" i="3"/>
  <c r="F26" i="3" s="1"/>
  <c r="J21" i="3"/>
  <c r="I21" i="3"/>
  <c r="I23" i="3" s="1"/>
  <c r="J6" i="3"/>
  <c r="I6" i="3"/>
  <c r="H6" i="3"/>
  <c r="H21" i="3" s="1"/>
  <c r="B6" i="3"/>
  <c r="B21" i="3" s="1"/>
  <c r="D6" i="3"/>
  <c r="D21" i="3" s="1"/>
  <c r="H23" i="3" l="1"/>
  <c r="H26" i="3" s="1"/>
  <c r="J23" i="3"/>
  <c r="J26" i="3" s="1"/>
  <c r="I26" i="3"/>
  <c r="B23" i="3"/>
  <c r="B26" i="3" s="1"/>
  <c r="D23" i="3"/>
  <c r="D26" i="3" s="1"/>
  <c r="Q23" i="3" l="1"/>
  <c r="M23" i="3"/>
  <c r="T21" i="3"/>
  <c r="T23" i="3" s="1"/>
  <c r="Q21" i="3"/>
  <c r="Q26" i="3" s="1"/>
  <c r="P21" i="3"/>
  <c r="P23" i="3" s="1"/>
  <c r="M21" i="3"/>
  <c r="M26" i="3" s="1"/>
  <c r="L21" i="3"/>
  <c r="L23" i="3" s="1"/>
  <c r="U6" i="3"/>
  <c r="U21" i="3" s="1"/>
  <c r="T6" i="3"/>
  <c r="S6" i="3"/>
  <c r="S21" i="3" s="1"/>
  <c r="R6" i="3"/>
  <c r="R21" i="3" s="1"/>
  <c r="Q6" i="3"/>
  <c r="P6" i="3"/>
  <c r="O6" i="3"/>
  <c r="O21" i="3" s="1"/>
  <c r="N6" i="3"/>
  <c r="N21" i="3" s="1"/>
  <c r="M6" i="3"/>
  <c r="L6" i="3"/>
  <c r="K6" i="3"/>
  <c r="K21" i="3" s="1"/>
  <c r="U23" i="3" l="1"/>
  <c r="U26" i="3" s="1"/>
  <c r="K23" i="3"/>
  <c r="K26" i="3"/>
  <c r="S23" i="3"/>
  <c r="S26" i="3" s="1"/>
  <c r="O23" i="3"/>
  <c r="O26" i="3" s="1"/>
  <c r="N23" i="3"/>
  <c r="N26" i="3"/>
  <c r="R23" i="3"/>
  <c r="R26" i="3"/>
  <c r="L26" i="3"/>
  <c r="P26" i="3"/>
  <c r="T26" i="3"/>
  <c r="Z59" i="14"/>
  <c r="Y59" i="14"/>
  <c r="X59" i="14"/>
  <c r="W59" i="14"/>
  <c r="V59" i="14"/>
  <c r="U59" i="14"/>
  <c r="T59" i="14"/>
  <c r="S59" i="14"/>
  <c r="R59" i="14"/>
  <c r="Q59" i="14"/>
  <c r="P59" i="14"/>
  <c r="O59" i="14"/>
  <c r="N59" i="14"/>
  <c r="M59" i="14"/>
  <c r="L59" i="14"/>
  <c r="K59" i="14"/>
  <c r="J59" i="14"/>
  <c r="I59" i="14"/>
  <c r="H59" i="14"/>
  <c r="G59" i="14"/>
  <c r="F59" i="14"/>
  <c r="N52" i="7" l="1"/>
  <c r="M52" i="7"/>
  <c r="L52" i="7"/>
  <c r="K52" i="7"/>
  <c r="J52" i="7"/>
  <c r="I52" i="7"/>
  <c r="H52" i="7"/>
  <c r="G52" i="7"/>
  <c r="F52" i="7"/>
  <c r="E52" i="7"/>
  <c r="D52" i="7"/>
  <c r="C52" i="7"/>
  <c r="B52" i="7"/>
  <c r="R24" i="20" l="1"/>
  <c r="AG216" i="20" s="1"/>
  <c r="R25" i="20"/>
  <c r="R26" i="20"/>
  <c r="R27" i="20"/>
  <c r="AG217" i="20" s="1"/>
  <c r="R28" i="20"/>
  <c r="R29" i="20"/>
  <c r="R30" i="20"/>
  <c r="R31" i="20"/>
  <c r="R32" i="20"/>
  <c r="R33" i="20"/>
  <c r="R34" i="20"/>
  <c r="R35" i="20"/>
  <c r="R36" i="20"/>
  <c r="R37" i="20"/>
  <c r="AG220" i="20" s="1"/>
  <c r="R38" i="20"/>
  <c r="R24" i="5"/>
  <c r="R25" i="5"/>
  <c r="R26" i="5"/>
  <c r="R27" i="5"/>
  <c r="R28" i="5"/>
  <c r="R29" i="5"/>
  <c r="R30" i="5"/>
  <c r="R31" i="5"/>
  <c r="R32" i="5"/>
  <c r="R33" i="5"/>
  <c r="R34" i="5"/>
  <c r="R35" i="5"/>
  <c r="R36" i="5"/>
  <c r="R37" i="5"/>
  <c r="R38" i="5"/>
  <c r="U55" i="3"/>
  <c r="U49" i="3"/>
  <c r="Z41" i="14"/>
  <c r="Z23" i="14"/>
  <c r="U56" i="3" l="1"/>
  <c r="AG218" i="20"/>
  <c r="AH215" i="5"/>
  <c r="AG219" i="20"/>
  <c r="AH216" i="5"/>
  <c r="AH213" i="5"/>
  <c r="AH214" i="5"/>
  <c r="H38" i="20"/>
  <c r="I38" i="20"/>
  <c r="J38" i="20"/>
  <c r="K38" i="20"/>
  <c r="L38" i="20"/>
  <c r="M38" i="20"/>
  <c r="N38" i="20"/>
  <c r="O38" i="20"/>
  <c r="P38" i="20"/>
  <c r="Q38" i="20"/>
  <c r="G38" i="20"/>
  <c r="Y41" i="14" l="1"/>
  <c r="X41" i="14"/>
  <c r="W41" i="14"/>
  <c r="V41" i="14"/>
  <c r="U41" i="14"/>
  <c r="T41" i="14"/>
  <c r="S41" i="14"/>
  <c r="R41" i="14"/>
  <c r="Q41" i="14"/>
  <c r="P41" i="14"/>
  <c r="O41" i="14"/>
  <c r="N41" i="14"/>
  <c r="M41" i="14"/>
  <c r="L41" i="14"/>
  <c r="K41" i="14"/>
  <c r="J41" i="14"/>
  <c r="I41" i="14"/>
  <c r="H41" i="14"/>
  <c r="G41" i="14"/>
  <c r="F41" i="14"/>
  <c r="Y23" i="14"/>
  <c r="X23" i="14"/>
  <c r="W23" i="14"/>
  <c r="V23" i="14"/>
  <c r="U23" i="14"/>
  <c r="T23" i="14"/>
  <c r="S23" i="14"/>
  <c r="R23" i="14"/>
  <c r="Q23" i="14"/>
  <c r="P23" i="14"/>
  <c r="O23" i="14"/>
  <c r="N23" i="14"/>
  <c r="M23" i="14"/>
  <c r="L23" i="14"/>
  <c r="K23" i="14"/>
  <c r="J23" i="14"/>
  <c r="I23" i="14"/>
  <c r="H23" i="14"/>
  <c r="G23" i="14"/>
  <c r="F23" i="14"/>
  <c r="N72" i="7" l="1"/>
  <c r="M72" i="7"/>
  <c r="L72" i="7"/>
  <c r="K72" i="7"/>
  <c r="J72" i="7"/>
  <c r="I72" i="7"/>
  <c r="H72" i="7"/>
  <c r="G72" i="7"/>
  <c r="F72" i="7"/>
  <c r="E72" i="7"/>
  <c r="D72" i="7"/>
  <c r="C72" i="7"/>
  <c r="B72" i="7"/>
  <c r="N34" i="7"/>
  <c r="M34" i="7"/>
  <c r="L34" i="7"/>
  <c r="K34" i="7"/>
  <c r="J34" i="7"/>
  <c r="I34" i="7"/>
  <c r="H34" i="7"/>
  <c r="G34" i="7"/>
  <c r="F34" i="7"/>
  <c r="E34" i="7"/>
  <c r="D34" i="7"/>
  <c r="C34" i="7"/>
  <c r="B34" i="7"/>
  <c r="Q24" i="20" l="1"/>
  <c r="Q25" i="20"/>
  <c r="Q26" i="20"/>
  <c r="Q27" i="20"/>
  <c r="Q28" i="20"/>
  <c r="Q29" i="20"/>
  <c r="Q30" i="20"/>
  <c r="Q31" i="20"/>
  <c r="Q32" i="20"/>
  <c r="Q33" i="20"/>
  <c r="Q34" i="20"/>
  <c r="Q35" i="20"/>
  <c r="Q36" i="20"/>
  <c r="Q37" i="20"/>
  <c r="AF220" i="20" s="1"/>
  <c r="G24" i="20"/>
  <c r="H24" i="20"/>
  <c r="I24" i="20"/>
  <c r="J24" i="20"/>
  <c r="K24" i="20"/>
  <c r="L24" i="20"/>
  <c r="M24" i="20"/>
  <c r="N24" i="20"/>
  <c r="O24" i="20"/>
  <c r="G25" i="20"/>
  <c r="H25" i="20"/>
  <c r="I25" i="20"/>
  <c r="J25" i="20"/>
  <c r="K25" i="20"/>
  <c r="L25" i="20"/>
  <c r="M25" i="20"/>
  <c r="N25" i="20"/>
  <c r="O25" i="20"/>
  <c r="G26" i="20"/>
  <c r="H26" i="20"/>
  <c r="I26" i="20"/>
  <c r="J26" i="20"/>
  <c r="K26" i="20"/>
  <c r="L26" i="20"/>
  <c r="M26" i="20"/>
  <c r="N26" i="20"/>
  <c r="O26" i="20"/>
  <c r="G27" i="20"/>
  <c r="H27" i="20"/>
  <c r="I27" i="20"/>
  <c r="J27" i="20"/>
  <c r="K27" i="20"/>
  <c r="L27" i="20"/>
  <c r="M27" i="20"/>
  <c r="N27" i="20"/>
  <c r="O27" i="20"/>
  <c r="G28" i="20"/>
  <c r="H28" i="20"/>
  <c r="I28" i="20"/>
  <c r="J28" i="20"/>
  <c r="K28" i="20"/>
  <c r="L28" i="20"/>
  <c r="M28" i="20"/>
  <c r="N28" i="20"/>
  <c r="O28" i="20"/>
  <c r="G29" i="20"/>
  <c r="H29" i="20"/>
  <c r="I29" i="20"/>
  <c r="J29" i="20"/>
  <c r="K29" i="20"/>
  <c r="L29" i="20"/>
  <c r="M29" i="20"/>
  <c r="N29" i="20"/>
  <c r="O29" i="20"/>
  <c r="G30" i="20"/>
  <c r="H30" i="20"/>
  <c r="I30" i="20"/>
  <c r="J30" i="20"/>
  <c r="K30" i="20"/>
  <c r="L30" i="20"/>
  <c r="M30" i="20"/>
  <c r="N30" i="20"/>
  <c r="O30" i="20"/>
  <c r="G31" i="20"/>
  <c r="H31" i="20"/>
  <c r="I31" i="20"/>
  <c r="J31" i="20"/>
  <c r="K31" i="20"/>
  <c r="L31" i="20"/>
  <c r="M31" i="20"/>
  <c r="N31" i="20"/>
  <c r="O31" i="20"/>
  <c r="G32" i="20"/>
  <c r="H32" i="20"/>
  <c r="I32" i="20"/>
  <c r="J32" i="20"/>
  <c r="K32" i="20"/>
  <c r="L32" i="20"/>
  <c r="M32" i="20"/>
  <c r="N32" i="20"/>
  <c r="O32" i="20"/>
  <c r="G33" i="20"/>
  <c r="H33" i="20"/>
  <c r="I33" i="20"/>
  <c r="J33" i="20"/>
  <c r="K33" i="20"/>
  <c r="L33" i="20"/>
  <c r="M33" i="20"/>
  <c r="N33" i="20"/>
  <c r="O33" i="20"/>
  <c r="G34" i="20"/>
  <c r="H34" i="20"/>
  <c r="I34" i="20"/>
  <c r="J34" i="20"/>
  <c r="K34" i="20"/>
  <c r="L34" i="20"/>
  <c r="M34" i="20"/>
  <c r="N34" i="20"/>
  <c r="O34" i="20"/>
  <c r="G35" i="20"/>
  <c r="H35" i="20"/>
  <c r="I35" i="20"/>
  <c r="J35" i="20"/>
  <c r="K35" i="20"/>
  <c r="L35" i="20"/>
  <c r="M35" i="20"/>
  <c r="N35" i="20"/>
  <c r="O35" i="20"/>
  <c r="G36" i="20"/>
  <c r="H36" i="20"/>
  <c r="I36" i="20"/>
  <c r="J36" i="20"/>
  <c r="K36" i="20"/>
  <c r="L36" i="20"/>
  <c r="M36" i="20"/>
  <c r="N36" i="20"/>
  <c r="O36" i="20"/>
  <c r="G37" i="20"/>
  <c r="H37" i="20"/>
  <c r="I37" i="20"/>
  <c r="J37" i="20"/>
  <c r="K37" i="20"/>
  <c r="L37" i="20"/>
  <c r="M37" i="20"/>
  <c r="N37" i="20"/>
  <c r="O37" i="20"/>
  <c r="P25" i="20"/>
  <c r="P26" i="20"/>
  <c r="P27" i="20"/>
  <c r="P28" i="20"/>
  <c r="P29" i="20"/>
  <c r="P30" i="20"/>
  <c r="P31" i="20"/>
  <c r="P32" i="20"/>
  <c r="P33" i="20"/>
  <c r="P34" i="20"/>
  <c r="P35" i="20"/>
  <c r="P36" i="20"/>
  <c r="P37" i="20"/>
  <c r="P24" i="20"/>
  <c r="Q24" i="5"/>
  <c r="Q25" i="5"/>
  <c r="AG213" i="5" s="1"/>
  <c r="Q26" i="5"/>
  <c r="Q27" i="5"/>
  <c r="Q28" i="5"/>
  <c r="Q29" i="5"/>
  <c r="Q30" i="5"/>
  <c r="Q31" i="5"/>
  <c r="Q32" i="5"/>
  <c r="Q33" i="5"/>
  <c r="AG216" i="5" s="1"/>
  <c r="Q34" i="5"/>
  <c r="Q35" i="5"/>
  <c r="Q36" i="5"/>
  <c r="Q37" i="5"/>
  <c r="AG217" i="5" s="1"/>
  <c r="Q38" i="5"/>
  <c r="T55" i="3"/>
  <c r="T49" i="3"/>
  <c r="AF219" i="20" l="1"/>
  <c r="AF216" i="20"/>
  <c r="T56" i="3"/>
  <c r="AF218" i="20"/>
  <c r="AF217" i="20"/>
  <c r="AG214" i="5"/>
  <c r="AG215" i="5"/>
  <c r="S55" i="3" l="1"/>
  <c r="R55" i="3"/>
  <c r="Q55" i="3"/>
  <c r="P55" i="3"/>
  <c r="O55" i="3"/>
  <c r="N55" i="3"/>
  <c r="M55" i="3"/>
  <c r="L55" i="3"/>
  <c r="K55" i="3"/>
  <c r="D55" i="3"/>
  <c r="B55" i="3"/>
  <c r="S49" i="3"/>
  <c r="R49" i="3"/>
  <c r="Q49" i="3"/>
  <c r="P49" i="3"/>
  <c r="O49" i="3"/>
  <c r="N49" i="3"/>
  <c r="M49" i="3"/>
  <c r="L49" i="3"/>
  <c r="K49" i="3"/>
  <c r="D49" i="3"/>
  <c r="B49" i="3"/>
  <c r="B56" i="3" l="1"/>
  <c r="D56" i="3"/>
  <c r="M56" i="3"/>
  <c r="L56" i="3"/>
  <c r="P56" i="3"/>
  <c r="N56" i="3"/>
  <c r="R56" i="3"/>
  <c r="Q56" i="3"/>
  <c r="K56" i="3"/>
  <c r="O56" i="3"/>
  <c r="S56" i="3"/>
  <c r="AD216" i="20"/>
  <c r="AE216" i="20"/>
  <c r="AD217" i="20"/>
  <c r="AE217" i="20"/>
  <c r="AD218" i="20"/>
  <c r="AE218" i="20"/>
  <c r="AD219" i="20"/>
  <c r="AE219" i="20"/>
  <c r="AD220" i="20"/>
  <c r="AE220" i="20"/>
  <c r="AC220" i="20"/>
  <c r="AB220" i="20"/>
  <c r="AA220" i="20"/>
  <c r="Z220" i="20"/>
  <c r="Y220" i="20"/>
  <c r="X220" i="20"/>
  <c r="W220" i="20"/>
  <c r="V220" i="20"/>
  <c r="U220" i="20"/>
  <c r="T220" i="20"/>
  <c r="S220" i="20"/>
  <c r="R220" i="20"/>
  <c r="Q220" i="20"/>
  <c r="R219" i="20"/>
  <c r="Q219" i="20"/>
  <c r="S218" i="20"/>
  <c r="R218" i="20"/>
  <c r="S217" i="20"/>
  <c r="T216" i="20"/>
  <c r="Q216" i="20" l="1"/>
  <c r="R216" i="20"/>
  <c r="T218" i="20"/>
  <c r="S216" i="20"/>
  <c r="R217" i="20"/>
  <c r="Q218" i="20"/>
  <c r="T219" i="20"/>
  <c r="S219" i="20"/>
  <c r="T217" i="20"/>
  <c r="Q217" i="20"/>
  <c r="Z216" i="20"/>
  <c r="V216" i="20"/>
  <c r="U217" i="20"/>
  <c r="Y217" i="20"/>
  <c r="AC217" i="20"/>
  <c r="X218" i="20"/>
  <c r="AB218" i="20"/>
  <c r="W216" i="20"/>
  <c r="V217" i="20"/>
  <c r="U218" i="20"/>
  <c r="AC218" i="20"/>
  <c r="X219" i="20"/>
  <c r="AB219" i="20"/>
  <c r="W219" i="20"/>
  <c r="X216" i="20"/>
  <c r="AB216" i="20"/>
  <c r="W217" i="20"/>
  <c r="AA217" i="20"/>
  <c r="V218" i="20"/>
  <c r="Z218" i="20"/>
  <c r="U219" i="20"/>
  <c r="Y219" i="20"/>
  <c r="AC219" i="20"/>
  <c r="U216" i="20"/>
  <c r="Y216" i="20"/>
  <c r="AC216" i="20"/>
  <c r="X217" i="20"/>
  <c r="AB217" i="20"/>
  <c r="W218" i="20"/>
  <c r="AA218" i="20"/>
  <c r="V219" i="20"/>
  <c r="Z219" i="20"/>
  <c r="Z217" i="20"/>
  <c r="Y218" i="20"/>
  <c r="AA219" i="20"/>
  <c r="AA216" i="20"/>
  <c r="P24" i="5"/>
  <c r="P25" i="5"/>
  <c r="P26" i="5"/>
  <c r="P27" i="5"/>
  <c r="P28" i="5"/>
  <c r="P29" i="5"/>
  <c r="P30" i="5"/>
  <c r="P31" i="5"/>
  <c r="P32" i="5"/>
  <c r="P33" i="5"/>
  <c r="P34" i="5"/>
  <c r="P35" i="5"/>
  <c r="P36" i="5"/>
  <c r="P37" i="5"/>
  <c r="AF217" i="5" s="1"/>
  <c r="P38" i="5"/>
  <c r="AF213" i="5" l="1"/>
  <c r="AF214" i="5"/>
  <c r="AF216" i="5"/>
  <c r="AF215" i="5"/>
  <c r="O24" i="5" l="1"/>
  <c r="O25" i="5"/>
  <c r="O26" i="5"/>
  <c r="O27" i="5"/>
  <c r="AE214" i="5" s="1"/>
  <c r="O28" i="5"/>
  <c r="O29" i="5"/>
  <c r="O30" i="5"/>
  <c r="O31" i="5"/>
  <c r="O32" i="5"/>
  <c r="O33" i="5"/>
  <c r="O34" i="5"/>
  <c r="O35" i="5"/>
  <c r="O36" i="5"/>
  <c r="O37" i="5"/>
  <c r="AE217" i="5" s="1"/>
  <c r="AE216" i="5" l="1"/>
  <c r="AE215" i="5"/>
  <c r="AE213" i="5"/>
  <c r="O38" i="5"/>
  <c r="N37" i="5" l="1"/>
  <c r="AD217" i="5" s="1"/>
  <c r="N36" i="5"/>
  <c r="N35" i="5"/>
  <c r="N34" i="5"/>
  <c r="N33" i="5"/>
  <c r="N32" i="5"/>
  <c r="N31" i="5"/>
  <c r="N30" i="5"/>
  <c r="N29" i="5"/>
  <c r="N28" i="5"/>
  <c r="N27" i="5"/>
  <c r="N26" i="5"/>
  <c r="N25" i="5"/>
  <c r="N24" i="5"/>
  <c r="AD213" i="5" s="1"/>
  <c r="AD214" i="5" l="1"/>
  <c r="AD215" i="5"/>
  <c r="AD216" i="5"/>
  <c r="N38" i="5"/>
  <c r="K37" i="5" l="1"/>
  <c r="AA217" i="5" s="1"/>
  <c r="B25" i="5"/>
  <c r="C25" i="5"/>
  <c r="D25" i="5"/>
  <c r="E25" i="5"/>
  <c r="F25" i="5"/>
  <c r="G25" i="5"/>
  <c r="H25" i="5"/>
  <c r="I25" i="5"/>
  <c r="J25" i="5"/>
  <c r="K25" i="5"/>
  <c r="L25" i="5"/>
  <c r="M25" i="5"/>
  <c r="B26" i="5"/>
  <c r="C26" i="5"/>
  <c r="D26" i="5"/>
  <c r="E26" i="5"/>
  <c r="F26" i="5"/>
  <c r="G26" i="5"/>
  <c r="H26" i="5"/>
  <c r="I26" i="5"/>
  <c r="J26" i="5"/>
  <c r="K26" i="5"/>
  <c r="L26" i="5"/>
  <c r="M26" i="5"/>
  <c r="B27" i="5"/>
  <c r="C27" i="5"/>
  <c r="D27" i="5"/>
  <c r="E27" i="5"/>
  <c r="F27" i="5"/>
  <c r="G27" i="5"/>
  <c r="H27" i="5"/>
  <c r="I27" i="5"/>
  <c r="J27" i="5"/>
  <c r="K27" i="5"/>
  <c r="L27" i="5"/>
  <c r="M27" i="5"/>
  <c r="B28" i="5"/>
  <c r="C28" i="5"/>
  <c r="D28" i="5"/>
  <c r="E28" i="5"/>
  <c r="F28" i="5"/>
  <c r="G28" i="5"/>
  <c r="H28" i="5"/>
  <c r="I28" i="5"/>
  <c r="J28" i="5"/>
  <c r="K28" i="5"/>
  <c r="L28" i="5"/>
  <c r="M28" i="5"/>
  <c r="B29" i="5"/>
  <c r="C29" i="5"/>
  <c r="D29" i="5"/>
  <c r="E29" i="5"/>
  <c r="F29" i="5"/>
  <c r="G29" i="5"/>
  <c r="H29" i="5"/>
  <c r="I29" i="5"/>
  <c r="J29" i="5"/>
  <c r="K29" i="5"/>
  <c r="L29" i="5"/>
  <c r="M29" i="5"/>
  <c r="B30" i="5"/>
  <c r="C30" i="5"/>
  <c r="D30" i="5"/>
  <c r="E30" i="5"/>
  <c r="F30" i="5"/>
  <c r="G30" i="5"/>
  <c r="H30" i="5"/>
  <c r="I30" i="5"/>
  <c r="J30" i="5"/>
  <c r="K30" i="5"/>
  <c r="L30" i="5"/>
  <c r="M30" i="5"/>
  <c r="B31" i="5"/>
  <c r="C31" i="5"/>
  <c r="D31" i="5"/>
  <c r="E31" i="5"/>
  <c r="F31" i="5"/>
  <c r="G31" i="5"/>
  <c r="H31" i="5"/>
  <c r="I31" i="5"/>
  <c r="J31" i="5"/>
  <c r="K31" i="5"/>
  <c r="L31" i="5"/>
  <c r="M31" i="5"/>
  <c r="B32" i="5"/>
  <c r="C32" i="5"/>
  <c r="D32" i="5"/>
  <c r="E32" i="5"/>
  <c r="F32" i="5"/>
  <c r="G32" i="5"/>
  <c r="H32" i="5"/>
  <c r="I32" i="5"/>
  <c r="J32" i="5"/>
  <c r="K32" i="5"/>
  <c r="L32" i="5"/>
  <c r="M32" i="5"/>
  <c r="B33" i="5"/>
  <c r="C33" i="5"/>
  <c r="D33" i="5"/>
  <c r="E33" i="5"/>
  <c r="F33" i="5"/>
  <c r="G33" i="5"/>
  <c r="H33" i="5"/>
  <c r="I33" i="5"/>
  <c r="J33" i="5"/>
  <c r="K33" i="5"/>
  <c r="L33" i="5"/>
  <c r="M33" i="5"/>
  <c r="B34" i="5"/>
  <c r="C34" i="5"/>
  <c r="D34" i="5"/>
  <c r="E34" i="5"/>
  <c r="F34" i="5"/>
  <c r="G34" i="5"/>
  <c r="H34" i="5"/>
  <c r="I34" i="5"/>
  <c r="J34" i="5"/>
  <c r="K34" i="5"/>
  <c r="L34" i="5"/>
  <c r="M34" i="5"/>
  <c r="B35" i="5"/>
  <c r="C35" i="5"/>
  <c r="D35" i="5"/>
  <c r="E35" i="5"/>
  <c r="F35" i="5"/>
  <c r="G35" i="5"/>
  <c r="H35" i="5"/>
  <c r="I35" i="5"/>
  <c r="J35" i="5"/>
  <c r="K35" i="5"/>
  <c r="L35" i="5"/>
  <c r="M35" i="5"/>
  <c r="B36" i="5"/>
  <c r="C36" i="5"/>
  <c r="D36" i="5"/>
  <c r="E36" i="5"/>
  <c r="F36" i="5"/>
  <c r="G36" i="5"/>
  <c r="H36" i="5"/>
  <c r="I36" i="5"/>
  <c r="J36" i="5"/>
  <c r="K36" i="5"/>
  <c r="L36" i="5"/>
  <c r="M36" i="5"/>
  <c r="B37" i="5"/>
  <c r="R217" i="5" s="1"/>
  <c r="C37" i="5"/>
  <c r="S217" i="5" s="1"/>
  <c r="D37" i="5"/>
  <c r="T217" i="5" s="1"/>
  <c r="E37" i="5"/>
  <c r="U217" i="5" s="1"/>
  <c r="F37" i="5"/>
  <c r="V217" i="5" s="1"/>
  <c r="G37" i="5"/>
  <c r="W217" i="5" s="1"/>
  <c r="H37" i="5"/>
  <c r="X217" i="5" s="1"/>
  <c r="I37" i="5"/>
  <c r="Y217" i="5" s="1"/>
  <c r="J37" i="5"/>
  <c r="Z217" i="5" s="1"/>
  <c r="L37" i="5"/>
  <c r="AB217" i="5" s="1"/>
  <c r="M37" i="5"/>
  <c r="AC217" i="5" s="1"/>
  <c r="B38" i="5"/>
  <c r="C38" i="5"/>
  <c r="D38" i="5"/>
  <c r="E38" i="5"/>
  <c r="F38" i="5"/>
  <c r="G38" i="5"/>
  <c r="H38" i="5"/>
  <c r="I38" i="5"/>
  <c r="J38" i="5"/>
  <c r="K38" i="5"/>
  <c r="L38" i="5"/>
  <c r="M38" i="5"/>
  <c r="C24" i="5"/>
  <c r="S213" i="5" s="1"/>
  <c r="D24" i="5"/>
  <c r="E24" i="5"/>
  <c r="U213" i="5" s="1"/>
  <c r="F24" i="5"/>
  <c r="G24" i="5"/>
  <c r="H24" i="5"/>
  <c r="I24" i="5"/>
  <c r="Y213" i="5" s="1"/>
  <c r="J24" i="5"/>
  <c r="K24" i="5"/>
  <c r="L24" i="5"/>
  <c r="M24" i="5"/>
  <c r="AC213" i="5" s="1"/>
  <c r="B24" i="5"/>
  <c r="R213" i="5" s="1"/>
  <c r="S216" i="5" l="1"/>
  <c r="S215" i="5"/>
  <c r="S214" i="5"/>
  <c r="T214" i="5"/>
  <c r="X213" i="5"/>
  <c r="R216" i="5"/>
  <c r="R215" i="5"/>
  <c r="R214" i="5"/>
  <c r="T216" i="5"/>
  <c r="T215" i="5"/>
  <c r="AB213" i="5"/>
  <c r="T213" i="5"/>
  <c r="AA213" i="5"/>
  <c r="W213" i="5"/>
  <c r="Z216" i="5"/>
  <c r="Z215" i="5"/>
  <c r="AC216" i="5"/>
  <c r="U216" i="5"/>
  <c r="AC215" i="5"/>
  <c r="Y215" i="5"/>
  <c r="U215" i="5"/>
  <c r="AC214" i="5"/>
  <c r="Y214" i="5"/>
  <c r="U214" i="5"/>
  <c r="Z213" i="5"/>
  <c r="V213" i="5"/>
  <c r="AB216" i="5"/>
  <c r="X216" i="5"/>
  <c r="AB215" i="5"/>
  <c r="X215" i="5"/>
  <c r="AB214" i="5"/>
  <c r="X214" i="5"/>
  <c r="AA216" i="5"/>
  <c r="W216" i="5"/>
  <c r="AA215" i="5"/>
  <c r="W215" i="5"/>
  <c r="AA214" i="5"/>
  <c r="W214" i="5"/>
  <c r="V216" i="5"/>
  <c r="V215" i="5"/>
  <c r="Z214" i="5"/>
  <c r="V214" i="5"/>
  <c r="Y216" i="5"/>
</calcChain>
</file>

<file path=xl/sharedStrings.xml><?xml version="1.0" encoding="utf-8"?>
<sst xmlns="http://schemas.openxmlformats.org/spreadsheetml/2006/main" count="1176" uniqueCount="460">
  <si>
    <t>(a) those to which transport is understood to contribute significantly -  see text.</t>
  </si>
  <si>
    <t>Source: Scottish Government - Not National Statistics</t>
  </si>
  <si>
    <t>..</t>
  </si>
  <si>
    <t>Aberdeen Errol Place</t>
  </si>
  <si>
    <t>*</t>
  </si>
  <si>
    <t>Edinburgh St Leonards</t>
  </si>
  <si>
    <t>micrograms per cubic metre</t>
  </si>
  <si>
    <t>Strath Vaich</t>
  </si>
  <si>
    <t>Eskdalemuir</t>
  </si>
  <si>
    <t>Glasgow City Chambers</t>
  </si>
  <si>
    <t xml:space="preserve"> </t>
  </si>
  <si>
    <t>Edinburgh Med school</t>
  </si>
  <si>
    <r>
      <t xml:space="preserve">monitoring station </t>
    </r>
    <r>
      <rPr>
        <b/>
        <vertAlign val="superscript"/>
        <sz val="12"/>
        <rFont val="Arial"/>
        <family val="2"/>
      </rPr>
      <t>1</t>
    </r>
  </si>
  <si>
    <t xml:space="preserve">Air Quality </t>
  </si>
  <si>
    <t xml:space="preserve">     from tonnes of carbon dioxide equivalent to tonnes of other gases multiply by the following factors: </t>
  </si>
  <si>
    <t>2.  The figures for greenhouse gas emissions are expressed in terms of their Global Warming Potential in tonnes of carbon dioxide equivalent. To convert</t>
  </si>
  <si>
    <t xml:space="preserve">     There are no emissions of other greenhouse gases by Transport in the Inventory.</t>
  </si>
  <si>
    <t xml:space="preserve">     road transport are estimated using vehicle kilometre data in both of the calculation methods, and the total emissions of these GHGs from the two methods are identical.</t>
  </si>
  <si>
    <t xml:space="preserve">1.  The footnotes to Table 5.12 also apply to this table, including revision of the figures; though note that emisions of methane and nitrous oxide from </t>
  </si>
  <si>
    <t>All transport greenhouse gases</t>
  </si>
  <si>
    <t>All greenhouse gases - international aviation and shipping</t>
  </si>
  <si>
    <t xml:space="preserve">  Nitrous Oxide</t>
  </si>
  <si>
    <t xml:space="preserve">  Methane</t>
  </si>
  <si>
    <t xml:space="preserve">  Carbon dioxide</t>
  </si>
  <si>
    <t>Greenhouse gases - international aviation and shipping</t>
  </si>
  <si>
    <t>All greenhouse gases - excluding international aviation and shipping</t>
  </si>
  <si>
    <t>Greenhouse gases - excluding international aviation and shipping</t>
  </si>
  <si>
    <t xml:space="preserve">guidelines of the Intergovernmental Panel on Climate Change. Further detail can be found in Section 3.3 of the report and in Annex 2. </t>
  </si>
  <si>
    <t xml:space="preserve">2.   The method used to estimate carbon dioxide (CO2) emissions from road transport is based on vehicle kilometre travelled data constrained so that the sum of emissions </t>
  </si>
  <si>
    <t xml:space="preserve">Transport % of </t>
  </si>
  <si>
    <r>
      <t>Non-transport net emissions</t>
    </r>
    <r>
      <rPr>
        <b/>
        <vertAlign val="superscript"/>
        <sz val="12"/>
        <rFont val="Arial"/>
        <family val="2"/>
      </rPr>
      <t xml:space="preserve"> </t>
    </r>
  </si>
  <si>
    <t>Total transport</t>
  </si>
  <si>
    <t xml:space="preserve">Domestic Aviation  </t>
  </si>
  <si>
    <t xml:space="preserve">International Aviation &amp; international shipping </t>
  </si>
  <si>
    <t>Railways</t>
  </si>
  <si>
    <t xml:space="preserve">     Mopeds &amp; motorcycles</t>
  </si>
  <si>
    <t xml:space="preserve">     Passenger cars</t>
  </si>
  <si>
    <t xml:space="preserve">     Buses &amp; coaches</t>
  </si>
  <si>
    <r>
      <t xml:space="preserve">Road transportation </t>
    </r>
    <r>
      <rPr>
        <vertAlign val="superscript"/>
        <sz val="12"/>
        <rFont val="Arial"/>
        <family val="2"/>
      </rPr>
      <t>2</t>
    </r>
  </si>
  <si>
    <t xml:space="preserve">Transport </t>
  </si>
  <si>
    <t>3. The long haul estimate is based on a flight length from the Guidelines of of 6482 km, short haul 1108km and domestic 463km.</t>
  </si>
  <si>
    <t xml:space="preserve">All figures are estimated using data for GB/UK as a whole so do not specifically relate to Scotland. </t>
  </si>
  <si>
    <t xml:space="preserve">1. Source: http://www.ukconversionfactorscarbonsmart.co.uk/ </t>
  </si>
  <si>
    <t>Source: DEFRA - Not National Statistics</t>
  </si>
  <si>
    <t>Ferry</t>
  </si>
  <si>
    <t>Light rail and tram</t>
  </si>
  <si>
    <t>National rail</t>
  </si>
  <si>
    <t>Coach</t>
  </si>
  <si>
    <t xml:space="preserve">Bus </t>
  </si>
  <si>
    <t>Petrol motorbike</t>
  </si>
  <si>
    <t>All Cars (average)</t>
  </si>
  <si>
    <t>Average petrol hybrid</t>
  </si>
  <si>
    <t>Diesel cars</t>
  </si>
  <si>
    <t>Petrol cars</t>
  </si>
  <si>
    <r>
      <t>grams of CO</t>
    </r>
    <r>
      <rPr>
        <b/>
        <i/>
        <vertAlign val="subscript"/>
        <sz val="10"/>
        <rFont val="Arial"/>
        <family val="2"/>
      </rPr>
      <t>2</t>
    </r>
    <r>
      <rPr>
        <b/>
        <i/>
        <sz val="10"/>
        <rFont val="Arial"/>
        <family val="2"/>
      </rPr>
      <t xml:space="preserve"> per pass-km</t>
    </r>
  </si>
  <si>
    <t>All Transport</t>
  </si>
  <si>
    <t>Cars</t>
  </si>
  <si>
    <t>HGVs</t>
  </si>
  <si>
    <t>Motorcycles</t>
  </si>
  <si>
    <t>Rural</t>
  </si>
  <si>
    <t>Urban</t>
  </si>
  <si>
    <t>Motorway</t>
  </si>
  <si>
    <t>Rail</t>
  </si>
  <si>
    <t>Aviation</t>
  </si>
  <si>
    <t>of which:</t>
  </si>
  <si>
    <t>Total</t>
  </si>
  <si>
    <t>propulsion type</t>
  </si>
  <si>
    <t>DIESEL</t>
  </si>
  <si>
    <t>ELECTRIC DIESEL</t>
  </si>
  <si>
    <t>ELECTRICITY</t>
  </si>
  <si>
    <t>FUEL CELLS</t>
  </si>
  <si>
    <t>GAS</t>
  </si>
  <si>
    <t>GAS BI-FUEL</t>
  </si>
  <si>
    <t>GAS DIESEL</t>
  </si>
  <si>
    <t>HYBRID ELECTRIC</t>
  </si>
  <si>
    <t>NEW FUEL TECHNOLOGY</t>
  </si>
  <si>
    <t>PETROL</t>
  </si>
  <si>
    <t>PETROL/GAS</t>
  </si>
  <si>
    <t>STEAM</t>
  </si>
  <si>
    <t>Grand Total</t>
  </si>
  <si>
    <t>Vehicles</t>
  </si>
  <si>
    <t>Year</t>
  </si>
  <si>
    <t>Month</t>
  </si>
  <si>
    <t>Plug-in-Grant Eligible Cars</t>
  </si>
  <si>
    <t>Quadricycles</t>
  </si>
  <si>
    <t>All Cars (inc. quadricycles)</t>
  </si>
  <si>
    <t>Motor cycles &amp; tricycles</t>
  </si>
  <si>
    <t>Plug-in Grant Eligible Vans</t>
  </si>
  <si>
    <t>All Vans</t>
  </si>
  <si>
    <t>Jan-Mar</t>
  </si>
  <si>
    <t>Apr-Jun</t>
  </si>
  <si>
    <t>Jul-Sep</t>
  </si>
  <si>
    <t>Oct-Dec</t>
  </si>
  <si>
    <t>Whole year</t>
  </si>
  <si>
    <t>1.  The Department for Transport uses the term 'ultra-low emission vehicles'  to refer to vehicles with</t>
  </si>
  <si>
    <t xml:space="preserve">     significantly lower levels of tailpipe emissions than conventional vehicles.  In practice, the term </t>
  </si>
  <si>
    <t xml:space="preserve">     currently refers to electric, plug-in hybrid and hydrogen fuel-cell vehicles.  For the purposes of this </t>
  </si>
  <si>
    <t xml:space="preserve">     indicator, vehicles with fully electric powertrains, and cars with tail-pipe emissions below 75 g/km</t>
  </si>
  <si>
    <t xml:space="preserve">     g/km of CO2 have been included at this stage. </t>
  </si>
  <si>
    <t>Notes &amp; definitions (https://www.gov.uk/transport-statistics-notes-and-guidance-vehicle-licensing)</t>
  </si>
  <si>
    <t>Quarter</t>
  </si>
  <si>
    <t>2010 Q1</t>
  </si>
  <si>
    <t>2010 Q2</t>
  </si>
  <si>
    <t>2010 Q3</t>
  </si>
  <si>
    <t>2010 Q4</t>
  </si>
  <si>
    <t>2011 Q1</t>
  </si>
  <si>
    <t>2011 Q2</t>
  </si>
  <si>
    <t>2011 Q3</t>
  </si>
  <si>
    <t>2011 Q4</t>
  </si>
  <si>
    <t>2012 Q1</t>
  </si>
  <si>
    <t>2012 Q2</t>
  </si>
  <si>
    <t>2012 Q3</t>
  </si>
  <si>
    <t>2012 Q4</t>
  </si>
  <si>
    <t>2013 Q1</t>
  </si>
  <si>
    <t>2013 Q2</t>
  </si>
  <si>
    <t>Source: DVLA//DVADfT - Published as DfT table  VEH0170</t>
  </si>
  <si>
    <t>Source: DVLA//DVADfT - Published as DfT table  VEH0130</t>
  </si>
  <si>
    <t>Sum of number licensed</t>
  </si>
  <si>
    <t>Body type</t>
  </si>
  <si>
    <t>AGRICULTURAL</t>
  </si>
  <si>
    <t>BUSES &amp; COACHES</t>
  </si>
  <si>
    <t>CARS</t>
  </si>
  <si>
    <t>GOODS - HEAVY</t>
  </si>
  <si>
    <t>GOODS - LIGHT</t>
  </si>
  <si>
    <t>MOTORCYCLES, MOPEDS &amp; SCOOTERS</t>
  </si>
  <si>
    <t>OTHERS</t>
  </si>
  <si>
    <t>SPECIAL PURPOSE</t>
  </si>
  <si>
    <t>TAXIS</t>
  </si>
  <si>
    <t>TRICYCLES</t>
  </si>
  <si>
    <t>NOT RECORDED</t>
  </si>
  <si>
    <t>2013 Q3</t>
  </si>
  <si>
    <t>Table VEH0256</t>
  </si>
  <si>
    <t>Cars registered for the first time by CO2 emission band, Great Britain, annually: 2001 to 2012; quarterly 2003 Q1 to 2013 Q2</t>
  </si>
  <si>
    <t>Up to 100 g/km</t>
  </si>
  <si>
    <t>101 - 110 g/km</t>
  </si>
  <si>
    <t>111 - 120 g/km</t>
  </si>
  <si>
    <t>121 - 130 g/km</t>
  </si>
  <si>
    <t>131 - 140 g/km</t>
  </si>
  <si>
    <t>141 - 150 g/km</t>
  </si>
  <si>
    <t>151 - 165 g/km</t>
  </si>
  <si>
    <t>166 - 175 g/km</t>
  </si>
  <si>
    <t>176- 185 g/km</t>
  </si>
  <si>
    <t>186- 200 g/km</t>
  </si>
  <si>
    <t>201 - 225 g/km</t>
  </si>
  <si>
    <t>226 - 255 g/km</t>
  </si>
  <si>
    <t>Over 255 g/km</t>
  </si>
  <si>
    <t>Not known</t>
  </si>
  <si>
    <r>
      <t>Avg CO</t>
    </r>
    <r>
      <rPr>
        <b/>
        <vertAlign val="subscript"/>
        <sz val="12"/>
        <rFont val="Arial"/>
        <family val="2"/>
      </rPr>
      <t>2</t>
    </r>
  </si>
  <si>
    <t>Thousands</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</si>
  <si>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</si>
  <si>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</si>
  <si>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</si>
  <si>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</si>
  <si>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</si>
  <si>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</si>
  <si>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</si>
  <si>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</si>
  <si>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</si>
  <si>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</si>
  <si>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</si>
  <si>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</si>
  <si>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</si>
  <si>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</si>
  <si>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</si>
  <si>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</si>
  <si>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</si>
  <si>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</si>
  <si>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</si>
  <si>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</si>
  <si>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</si>
  <si>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</si>
  <si>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</si>
  <si>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</si>
  <si>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</si>
  <si>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</si>
  <si>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</si>
  <si>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</si>
  <si>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Percentages</t>
  </si>
  <si>
    <t>1. A greater proportion of CO2 values are unknown for 2001 and early 2002, therefore the average CO2 figures for these years may be less representative.</t>
  </si>
  <si>
    <t>Telephone: 020 7944 3077</t>
  </si>
  <si>
    <t>Last updated: 12 September 2013</t>
  </si>
  <si>
    <t>Next update: December 2013</t>
  </si>
  <si>
    <t>LINK to page</t>
  </si>
  <si>
    <t xml:space="preserve">https://www.gov.uk/government/publications/new-car-carbon-dioxide-emissions </t>
  </si>
  <si>
    <r>
      <t>Thousands/</t>
    </r>
    <r>
      <rPr>
        <b/>
        <i/>
        <sz val="12"/>
        <color theme="0" tint="-0.249977111117893"/>
        <rFont val="Arial"/>
        <family val="2"/>
      </rPr>
      <t>Percentages</t>
    </r>
  </si>
  <si>
    <r>
      <t>Avg CO</t>
    </r>
    <r>
      <rPr>
        <b/>
        <vertAlign val="subscript"/>
        <sz val="12"/>
        <color theme="0" tint="-0.249977111117893"/>
        <rFont val="Arial"/>
        <family val="2"/>
      </rPr>
      <t>2</t>
    </r>
  </si>
  <si>
    <r>
      <t xml:space="preserve">Email : </t>
    </r>
    <r>
      <rPr>
        <b/>
        <u/>
        <sz val="10"/>
        <color theme="0" tint="-0.249977111117893"/>
        <rFont val="Arial"/>
        <family val="2"/>
      </rPr>
      <t>vehicles.stats@dft.gsi.gov.uk</t>
    </r>
  </si>
  <si>
    <t xml:space="preserve">All Transport  (excl. International Aviation and Shipping) </t>
  </si>
  <si>
    <t>thousand tonnes of carbon dioxide equivalent</t>
  </si>
  <si>
    <t>thousand</t>
  </si>
  <si>
    <t>Source: DVLA//DVADfT - GB figures published as DfT table  VEH0256</t>
  </si>
  <si>
    <t>Domestic Shipping</t>
  </si>
  <si>
    <t>Buses &amp; coaches</t>
  </si>
  <si>
    <t>Passenger cars</t>
  </si>
  <si>
    <t>Mopeds &amp; motorcycles</t>
  </si>
  <si>
    <t>Domestic aviation and shipping</t>
  </si>
  <si>
    <r>
      <t>Other</t>
    </r>
    <r>
      <rPr>
        <vertAlign val="subscript"/>
        <sz val="12"/>
        <color rgb="FF00B0F0"/>
        <rFont val="Arial"/>
        <family val="2"/>
      </rPr>
      <t xml:space="preserve"> </t>
    </r>
    <r>
      <rPr>
        <vertAlign val="superscript"/>
        <sz val="12"/>
        <color rgb="FF00B0F0"/>
        <rFont val="Arial"/>
        <family val="2"/>
      </rPr>
      <t>5</t>
    </r>
  </si>
  <si>
    <r>
      <t>Other transport</t>
    </r>
    <r>
      <rPr>
        <vertAlign val="superscript"/>
        <sz val="12"/>
        <color rgb="FF00B0F0"/>
        <rFont val="Arial"/>
        <family val="2"/>
      </rPr>
      <t xml:space="preserve"> 3</t>
    </r>
  </si>
  <si>
    <t>Data for chart</t>
  </si>
  <si>
    <t>Up to 120 g/km</t>
  </si>
  <si>
    <t>121 - 150 g/km</t>
  </si>
  <si>
    <t>151 - 185 g/km</t>
  </si>
  <si>
    <t>Over 186 g/km</t>
  </si>
  <si>
    <t>Data for chart 13.4</t>
  </si>
  <si>
    <t>Source: Carbon Account for Transport (see sources section for more details) - Not National Statistics</t>
  </si>
  <si>
    <t>Agricultural</t>
  </si>
  <si>
    <t>Goods - heavy</t>
  </si>
  <si>
    <t>Goods - light</t>
  </si>
  <si>
    <t>Motorcycles, mopeds &amp; scooters</t>
  </si>
  <si>
    <t>Not recorded</t>
  </si>
  <si>
    <t>Special purpose</t>
  </si>
  <si>
    <t>Taxis</t>
  </si>
  <si>
    <t>Tricycles</t>
  </si>
  <si>
    <t>Diesel</t>
  </si>
  <si>
    <t>Electric diesel</t>
  </si>
  <si>
    <t>Electricity</t>
  </si>
  <si>
    <t>Gas</t>
  </si>
  <si>
    <t>Gas bi-fuel</t>
  </si>
  <si>
    <t>Hybrid electric</t>
  </si>
  <si>
    <t>Petrol</t>
  </si>
  <si>
    <t>Petrol/gas</t>
  </si>
  <si>
    <t>Steam</t>
  </si>
  <si>
    <t>Grand total</t>
  </si>
  <si>
    <t>Propulsion type</t>
  </si>
  <si>
    <r>
      <t xml:space="preserve">Benzene </t>
    </r>
    <r>
      <rPr>
        <b/>
        <vertAlign val="superscript"/>
        <sz val="12"/>
        <rFont val="Arial"/>
        <family val="2"/>
      </rPr>
      <t xml:space="preserve">7 </t>
    </r>
  </si>
  <si>
    <t xml:space="preserve">      thousands</t>
  </si>
  <si>
    <t xml:space="preserve">    Column Percentages</t>
  </si>
  <si>
    <t>2013 Q4</t>
  </si>
  <si>
    <t>2014 Q1</t>
  </si>
  <si>
    <t>2014 Q2</t>
  </si>
  <si>
    <t>2014 Q3</t>
  </si>
  <si>
    <t xml:space="preserve">     Heavy Goods Vehicles</t>
  </si>
  <si>
    <t xml:space="preserve">     Light Goods Vehicles</t>
  </si>
  <si>
    <t>Heavy Goods Vehicles</t>
  </si>
  <si>
    <t>Light Goods Vehicles</t>
  </si>
  <si>
    <t>NMVOC</t>
  </si>
  <si>
    <t>NOx</t>
  </si>
  <si>
    <t>PM10</t>
  </si>
  <si>
    <t>Pb</t>
  </si>
  <si>
    <t>thousand tonnes of pollutant</t>
  </si>
  <si>
    <t>Oxides of nitrogen (NOx)</t>
  </si>
  <si>
    <t>Road transport</t>
  </si>
  <si>
    <t>Buses and coaches</t>
  </si>
  <si>
    <t>Light goods vehicles</t>
  </si>
  <si>
    <t>Mopeds and motorcycles</t>
  </si>
  <si>
    <t>Other transport</t>
  </si>
  <si>
    <t>Total Transport</t>
  </si>
  <si>
    <t>Non-transport emissions</t>
  </si>
  <si>
    <t>Emissions from all sources</t>
  </si>
  <si>
    <t>Transport % of all NOx emissions</t>
  </si>
  <si>
    <r>
      <t>Road transport</t>
    </r>
    <r>
      <rPr>
        <vertAlign val="superscript"/>
        <sz val="11"/>
        <color theme="1"/>
        <rFont val="Calibri"/>
        <family val="2"/>
        <scheme val="minor"/>
      </rPr>
      <t>2</t>
    </r>
  </si>
  <si>
    <r>
      <t>Aviation</t>
    </r>
    <r>
      <rPr>
        <vertAlign val="superscript"/>
        <sz val="11"/>
        <color theme="1"/>
        <rFont val="Calibri"/>
        <family val="2"/>
        <scheme val="minor"/>
      </rPr>
      <t>3</t>
    </r>
  </si>
  <si>
    <r>
      <t>Other transport</t>
    </r>
    <r>
      <rPr>
        <vertAlign val="superscript"/>
        <sz val="11"/>
        <color theme="1"/>
        <rFont val="Calibri"/>
        <family val="2"/>
        <scheme val="minor"/>
      </rPr>
      <t>5</t>
    </r>
  </si>
  <si>
    <t>1.</t>
  </si>
  <si>
    <t xml:space="preserve"> Emissions are available annually only with effect from 1998. All the figures in this table are updated annually to reflect changes to the methodology used. </t>
  </si>
  <si>
    <t>2.</t>
  </si>
  <si>
    <t xml:space="preserve">The Road Transport emissions database uses emission factors (g/km) for different types of vehicles, which depend on the fuel type (petrol or diesel) and are influenced by the </t>
  </si>
  <si>
    <t xml:space="preserve">drive cycle or average speeds on the different types of roads; traffic activity for each DA region, including distance and average speed travelled by each type of vehicle on each type of road; </t>
  </si>
  <si>
    <t>DA-specific fleet data on petrol/diesel car mix, car engine size and fleet composition (including age).</t>
  </si>
  <si>
    <t>The sum of emissions across all parts of the UK equates to the total for the UK inventory where that total is normalised using fuel sales data of petrol and DERV.</t>
  </si>
  <si>
    <t>3.</t>
  </si>
  <si>
    <t xml:space="preserve">Only take-off and landing emissions are reported. </t>
  </si>
  <si>
    <t>4.</t>
  </si>
  <si>
    <t>Includes emissions from coastal shipping, shipping betweeen Scotland and the Overseas Territories, fishing vessels, marine engines, personal watercraft,</t>
  </si>
  <si>
    <t xml:space="preserve"> inland goods-carrying vehicles, motorboats and sail boats with auxiliary engines.</t>
  </si>
  <si>
    <t>5.</t>
  </si>
  <si>
    <t>Includes military aviation and naval vessels, aircraft support vehicles and railways stationary combustion.</t>
  </si>
  <si>
    <t>Type of monitoring</t>
  </si>
  <si>
    <t xml:space="preserve"> station</t>
  </si>
  <si>
    <r>
      <t>Nitrogen dioxide</t>
    </r>
    <r>
      <rPr>
        <b/>
        <vertAlign val="superscript"/>
        <sz val="12"/>
        <rFont val="Arial"/>
        <family val="2"/>
      </rPr>
      <t xml:space="preserve"> 2</t>
    </r>
  </si>
  <si>
    <t>Urban background</t>
  </si>
  <si>
    <t>Aberdeen Union Street</t>
  </si>
  <si>
    <t>Roadside</t>
  </si>
  <si>
    <t>Bishopbriggs, Kirkintilloch Road</t>
  </si>
  <si>
    <t>Dumfries, A780</t>
  </si>
  <si>
    <t>Dundee Lochee Road</t>
  </si>
  <si>
    <t>Dundee Union Street</t>
  </si>
  <si>
    <t>Kerbside</t>
  </si>
  <si>
    <t>Edinburgh Gorgie Road</t>
  </si>
  <si>
    <t xml:space="preserve">Glasgow Centre, St Enoch's Square </t>
  </si>
  <si>
    <t>Urban centre</t>
  </si>
  <si>
    <t>Glasgow Kerbside, Hope Street</t>
  </si>
  <si>
    <t>Glasgow Byres Road</t>
  </si>
  <si>
    <t>Inverness, Telford Street</t>
  </si>
  <si>
    <t>Perth High Street</t>
  </si>
  <si>
    <t>Number of daily maximums (measured as an 8-hour running mean) exceeding 100ug/m3</t>
  </si>
  <si>
    <r>
      <t>Particulates (PM</t>
    </r>
    <r>
      <rPr>
        <b/>
        <vertAlign val="subscript"/>
        <sz val="12"/>
        <rFont val="Arial"/>
        <family val="2"/>
      </rPr>
      <t>10</t>
    </r>
    <r>
      <rPr>
        <b/>
        <sz val="12"/>
        <rFont val="Arial"/>
        <family val="2"/>
      </rPr>
      <t>)</t>
    </r>
    <r>
      <rPr>
        <b/>
        <vertAlign val="superscript"/>
        <sz val="12"/>
        <rFont val="Arial"/>
        <family val="2"/>
      </rPr>
      <t xml:space="preserve"> 4</t>
    </r>
  </si>
  <si>
    <t>Dundee Broughty Ferry</t>
  </si>
  <si>
    <t>Edinburgh Queen Street</t>
  </si>
  <si>
    <t>Glasgow Waulkmillglen Reservoir</t>
  </si>
  <si>
    <t>Glasgow Centre, St Enoch's Square</t>
  </si>
  <si>
    <t>1.  The sites chosen are a mixture of urban and rural site types with long time series</t>
  </si>
  <si>
    <t>2.  Annual mean concentration of atmospheric nitrogen dioxide.</t>
  </si>
  <si>
    <t>3.  Annual mean ground level ozone concentration.</t>
  </si>
  <si>
    <r>
      <t>4.  Annual mean atmospheric PM</t>
    </r>
    <r>
      <rPr>
        <vertAlign val="subscript"/>
        <sz val="10"/>
        <rFont val="Arial"/>
        <family val="2"/>
      </rPr>
      <t>10</t>
    </r>
    <r>
      <rPr>
        <sz val="10"/>
        <rFont val="Arial"/>
        <family val="2"/>
      </rPr>
      <t xml:space="preserve"> concentration.</t>
    </r>
  </si>
  <si>
    <t>(*) Since 2003, results where data capture is less than 75% are not shown.</t>
  </si>
  <si>
    <t>Local authority</t>
  </si>
  <si>
    <t>Pollutant(s)</t>
  </si>
  <si>
    <t>All pollutants</t>
  </si>
  <si>
    <r>
      <t>Both NO</t>
    </r>
    <r>
      <rPr>
        <b/>
        <vertAlign val="subscript"/>
        <sz val="11"/>
        <color theme="1"/>
        <rFont val="Calibri"/>
        <family val="2"/>
        <scheme val="minor"/>
      </rPr>
      <t>2</t>
    </r>
    <r>
      <rPr>
        <b/>
        <sz val="11"/>
        <color theme="1"/>
        <rFont val="Calibri"/>
        <family val="2"/>
        <scheme val="minor"/>
      </rPr>
      <t xml:space="preserve"> and PM</t>
    </r>
    <r>
      <rPr>
        <b/>
        <vertAlign val="subscript"/>
        <sz val="11"/>
        <color theme="1"/>
        <rFont val="Calibri"/>
        <family val="2"/>
        <scheme val="minor"/>
      </rPr>
      <t>10</t>
    </r>
  </si>
  <si>
    <t>Sulphur dioxide</t>
  </si>
  <si>
    <t>Aberdeen City Council</t>
  </si>
  <si>
    <t>City of Edinburgh Council</t>
  </si>
  <si>
    <t>Dundee City Council</t>
  </si>
  <si>
    <t>East Dunbartonshire Council</t>
  </si>
  <si>
    <t>East Lothian Council</t>
  </si>
  <si>
    <t>Falkirk Council</t>
  </si>
  <si>
    <t>Fife Council</t>
  </si>
  <si>
    <t>Glasgow City Council</t>
  </si>
  <si>
    <t>Highland Council</t>
  </si>
  <si>
    <t>North Lanarkshire Council</t>
  </si>
  <si>
    <t>Perth &amp; Kinross Council</t>
  </si>
  <si>
    <t>Renfrewshire Council</t>
  </si>
  <si>
    <t>South Lanarkshire Council</t>
  </si>
  <si>
    <t>West Lothian Council</t>
  </si>
  <si>
    <t>Scotland</t>
  </si>
  <si>
    <r>
      <t xml:space="preserve">Ozone </t>
    </r>
    <r>
      <rPr>
        <b/>
        <vertAlign val="superscript"/>
        <sz val="12"/>
        <rFont val="Arial"/>
        <family val="2"/>
      </rPr>
      <t>3</t>
    </r>
  </si>
  <si>
    <t>Source: Scottish Air Quality website - Not National Statistics</t>
  </si>
  <si>
    <r>
      <t>Particulate Matter (PM</t>
    </r>
    <r>
      <rPr>
        <b/>
        <vertAlign val="subscript"/>
        <sz val="11"/>
        <color theme="1"/>
        <rFont val="Calibri"/>
        <family val="2"/>
        <scheme val="minor"/>
      </rPr>
      <t>10</t>
    </r>
    <r>
      <rPr>
        <b/>
        <sz val="11"/>
        <color theme="1"/>
        <rFont val="Calibri"/>
        <family val="2"/>
        <scheme val="minor"/>
      </rPr>
      <t>) only</t>
    </r>
  </si>
  <si>
    <r>
      <t>Nitrogen dioxide (NO</t>
    </r>
    <r>
      <rPr>
        <b/>
        <vertAlign val="subscript"/>
        <sz val="11"/>
        <color theme="1"/>
        <rFont val="Calibri"/>
        <family val="2"/>
        <scheme val="minor"/>
      </rPr>
      <t>2</t>
    </r>
    <r>
      <rPr>
        <b/>
        <sz val="11"/>
        <color theme="1"/>
        <rFont val="Calibri"/>
        <family val="2"/>
        <scheme val="minor"/>
      </rPr>
      <t>) only</t>
    </r>
  </si>
  <si>
    <r>
      <t xml:space="preserve">Table 13.1b  Atmospheric concentrations of selected pollutants </t>
    </r>
    <r>
      <rPr>
        <b/>
        <vertAlign val="superscript"/>
        <sz val="12"/>
        <rFont val="Arial"/>
        <family val="2"/>
      </rPr>
      <t xml:space="preserve">(*, a) </t>
    </r>
    <r>
      <rPr>
        <b/>
        <sz val="12"/>
        <rFont val="Arial"/>
        <family val="2"/>
      </rPr>
      <t>recorded at Air Quality Monitoring Stations</t>
    </r>
  </si>
  <si>
    <t>~ denotes fewer than 50.</t>
  </si>
  <si>
    <r>
      <t>Particulate matter (PM</t>
    </r>
    <r>
      <rPr>
        <b/>
        <vertAlign val="subscript"/>
        <sz val="10"/>
        <color theme="1"/>
        <rFont val="Arial"/>
        <family val="2"/>
      </rPr>
      <t>10</t>
    </r>
    <r>
      <rPr>
        <b/>
        <sz val="10"/>
        <color theme="1"/>
        <rFont val="Arial"/>
        <family val="2"/>
      </rPr>
      <t>)</t>
    </r>
  </si>
  <si>
    <r>
      <t>Table 13.1a  Emissions of air pollutants by type of transport allocated to Scotland</t>
    </r>
    <r>
      <rPr>
        <b/>
        <vertAlign val="superscript"/>
        <sz val="10"/>
        <color theme="1"/>
        <rFont val="Arial"/>
        <family val="2"/>
      </rPr>
      <t>1</t>
    </r>
  </si>
  <si>
    <r>
      <t>Transport % of all PM</t>
    </r>
    <r>
      <rPr>
        <b/>
        <vertAlign val="subscript"/>
        <sz val="10"/>
        <color theme="1"/>
        <rFont val="Arial"/>
        <family val="2"/>
      </rPr>
      <t>10</t>
    </r>
    <r>
      <rPr>
        <b/>
        <sz val="10"/>
        <color theme="1"/>
        <rFont val="Arial"/>
        <family val="2"/>
      </rPr>
      <t xml:space="preserve"> emissions</t>
    </r>
  </si>
  <si>
    <t>2015 Q2</t>
  </si>
  <si>
    <t>2014 Q4</t>
  </si>
  <si>
    <t>2015 Q1</t>
  </si>
  <si>
    <t>2015 Q3</t>
  </si>
  <si>
    <t>Contents</t>
  </si>
  <si>
    <t>Table 13.2</t>
  </si>
  <si>
    <t>Table 13.3</t>
  </si>
  <si>
    <t>Table 13.4</t>
  </si>
  <si>
    <t>Table 13.5</t>
  </si>
  <si>
    <t>Table 13.7</t>
  </si>
  <si>
    <t>Table 13.8</t>
  </si>
  <si>
    <t>Table 13.9</t>
  </si>
  <si>
    <t>Table 13.10</t>
  </si>
  <si>
    <t>Table 13.1a</t>
  </si>
  <si>
    <t>Table 13.1b</t>
  </si>
  <si>
    <t>Emissions of air pollutants by type of transport allocated to Scotland</t>
  </si>
  <si>
    <t>Atmospheric concentrations of selected pollutants recorded at Air Quality Monitoring Stations</t>
  </si>
  <si>
    <t>Table 13.1c</t>
  </si>
  <si>
    <t>Number of active Air Quality Management Areas by pollutant and local authority</t>
  </si>
  <si>
    <t>Emissions of greenhouse gases by type of transport allocated to Scotland</t>
  </si>
  <si>
    <t>Emissions of greenhouse gases1 by Transport allocated to Scotland</t>
  </si>
  <si>
    <t>Emissions of greenhouse gases by type of transport, Scotland compared to UK</t>
  </si>
  <si>
    <t>Cars registered for the first time by CO2 emission band, Scotland</t>
  </si>
  <si>
    <t>(..) Site not in operation for given year</t>
  </si>
  <si>
    <t>Source: Greenhouse Gas Inventories for England, Scotland, Wales and Northern Ireland (see sources section for more details) - Not National Statistics</t>
  </si>
  <si>
    <r>
      <t xml:space="preserve">Total net emissions </t>
    </r>
    <r>
      <rPr>
        <b/>
        <vertAlign val="superscript"/>
        <sz val="12"/>
        <rFont val="Arial"/>
        <family val="2"/>
      </rPr>
      <t>3</t>
    </r>
  </si>
  <si>
    <t xml:space="preserve">    GWP methane - 25, GWP nitrous oxide - 298.</t>
  </si>
  <si>
    <t xml:space="preserve">Aviation (Domestic)  </t>
  </si>
  <si>
    <t>Aviation (Including International)</t>
  </si>
  <si>
    <t xml:space="preserve">Maritime (Domestic)  </t>
  </si>
  <si>
    <t>Maritime (Including International)</t>
  </si>
  <si>
    <t>4.  All the factors include the distance uplift of 8% to compensate for planes not flying using the most direct route i.e. flying around international airspace, stacking etc.</t>
  </si>
  <si>
    <t>Fuel cells</t>
  </si>
  <si>
    <t>Gas-diesel</t>
  </si>
  <si>
    <t>New fuel tech-nology</t>
  </si>
  <si>
    <r>
      <t xml:space="preserve">       Other road</t>
    </r>
    <r>
      <rPr>
        <vertAlign val="superscript"/>
        <sz val="12"/>
        <rFont val="Arial"/>
        <family val="2"/>
      </rPr>
      <t>3</t>
    </r>
  </si>
  <si>
    <t>Aviation and Maritime</t>
  </si>
  <si>
    <r>
      <t xml:space="preserve">    International Aviation &amp; international shipping</t>
    </r>
    <r>
      <rPr>
        <vertAlign val="superscript"/>
        <sz val="12"/>
        <rFont val="Arial"/>
        <family val="2"/>
      </rPr>
      <t xml:space="preserve"> 4</t>
    </r>
    <r>
      <rPr>
        <sz val="12"/>
        <rFont val="Arial"/>
        <family val="2"/>
      </rPr>
      <t xml:space="preserve"> </t>
    </r>
  </si>
  <si>
    <t xml:space="preserve">    Domestic Aviation  </t>
  </si>
  <si>
    <t xml:space="preserve">    Domestic Shipping and Maritime</t>
  </si>
  <si>
    <r>
      <t xml:space="preserve">    Other aviation and maritime</t>
    </r>
    <r>
      <rPr>
        <vertAlign val="superscript"/>
        <sz val="12"/>
        <rFont val="Arial"/>
        <family val="2"/>
      </rPr>
      <t>5</t>
    </r>
  </si>
  <si>
    <r>
      <t>Net emissions all sources</t>
    </r>
    <r>
      <rPr>
        <b/>
        <vertAlign val="superscript"/>
        <sz val="12"/>
        <rFont val="Arial"/>
        <family val="2"/>
      </rPr>
      <t xml:space="preserve"> 6</t>
    </r>
  </si>
  <si>
    <t xml:space="preserve">      Emissions estimates are available for 1990, 1995 and then annually from 1998.  All the figures in this table reflect the current methodology used in the calculation of emissions within the </t>
  </si>
  <si>
    <t xml:space="preserve">      National Atmospheric Emissions Inventory. </t>
  </si>
  <si>
    <t xml:space="preserve">across all parts of the UK equates to the total for the UK inventory, where that total is derived from fuel sales data of petrol and DERV within the UK as specified in the reporting </t>
  </si>
  <si>
    <t xml:space="preserve">3.   Other road includes urea used as part of an addative for certain categories of diesel engine, LPG use and road vehicle engines.  </t>
  </si>
  <si>
    <t>4. A split between International aviation and international shipping can be found in the Carbon Accout for Transport</t>
  </si>
  <si>
    <t>5.  Aviation support vehicles at airports</t>
  </si>
  <si>
    <t>6.   Net emissions take account of removals of carbon dioxide due to carbon sinks.</t>
  </si>
  <si>
    <t>Sum of CO2 Equiv</t>
  </si>
  <si>
    <t>Column Labels</t>
  </si>
  <si>
    <t>Table 13.4 Comparison of transport greenhouse gas emissions Scotland and UK as a whole</t>
  </si>
  <si>
    <r>
      <t>Road Transport</t>
    </r>
    <r>
      <rPr>
        <vertAlign val="superscript"/>
        <sz val="12"/>
        <rFont val="Arial"/>
        <family val="2"/>
      </rPr>
      <t>1,2</t>
    </r>
  </si>
  <si>
    <t xml:space="preserve">Cars </t>
  </si>
  <si>
    <t>1. Road transport excludes the 'other' category shown in Table 13.2</t>
  </si>
  <si>
    <t>2. The comparisions shown by category of road excludes emissions from the 'other' category of road transport and emissions generated from cold starts</t>
  </si>
  <si>
    <r>
      <t xml:space="preserve">Table 13.2    Emissions of greenhouse gases by type of transport allocated to Scotland </t>
    </r>
    <r>
      <rPr>
        <b/>
        <vertAlign val="superscript"/>
        <sz val="14"/>
        <rFont val="Arial"/>
        <family val="2"/>
      </rPr>
      <t>1</t>
    </r>
  </si>
  <si>
    <r>
      <t>Table 13.3   Emissions of greenhouse gases</t>
    </r>
    <r>
      <rPr>
        <b/>
        <vertAlign val="superscript"/>
        <sz val="14"/>
        <rFont val="Arial"/>
        <family val="2"/>
      </rPr>
      <t>1</t>
    </r>
    <r>
      <rPr>
        <b/>
        <sz val="14"/>
        <rFont val="Arial"/>
        <family val="2"/>
      </rPr>
      <t xml:space="preserve"> by Transport </t>
    </r>
    <r>
      <rPr>
        <b/>
        <vertAlign val="superscript"/>
        <sz val="14"/>
        <rFont val="Arial"/>
        <family val="2"/>
      </rPr>
      <t xml:space="preserve">2 </t>
    </r>
    <r>
      <rPr>
        <b/>
        <sz val="14"/>
        <rFont val="Arial"/>
        <family val="2"/>
      </rPr>
      <t>allocated to Scotland</t>
    </r>
  </si>
  <si>
    <t>2016 Q1</t>
  </si>
  <si>
    <t>2016 Q2</t>
  </si>
  <si>
    <t>2016 Q3</t>
  </si>
  <si>
    <t>2015 Q4</t>
  </si>
  <si>
    <t>Source: DVLA//DVADfT - GB figures published as DfT table  VEH0206</t>
  </si>
  <si>
    <t>Table 13.6a</t>
  </si>
  <si>
    <t>Table 13.6b</t>
  </si>
  <si>
    <t>Table 13.6a:  Cars registered for the first time by CO2 emission band, Scotland</t>
  </si>
  <si>
    <t>Table 13.6b:  Licensed cars by CO2 emission band, Scotland</t>
  </si>
  <si>
    <t>2. All Car figures assume an average car occupancy rate of 1.50 passengers based on the latest Transport and Travel in Scotland</t>
  </si>
  <si>
    <t>2017 Q2</t>
  </si>
  <si>
    <t>2016 Q4</t>
  </si>
  <si>
    <t>2017 Q1</t>
  </si>
  <si>
    <t>2017 Q3</t>
  </si>
  <si>
    <t>Non Plug-in-Grant Plug-in Cars</t>
  </si>
  <si>
    <t>Non Plug-in Cars</t>
  </si>
  <si>
    <t>Non Plug-in Grant Plug-in Vans</t>
  </si>
  <si>
    <t>Non Plug-in Vans</t>
  </si>
  <si>
    <t>Buses &amp; Coaches</t>
  </si>
  <si>
    <t>Table to show the number of new registrations by body type and propulsion type in Scotland during 2016 (RAW DATA)</t>
  </si>
  <si>
    <t>Table to show the number of licensed vehicles by body type and propulsion type in Scotland as at 31 December 2016 (RAW DATA)</t>
  </si>
  <si>
    <t xml:space="preserve">     Categories in the tables have been changed to bring them in line with those published for the UK</t>
  </si>
  <si>
    <r>
      <t xml:space="preserve">Others </t>
    </r>
    <r>
      <rPr>
        <vertAlign val="superscript"/>
        <sz val="12"/>
        <rFont val="Arial"/>
        <family val="2"/>
      </rPr>
      <t>1</t>
    </r>
  </si>
  <si>
    <t>1. Iincludes Invalid Vehicle (Mobility scooters), Lift Trucks, Tel Material Handlers, Hydraulic Excavator, Rear Digger, Ambulance, Fire Engine, Street Cleansing, Roller and Loading Shovel.</t>
  </si>
  <si>
    <t>Pure Electric ’others’ are Invalid vehicles or Lift Trucks.</t>
  </si>
  <si>
    <t xml:space="preserve">of which: </t>
  </si>
  <si>
    <t xml:space="preserve">exhaust </t>
  </si>
  <si>
    <t>emissions</t>
  </si>
  <si>
    <t>from:</t>
  </si>
  <si>
    <t>Road abrasion</t>
  </si>
  <si>
    <t>Tyre and brake wear</t>
  </si>
  <si>
    <t>Source: National Atmospheric Emissions Inventory - Not National Statistics</t>
  </si>
  <si>
    <r>
      <t xml:space="preserve">1.   From the </t>
    </r>
    <r>
      <rPr>
        <i/>
        <sz val="10"/>
        <rFont val="Arial"/>
        <family val="2"/>
      </rPr>
      <t>Greenhouse Gas Inventories for England, Scotland, Wales and Northern Ireland: 1990 - 2014.  Some headings below are own aggregations</t>
    </r>
  </si>
  <si>
    <t xml:space="preserve">Note: The average is for the type of cars listed  and is not weighted by the proportion of each type of propulsion. </t>
  </si>
  <si>
    <t xml:space="preserve">Other vehicles </t>
  </si>
  <si>
    <r>
      <t>Table 13.1c Number of active Air Quality Management Areas by pollutant and local authorit</t>
    </r>
    <r>
      <rPr>
        <b/>
        <sz val="11"/>
        <rFont val="Calibri"/>
        <family val="2"/>
        <scheme val="minor"/>
      </rPr>
      <t>y, as at 15 October 2018</t>
    </r>
  </si>
  <si>
    <t>Scottish emissions 2016</t>
  </si>
  <si>
    <t>Scottish emissions as a % of UK emissions 2016</t>
  </si>
  <si>
    <t>Change in Scottish emissions (2015-2016)</t>
  </si>
  <si>
    <t>Change in UK emissions (2015-2016)</t>
  </si>
  <si>
    <t>Change in Scottish emissions (1990-2016)</t>
  </si>
  <si>
    <t>Change in UK emissions (1990-2016)</t>
  </si>
  <si>
    <r>
      <t xml:space="preserve">Table 13.5   UK Carbon Dioxide emissions: grams per passenger-kilometre, 2018 </t>
    </r>
    <r>
      <rPr>
        <b/>
        <vertAlign val="superscript"/>
        <sz val="12"/>
        <rFont val="Arial"/>
        <family val="2"/>
      </rPr>
      <t>1</t>
    </r>
  </si>
  <si>
    <r>
      <t>Table 13.7:  Ultra-low emission vehicles (ULEV)</t>
    </r>
    <r>
      <rPr>
        <b/>
        <vertAlign val="superscript"/>
        <sz val="16"/>
        <rFont val="Arial"/>
        <family val="2"/>
      </rPr>
      <t xml:space="preserve">1 </t>
    </r>
    <r>
      <rPr>
        <b/>
        <sz val="16"/>
        <rFont val="Arial"/>
        <family val="2"/>
      </rPr>
      <t>registered for the first time, Scotland, quarterly: January 2014 to September 2018</t>
    </r>
  </si>
  <si>
    <r>
      <t>Table 13.8:  Ultra-low emission vehicles (ULEV)</t>
    </r>
    <r>
      <rPr>
        <b/>
        <vertAlign val="superscript"/>
        <sz val="16"/>
        <rFont val="Arial"/>
        <family val="2"/>
      </rPr>
      <t xml:space="preserve">1 </t>
    </r>
    <r>
      <rPr>
        <b/>
        <sz val="16"/>
        <rFont val="Arial"/>
        <family val="2"/>
      </rPr>
      <t>licensed at the end of year, Scotland, quarterly: 2014 q1 to 2018 q3</t>
    </r>
  </si>
  <si>
    <t>2018 Q3</t>
  </si>
  <si>
    <t>2017 Q4</t>
  </si>
  <si>
    <t>2018 Q1</t>
  </si>
  <si>
    <t>2018 Q2</t>
  </si>
  <si>
    <t>Table 13.9:  Number of new registrations by body type and propulsion type in Scotland during 2017 (Thousands)</t>
  </si>
  <si>
    <t>Table 13.10:  Number of licensed vehicles by body type and propulsion type in Scotland as at 31 December 2017 (Thousands)</t>
  </si>
  <si>
    <t xml:space="preserve"> UK Carbon Dioxide emissions: grams per passenger-kilometre, 2018</t>
  </si>
  <si>
    <t>Ultra-low emission vehicles (ULEV) registered for the first time, Scotland, quarterly: January 2014 to September 2018</t>
  </si>
  <si>
    <t>Ultra-low emission vehicles (ULEV) licensed at the end of year, Scotland, quarterly: 2014 q1 to 2018 q3</t>
  </si>
  <si>
    <t>Number of new registrations by body type and propulsion type in Scotland during 2017 (Thousands)</t>
  </si>
  <si>
    <t>Number of licensed vehicles by body type and propulsion type in Scotland as at 31 December 2017 (Thousands)</t>
  </si>
  <si>
    <t>c</t>
  </si>
  <si>
    <t>c. Value has been suppressed to avoid disclosing personal information.</t>
  </si>
  <si>
    <t>Domestic flights 3</t>
  </si>
  <si>
    <t>Short haul international 3</t>
  </si>
  <si>
    <t>Long haul international 3</t>
  </si>
  <si>
    <r>
      <t>Particulates (PM</t>
    </r>
    <r>
      <rPr>
        <b/>
        <vertAlign val="subscript"/>
        <sz val="12"/>
        <rFont val="Arial"/>
        <family val="2"/>
      </rPr>
      <t>2.5</t>
    </r>
    <r>
      <rPr>
        <b/>
        <sz val="12"/>
        <rFont val="Arial"/>
        <family val="2"/>
      </rPr>
      <t>)</t>
    </r>
    <r>
      <rPr>
        <b/>
        <vertAlign val="superscript"/>
        <sz val="12"/>
        <rFont val="Arial"/>
        <family val="2"/>
      </rPr>
      <t xml:space="preserve"> 5</t>
    </r>
  </si>
  <si>
    <t>Auchencorth Moss</t>
  </si>
  <si>
    <t>Glasgow High Street</t>
  </si>
  <si>
    <t>Glasgow Townhead</t>
  </si>
  <si>
    <t>Grangemouth</t>
  </si>
  <si>
    <t>Urban industrial</t>
  </si>
  <si>
    <r>
      <t>5.  Annual mean atmospheric PM</t>
    </r>
    <r>
      <rPr>
        <vertAlign val="subscript"/>
        <sz val="10"/>
        <rFont val="Arial"/>
        <family val="2"/>
      </rPr>
      <t>2.5</t>
    </r>
    <r>
      <rPr>
        <sz val="10"/>
        <rFont val="Arial"/>
        <family val="2"/>
      </rPr>
      <t xml:space="preserve"> concentration.</t>
    </r>
  </si>
  <si>
    <t>PM25</t>
  </si>
  <si>
    <r>
      <t xml:space="preserve">From the </t>
    </r>
    <r>
      <rPr>
        <i/>
        <sz val="8"/>
        <color theme="1"/>
        <rFont val="Arial"/>
        <family val="2"/>
      </rPr>
      <t>Air Quality Pollutant Inventories for England, Scotland, Wales and Northern Ireland: 1990 - 2016</t>
    </r>
    <r>
      <rPr>
        <sz val="8"/>
        <color theme="1"/>
        <rFont val="Arial"/>
        <family val="2"/>
      </rPr>
      <t>.</t>
    </r>
  </si>
  <si>
    <t>Data have been revised due to changes in methodology - see paragraph 13.3.3 in notes and definitions.</t>
  </si>
  <si>
    <t>6.</t>
  </si>
  <si>
    <r>
      <t xml:space="preserve">Shipping </t>
    </r>
    <r>
      <rPr>
        <vertAlign val="superscript"/>
        <sz val="10"/>
        <rFont val="Arial"/>
        <family val="2"/>
      </rPr>
      <t>6</t>
    </r>
  </si>
  <si>
    <r>
      <t>Particulate matter (PM</t>
    </r>
    <r>
      <rPr>
        <b/>
        <vertAlign val="subscript"/>
        <sz val="10"/>
        <color theme="1"/>
        <rFont val="Arial"/>
        <family val="2"/>
      </rPr>
      <t>2.5</t>
    </r>
    <r>
      <rPr>
        <b/>
        <sz val="10"/>
        <color theme="1"/>
        <rFont val="Arial"/>
        <family val="2"/>
      </rPr>
      <t>)</t>
    </r>
  </si>
  <si>
    <r>
      <t>Transport % of all PM</t>
    </r>
    <r>
      <rPr>
        <b/>
        <vertAlign val="subscript"/>
        <sz val="10"/>
        <color theme="1"/>
        <rFont val="Arial"/>
        <family val="2"/>
      </rPr>
      <t>2.5</t>
    </r>
    <r>
      <rPr>
        <b/>
        <sz val="10"/>
        <color theme="1"/>
        <rFont val="Arial"/>
        <family val="2"/>
      </rPr>
      <t xml:space="preserve"> emissions</t>
    </r>
  </si>
  <si>
    <r>
      <t>Shipping</t>
    </r>
    <r>
      <rPr>
        <vertAlign val="superscript"/>
        <sz val="11"/>
        <color theme="1"/>
        <rFont val="Calibri"/>
        <family val="2"/>
        <scheme val="minor"/>
      </rPr>
      <t>4,6</t>
    </r>
  </si>
  <si>
    <t xml:space="preserve">     Previous figures have been amended because plug in grant eligibility and ULEV classification are revised regularly.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</si>
</sst>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0_-;\-* #,##0_-;_-* &quot;-&quot;_-;_-@_-"/>
    <numFmt numFmtId="43" formatCode="_-* #,##0.00_-;\-* #,##0.00_-;_-* &quot;-&quot;??_-;_-@_-"/>
    <numFmt numFmtId="164" formatCode="0.0"/>
    <numFmt numFmtId="165" formatCode="0.0%"/>
    <numFmt numFmtId="166" formatCode="General_)"/>
    <numFmt numFmtId="167" formatCode="_-* #,##0_-;\-* #,##0_-;_-* &quot;-&quot;??_-;_-@_-"/>
    <numFmt numFmtId="168" formatCode="#,##0.000"/>
    <numFmt numFmtId="169" formatCode="[&gt;=0.5]#,##0.0;[=0]0.0,;&quot;-&quot;"/>
    <numFmt numFmtId="170" formatCode="[&gt;=0.05]#,##0.0;[=0]0.0,;&quot;-&quot;"/>
    <numFmt numFmtId="171" formatCode="0.00000000000000"/>
    <numFmt numFmtId="172" formatCode="_-* #,##0.0_-;\-* #,##0.0_-;_-* &quot;-&quot;?_-;_-@_-"/>
    <numFmt numFmtId="173" formatCode="[&gt;=0.05]#,##0.0;[=0]0.0;&quot;~&quot;"/>
  </numFmts>
  <fonts count="96" x14ac:knownFonts="1">
    <font>
      <sz val="10"/>
      <name val="Arial"/>
      <family val="2"/>
    </font>
    <font>
      <sz val="10"/>
      <color theme="1"/>
      <name val="Arial"/>
      <family val="2"/>
    </font>
    <font>
      <sz val="10"/>
      <color theme="1"/>
      <name val="Arial"/>
      <family val="2"/>
    </font>
    <font>
      <sz val="10"/>
      <color theme="1"/>
      <name val="Arial"/>
      <family val="2"/>
    </font>
    <font>
      <sz val="10"/>
      <name val="Arial"/>
      <family val="2"/>
    </font>
    <font>
      <sz val="12"/>
      <name val="Arial"/>
      <family val="2"/>
    </font>
    <font>
      <b/>
      <sz val="12"/>
      <name val="Arial"/>
      <family val="2"/>
    </font>
    <font>
      <u/>
      <sz val="10"/>
      <color rgb="FF800080"/>
      <name val="Arial"/>
      <family val="2"/>
    </font>
    <font>
      <u/>
      <sz val="10"/>
      <color rgb="FF0000FF"/>
      <name val="Arial"/>
      <family val="2"/>
    </font>
    <font>
      <sz val="10"/>
      <name val="Times New Roman"/>
      <family val="1"/>
    </font>
    <font>
      <vertAlign val="subscript"/>
      <sz val="10"/>
      <name val="Arial"/>
      <family val="2"/>
    </font>
    <font>
      <sz val="12"/>
      <color indexed="8"/>
      <name val="Arial"/>
      <family val="2"/>
    </font>
    <font>
      <i/>
      <sz val="10"/>
      <name val="Arial"/>
      <family val="2"/>
    </font>
    <font>
      <b/>
      <vertAlign val="subscript"/>
      <sz val="12"/>
      <name val="Arial"/>
      <family val="2"/>
    </font>
    <font>
      <b/>
      <vertAlign val="superscript"/>
      <sz val="12"/>
      <name val="Arial"/>
      <family val="2"/>
    </font>
    <font>
      <i/>
      <sz val="10"/>
      <color indexed="8"/>
      <name val="Arial"/>
      <family val="2"/>
    </font>
    <font>
      <b/>
      <sz val="13"/>
      <name val="Arial"/>
      <family val="2"/>
    </font>
    <font>
      <vertAlign val="superscript"/>
      <sz val="12"/>
      <name val="Arial"/>
      <family val="2"/>
    </font>
    <font>
      <b/>
      <sz val="10"/>
      <name val="Arial"/>
      <family val="2"/>
    </font>
    <font>
      <sz val="9"/>
      <name val="Arial"/>
      <family val="2"/>
    </font>
    <font>
      <i/>
      <sz val="12"/>
      <name val="Arial"/>
      <family val="2"/>
    </font>
    <font>
      <b/>
      <i/>
      <sz val="10"/>
      <name val="Arial"/>
      <family val="2"/>
    </font>
    <font>
      <b/>
      <i/>
      <vertAlign val="subscript"/>
      <sz val="10"/>
      <name val="Arial"/>
      <family val="2"/>
    </font>
    <font>
      <b/>
      <sz val="12"/>
      <color indexed="21"/>
      <name val="Arial"/>
      <family val="2"/>
    </font>
    <font>
      <sz val="12"/>
      <name val="Helv"/>
    </font>
    <font>
      <u/>
      <sz val="7.5"/>
      <color indexed="12"/>
      <name val="Arial"/>
      <family val="2"/>
    </font>
    <font>
      <u/>
      <sz val="10"/>
      <color indexed="12"/>
      <name val="Arial"/>
      <family val="2"/>
    </font>
    <font>
      <b/>
      <u/>
      <sz val="12"/>
      <color indexed="12"/>
      <name val="Arial"/>
      <family val="2"/>
    </font>
    <font>
      <u/>
      <sz val="11"/>
      <color indexed="12"/>
      <name val="Arial"/>
      <family val="2"/>
    </font>
    <font>
      <sz val="11"/>
      <name val="Arial"/>
      <family val="2"/>
    </font>
    <font>
      <b/>
      <sz val="12"/>
      <color indexed="23"/>
      <name val="Arial"/>
      <family val="2"/>
    </font>
    <font>
      <sz val="10"/>
      <color indexed="23"/>
      <name val="Arial"/>
      <family val="2"/>
    </font>
    <font>
      <sz val="10"/>
      <name val="Arial"/>
      <family val="2"/>
    </font>
    <font>
      <u/>
      <sz val="7.5"/>
      <color indexed="12"/>
      <name val="Arial"/>
      <family val="2"/>
    </font>
    <font>
      <sz val="10"/>
      <name val="Tms Rmn"/>
    </font>
    <font>
      <sz val="8"/>
      <name val="Arial"/>
      <family val="2"/>
    </font>
    <font>
      <sz val="11"/>
      <color theme="1"/>
      <name val="Calibri"/>
      <family val="2"/>
      <scheme val="minor"/>
    </font>
    <font>
      <sz val="10"/>
      <color theme="0" tint="-0.249977111117893"/>
      <name val="Arial"/>
      <family val="2"/>
    </font>
    <font>
      <b/>
      <sz val="12"/>
      <color theme="0" tint="-0.249977111117893"/>
      <name val="Arial"/>
      <family val="2"/>
    </font>
    <font>
      <sz val="12"/>
      <color theme="0" tint="-0.249977111117893"/>
      <name val="Arial"/>
      <family val="2"/>
    </font>
    <font>
      <b/>
      <u/>
      <sz val="12"/>
      <color theme="0" tint="-0.249977111117893"/>
      <name val="Arial"/>
      <family val="2"/>
    </font>
    <font>
      <b/>
      <i/>
      <sz val="12"/>
      <color theme="0" tint="-0.249977111117893"/>
      <name val="Arial"/>
      <family val="2"/>
    </font>
    <font>
      <b/>
      <vertAlign val="subscript"/>
      <sz val="12"/>
      <color theme="0" tint="-0.249977111117893"/>
      <name val="Arial"/>
      <family val="2"/>
    </font>
    <font>
      <b/>
      <u/>
      <sz val="10"/>
      <color theme="0" tint="-0.249977111117893"/>
      <name val="Arial"/>
      <family val="2"/>
    </font>
    <font>
      <u/>
      <sz val="12"/>
      <color theme="0" tint="-0.249977111117893"/>
      <name val="Arial"/>
      <family val="2"/>
    </font>
    <font>
      <b/>
      <sz val="12"/>
      <color theme="1"/>
      <name val="Arial"/>
      <family val="2"/>
    </font>
    <font>
      <sz val="10"/>
      <color rgb="FF00B0F0"/>
      <name val="Arial"/>
      <family val="2"/>
    </font>
    <font>
      <b/>
      <sz val="12"/>
      <color rgb="FF00B0F0"/>
      <name val="Arial"/>
      <family val="2"/>
    </font>
    <font>
      <sz val="12"/>
      <color rgb="FF00B0F0"/>
      <name val="Arial"/>
      <family val="2"/>
    </font>
    <font>
      <vertAlign val="subscript"/>
      <sz val="12"/>
      <color rgb="FF00B0F0"/>
      <name val="Arial"/>
      <family val="2"/>
    </font>
    <font>
      <vertAlign val="superscript"/>
      <sz val="12"/>
      <color rgb="FF00B0F0"/>
      <name val="Arial"/>
      <family val="2"/>
    </font>
    <font>
      <sz val="10.5"/>
      <color rgb="FF00B0F0"/>
      <name val="Arial"/>
      <family val="2"/>
    </font>
    <font>
      <b/>
      <sz val="11"/>
      <color indexed="23"/>
      <name val="Arial"/>
      <family val="2"/>
    </font>
    <font>
      <sz val="11"/>
      <color indexed="23"/>
      <name val="Arial"/>
      <family val="2"/>
    </font>
    <font>
      <sz val="12"/>
      <color rgb="FF0000FF"/>
      <name val="Arial"/>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indexed="8"/>
      <name val="Calibri"/>
      <family val="2"/>
    </font>
    <font>
      <b/>
      <sz val="11"/>
      <color rgb="FF3F3F3F"/>
      <name val="Calibri"/>
      <family val="2"/>
      <scheme val="minor"/>
    </font>
    <font>
      <b/>
      <sz val="11"/>
      <color theme="1"/>
      <name val="Calibri"/>
      <family val="2"/>
      <scheme val="minor"/>
    </font>
    <font>
      <sz val="11"/>
      <color rgb="FFFF0000"/>
      <name val="Calibri"/>
      <family val="2"/>
      <scheme val="minor"/>
    </font>
    <font>
      <b/>
      <i/>
      <sz val="11"/>
      <color theme="1"/>
      <name val="Calibri"/>
      <family val="2"/>
      <scheme val="minor"/>
    </font>
    <font>
      <i/>
      <sz val="10"/>
      <color theme="1"/>
      <name val="Calibri"/>
      <family val="2"/>
      <scheme val="minor"/>
    </font>
    <font>
      <b/>
      <vertAlign val="subscript"/>
      <sz val="11"/>
      <color theme="1"/>
      <name val="Calibri"/>
      <family val="2"/>
      <scheme val="minor"/>
    </font>
    <font>
      <vertAlign val="superscript"/>
      <sz val="11"/>
      <color theme="1"/>
      <name val="Calibri"/>
      <family val="2"/>
      <scheme val="minor"/>
    </font>
    <font>
      <i/>
      <sz val="11"/>
      <color theme="1"/>
      <name val="Calibri"/>
      <family val="2"/>
      <scheme val="minor"/>
    </font>
    <font>
      <sz val="14"/>
      <color rgb="FFFF0000"/>
      <name val="Arial"/>
      <family val="2"/>
    </font>
    <font>
      <b/>
      <sz val="10"/>
      <color theme="1"/>
      <name val="Arial"/>
      <family val="2"/>
    </font>
    <font>
      <sz val="8"/>
      <color theme="1"/>
      <name val="Arial"/>
      <family val="2"/>
    </font>
    <font>
      <i/>
      <sz val="8"/>
      <color theme="1"/>
      <name val="Arial"/>
      <family val="2"/>
    </font>
    <font>
      <b/>
      <vertAlign val="subscript"/>
      <sz val="10"/>
      <color theme="1"/>
      <name val="Arial"/>
      <family val="2"/>
    </font>
    <font>
      <b/>
      <vertAlign val="superscript"/>
      <sz val="10"/>
      <color theme="1"/>
      <name val="Arial"/>
      <family val="2"/>
    </font>
    <font>
      <i/>
      <sz val="10"/>
      <color theme="1"/>
      <name val="Arial"/>
      <family val="2"/>
    </font>
    <font>
      <b/>
      <sz val="16"/>
      <name val="Arial"/>
      <family val="2"/>
    </font>
    <font>
      <u/>
      <sz val="12"/>
      <color indexed="12"/>
      <name val="Arial"/>
      <family val="2"/>
    </font>
    <font>
      <b/>
      <i/>
      <sz val="10"/>
      <color rgb="FF0000FF"/>
      <name val="Arial"/>
      <family val="2"/>
    </font>
    <font>
      <b/>
      <sz val="11"/>
      <name val="Calibri"/>
      <family val="2"/>
      <scheme val="minor"/>
    </font>
    <font>
      <sz val="10"/>
      <name val="Calibri"/>
      <family val="2"/>
      <scheme val="minor"/>
    </font>
    <font>
      <b/>
      <sz val="14"/>
      <name val="Arial"/>
      <family val="2"/>
    </font>
    <font>
      <b/>
      <vertAlign val="superscript"/>
      <sz val="14"/>
      <name val="Arial"/>
      <family val="2"/>
    </font>
    <font>
      <sz val="8"/>
      <color rgb="FF0000FF"/>
      <name val="Arial"/>
      <family val="2"/>
    </font>
    <font>
      <b/>
      <sz val="12"/>
      <color rgb="FF0000FF"/>
      <name val="Arial"/>
      <family val="2"/>
    </font>
    <font>
      <b/>
      <vertAlign val="superscript"/>
      <sz val="16"/>
      <name val="Arial"/>
      <family val="2"/>
    </font>
    <font>
      <sz val="10.5"/>
      <name val="Arial"/>
      <family val="2"/>
    </font>
    <font>
      <sz val="10"/>
      <color rgb="FF000000"/>
      <name val="Arial"/>
      <family val="2"/>
    </font>
    <font>
      <vertAlign val="superscript"/>
      <sz val="10"/>
      <name val="Arial"/>
      <family val="2"/>
    </font>
  </fonts>
  <fills count="44">
    <fill>
      <patternFill patternType="none"/>
    </fill>
    <fill>
      <patternFill patternType="gray125"/>
    </fill>
    <fill>
      <patternFill patternType="solid">
        <fgColor rgb="FFFFFFCC"/>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rgb="FFFFFF00"/>
        <bgColor indexed="64"/>
      </patternFill>
    </fill>
    <fill>
      <patternFill patternType="solid">
        <fgColor theme="0"/>
        <bgColor indexed="64"/>
      </patternFill>
    </fill>
    <fill>
      <patternFill patternType="solid">
        <fgColor rgb="FFFFFFFF"/>
        <bgColor rgb="FFFFFFFF"/>
      </patternFill>
    </fill>
  </fills>
  <borders count="29">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8"/>
      </left>
      <right/>
      <top style="thin">
        <color indexed="8"/>
      </top>
      <bottom/>
      <diagonal/>
    </border>
    <border>
      <left style="thin">
        <color indexed="65"/>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bottom/>
      <diagonal/>
    </border>
    <border>
      <left/>
      <right/>
      <top style="medium">
        <color indexed="64"/>
      </top>
      <bottom style="thin">
        <color indexed="64"/>
      </bottom>
      <diagonal/>
    </border>
    <border>
      <left/>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theme="0" tint="-0.14999847407452621"/>
      </right>
      <top style="medium">
        <color indexed="64"/>
      </top>
      <bottom/>
      <diagonal/>
    </border>
    <border>
      <left style="thin">
        <color theme="0" tint="-0.14999847407452621"/>
      </left>
      <right style="thin">
        <color theme="0" tint="-0.14999847407452621"/>
      </right>
      <top style="medium">
        <color indexed="64"/>
      </top>
      <bottom style="thin">
        <color theme="0" tint="-0.14999847407452621"/>
      </bottom>
      <diagonal/>
    </border>
  </borders>
  <cellStyleXfs count="78">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3" fillId="0" borderId="0"/>
    <xf numFmtId="0" fontId="3" fillId="0" borderId="0"/>
    <xf numFmtId="0" fontId="9" fillId="0" borderId="0"/>
    <xf numFmtId="0" fontId="3" fillId="2" borderId="1" applyNumberFormat="0" applyFont="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166" fontId="24" fillId="0" borderId="0"/>
    <xf numFmtId="0" fontId="25" fillId="0" borderId="0" applyNumberFormat="0" applyFill="0" applyBorder="0" applyAlignment="0" applyProtection="0">
      <alignment vertical="top"/>
      <protection locked="0"/>
    </xf>
    <xf numFmtId="0" fontId="32" fillId="0" borderId="0"/>
    <xf numFmtId="43" fontId="32" fillId="0" borderId="0" applyFont="0" applyFill="0" applyBorder="0" applyAlignment="0" applyProtection="0"/>
    <xf numFmtId="0" fontId="33" fillId="0" borderId="0" applyNumberFormat="0" applyFill="0" applyBorder="0" applyAlignment="0" applyProtection="0">
      <alignment vertical="top"/>
      <protection locked="0"/>
    </xf>
    <xf numFmtId="0" fontId="4" fillId="0" borderId="0"/>
    <xf numFmtId="0" fontId="34" fillId="0" borderId="0"/>
    <xf numFmtId="166" fontId="24" fillId="0" borderId="0"/>
    <xf numFmtId="0" fontId="32" fillId="0" borderId="0"/>
    <xf numFmtId="9" fontId="32" fillId="0" borderId="0" applyFont="0" applyFill="0" applyBorder="0" applyAlignment="0" applyProtection="0"/>
    <xf numFmtId="9" fontId="4" fillId="0" borderId="0" applyFont="0" applyFill="0" applyBorder="0" applyAlignment="0" applyProtection="0"/>
    <xf numFmtId="0" fontId="36"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36" fillId="11" borderId="0" applyNumberFormat="0" applyBorder="0" applyAlignment="0" applyProtection="0"/>
    <xf numFmtId="0" fontId="36" fillId="34" borderId="0" applyNumberFormat="0" applyBorder="0" applyAlignment="0" applyProtection="0"/>
    <xf numFmtId="0" fontId="36" fillId="15" borderId="0" applyNumberFormat="0" applyBorder="0" applyAlignment="0" applyProtection="0"/>
    <xf numFmtId="0" fontId="36" fillId="35" borderId="0" applyNumberFormat="0" applyBorder="0" applyAlignment="0" applyProtection="0"/>
    <xf numFmtId="0" fontId="36" fillId="19" borderId="0" applyNumberFormat="0" applyBorder="0" applyAlignment="0" applyProtection="0"/>
    <xf numFmtId="0" fontId="36" fillId="36" borderId="0" applyNumberFormat="0" applyBorder="0" applyAlignment="0" applyProtection="0"/>
    <xf numFmtId="0" fontId="36" fillId="23" borderId="0" applyNumberFormat="0" applyBorder="0" applyAlignment="0" applyProtection="0"/>
    <xf numFmtId="0" fontId="36" fillId="37" borderId="0" applyNumberFormat="0" applyBorder="0" applyAlignment="0" applyProtection="0"/>
    <xf numFmtId="0" fontId="36" fillId="27" borderId="0" applyNumberFormat="0" applyBorder="0" applyAlignment="0" applyProtection="0"/>
    <xf numFmtId="0" fontId="36"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38"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55" fillId="13" borderId="0" applyNumberFormat="0" applyBorder="0" applyAlignment="0" applyProtection="0"/>
    <xf numFmtId="0" fontId="55" fillId="17" borderId="0" applyNumberFormat="0" applyBorder="0" applyAlignment="0" applyProtection="0"/>
    <xf numFmtId="0" fontId="55" fillId="21" borderId="0" applyNumberFormat="0" applyBorder="0" applyAlignment="0" applyProtection="0"/>
    <xf numFmtId="0" fontId="55" fillId="38" borderId="0" applyNumberFormat="0" applyBorder="0" applyAlignment="0" applyProtection="0"/>
    <xf numFmtId="0" fontId="55" fillId="25" borderId="0" applyNumberFormat="0" applyBorder="0" applyAlignment="0" applyProtection="0"/>
    <xf numFmtId="0" fontId="55" fillId="39" borderId="0" applyNumberFormat="0" applyBorder="0" applyAlignment="0" applyProtection="0"/>
    <xf numFmtId="0" fontId="55" fillId="29" borderId="0" applyNumberFormat="0" applyBorder="0" applyAlignment="0" applyProtection="0"/>
    <xf numFmtId="0" fontId="55" fillId="33" borderId="0" applyNumberFormat="0" applyBorder="0" applyAlignment="0" applyProtection="0"/>
    <xf numFmtId="0" fontId="55" fillId="40" borderId="0" applyNumberFormat="0" applyBorder="0" applyAlignment="0" applyProtection="0"/>
    <xf numFmtId="0" fontId="55" fillId="10" borderId="0" applyNumberFormat="0" applyBorder="0" applyAlignment="0" applyProtection="0"/>
    <xf numFmtId="0" fontId="55" fillId="14" borderId="0" applyNumberFormat="0" applyBorder="0" applyAlignment="0" applyProtection="0"/>
    <xf numFmtId="0" fontId="55" fillId="18" borderId="0" applyNumberFormat="0" applyBorder="0" applyAlignment="0" applyProtection="0"/>
    <xf numFmtId="0" fontId="55" fillId="22" borderId="0" applyNumberFormat="0" applyBorder="0" applyAlignment="0" applyProtection="0"/>
    <xf numFmtId="0" fontId="55" fillId="26" borderId="0" applyNumberFormat="0" applyBorder="0" applyAlignment="0" applyProtection="0"/>
    <xf numFmtId="0" fontId="55" fillId="30" borderId="0" applyNumberFormat="0" applyBorder="0" applyAlignment="0" applyProtection="0"/>
    <xf numFmtId="0" fontId="56" fillId="5" borderId="0" applyNumberFormat="0" applyBorder="0" applyAlignment="0" applyProtection="0"/>
    <xf numFmtId="0" fontId="57" fillId="8" borderId="18" applyNumberFormat="0" applyAlignment="0" applyProtection="0"/>
    <xf numFmtId="0" fontId="58" fillId="9" borderId="21" applyNumberFormat="0" applyAlignment="0" applyProtection="0"/>
    <xf numFmtId="0" fontId="59" fillId="0" borderId="0" applyNumberFormat="0" applyFill="0" applyBorder="0" applyAlignment="0" applyProtection="0"/>
    <xf numFmtId="0" fontId="60" fillId="4" borderId="0" applyNumberFormat="0" applyBorder="0" applyAlignment="0" applyProtection="0"/>
    <xf numFmtId="0" fontId="61" fillId="0" borderId="15" applyNumberFormat="0" applyFill="0" applyAlignment="0" applyProtection="0"/>
    <xf numFmtId="0" fontId="62" fillId="0" borderId="16" applyNumberFormat="0" applyFill="0" applyAlignment="0" applyProtection="0"/>
    <xf numFmtId="0" fontId="63" fillId="0" borderId="17" applyNumberFormat="0" applyFill="0" applyAlignment="0" applyProtection="0"/>
    <xf numFmtId="0" fontId="63" fillId="0" borderId="0" applyNumberFormat="0" applyFill="0" applyBorder="0" applyAlignment="0" applyProtection="0"/>
    <xf numFmtId="0" fontId="64" fillId="7" borderId="18" applyNumberFormat="0" applyAlignment="0" applyProtection="0"/>
    <xf numFmtId="0" fontId="65" fillId="0" borderId="20" applyNumberFormat="0" applyFill="0" applyAlignment="0" applyProtection="0"/>
    <xf numFmtId="0" fontId="66" fillId="6" borderId="0" applyNumberFormat="0" applyBorder="0" applyAlignment="0" applyProtection="0"/>
    <xf numFmtId="0" fontId="36" fillId="0" borderId="0"/>
    <xf numFmtId="0" fontId="67" fillId="0" borderId="0"/>
    <xf numFmtId="0" fontId="4" fillId="0" borderId="0"/>
    <xf numFmtId="0" fontId="67" fillId="2" borderId="1" applyNumberFormat="0" applyFont="0" applyAlignment="0" applyProtection="0"/>
    <xf numFmtId="0" fontId="36" fillId="2" borderId="1" applyNumberFormat="0" applyFont="0" applyAlignment="0" applyProtection="0"/>
    <xf numFmtId="0" fontId="68" fillId="8" borderId="19" applyNumberFormat="0" applyAlignment="0" applyProtection="0"/>
    <xf numFmtId="0" fontId="69" fillId="0" borderId="22" applyNumberFormat="0" applyFill="0" applyAlignment="0" applyProtection="0"/>
    <xf numFmtId="0" fontId="70" fillId="0" borderId="0" applyNumberFormat="0" applyFill="0" applyBorder="0" applyAlignment="0" applyProtection="0"/>
  </cellStyleXfs>
  <cellXfs count="402">
    <xf numFmtId="0" fontId="0" fillId="0" borderId="0" xfId="0"/>
    <xf numFmtId="0" fontId="5" fillId="0" borderId="0" xfId="0" applyFont="1"/>
    <xf numFmtId="0" fontId="6" fillId="0" borderId="0" xfId="0" applyFont="1"/>
    <xf numFmtId="0" fontId="0" fillId="0" borderId="0" xfId="0" applyFill="1"/>
    <xf numFmtId="0" fontId="0" fillId="0" borderId="0" xfId="0" applyFill="1" applyAlignment="1">
      <alignment horizontal="right"/>
    </xf>
    <xf numFmtId="0" fontId="4" fillId="0" borderId="0" xfId="0" applyFont="1" applyFill="1" applyBorder="1" applyAlignment="1">
      <alignment vertical="center"/>
    </xf>
    <xf numFmtId="0" fontId="0" fillId="0" borderId="0" xfId="0" applyFill="1" applyAlignment="1">
      <alignment horizontal="left"/>
    </xf>
    <xf numFmtId="0" fontId="4" fillId="0" borderId="0" xfId="5" applyFont="1" applyFill="1" applyBorder="1" applyAlignment="1">
      <alignment horizontal="center" vertical="top"/>
    </xf>
    <xf numFmtId="0" fontId="4" fillId="0" borderId="0" xfId="0" applyFont="1" applyFill="1" applyBorder="1" applyAlignment="1">
      <alignment horizontal="center"/>
    </xf>
    <xf numFmtId="0" fontId="4" fillId="0" borderId="0" xfId="0" applyFont="1" applyFill="1" applyBorder="1"/>
    <xf numFmtId="0" fontId="4" fillId="0" borderId="0" xfId="0" applyFont="1" applyFill="1"/>
    <xf numFmtId="0" fontId="0" fillId="0" borderId="0" xfId="0" applyFill="1" applyBorder="1"/>
    <xf numFmtId="0" fontId="4" fillId="0" borderId="0" xfId="0" applyFont="1" applyBorder="1"/>
    <xf numFmtId="0" fontId="5" fillId="0" borderId="2" xfId="0" applyFont="1" applyFill="1" applyBorder="1" applyAlignment="1">
      <alignment horizontal="right"/>
    </xf>
    <xf numFmtId="0" fontId="5" fillId="0" borderId="2" xfId="0" applyFont="1" applyFill="1" applyBorder="1"/>
    <xf numFmtId="0" fontId="5" fillId="0" borderId="2" xfId="0" applyFont="1" applyFill="1" applyBorder="1" applyAlignment="1">
      <alignment horizontal="left" vertical="center"/>
    </xf>
    <xf numFmtId="0" fontId="5" fillId="0" borderId="0" xfId="0" applyFont="1" applyFill="1" applyAlignment="1">
      <alignment horizontal="right"/>
    </xf>
    <xf numFmtId="0" fontId="5" fillId="0" borderId="0" xfId="0" applyFont="1" applyFill="1"/>
    <xf numFmtId="164" fontId="11" fillId="0" borderId="0" xfId="0" applyNumberFormat="1" applyFont="1" applyFill="1" applyBorder="1" applyAlignment="1">
      <alignment horizontal="right" vertical="center"/>
    </xf>
    <xf numFmtId="0" fontId="5" fillId="0" borderId="0" xfId="0" applyFont="1" applyFill="1" applyBorder="1" applyAlignment="1">
      <alignment horizontal="left" vertical="center"/>
    </xf>
    <xf numFmtId="0" fontId="5" fillId="0" borderId="0" xfId="0" applyNumberFormat="1" applyFont="1" applyFill="1" applyAlignment="1">
      <alignment horizontal="right"/>
    </xf>
    <xf numFmtId="0" fontId="5" fillId="0" borderId="0" xfId="0" applyFont="1" applyFill="1" applyBorder="1"/>
    <xf numFmtId="0" fontId="5" fillId="0" borderId="0" xfId="0" applyFont="1" applyFill="1" applyBorder="1" applyAlignment="1">
      <alignment horizontal="right"/>
    </xf>
    <xf numFmtId="0" fontId="12" fillId="0" borderId="0" xfId="0" applyFont="1" applyFill="1" applyAlignment="1">
      <alignment horizontal="right"/>
    </xf>
    <xf numFmtId="0" fontId="6" fillId="0" borderId="0" xfId="0" applyFont="1" applyFill="1" applyBorder="1" applyAlignment="1">
      <alignment horizontal="left" vertical="center"/>
    </xf>
    <xf numFmtId="0" fontId="5" fillId="0" borderId="0" xfId="0" applyFont="1" applyFill="1" applyBorder="1" applyAlignment="1">
      <alignment horizontal="center" vertical="center"/>
    </xf>
    <xf numFmtId="3" fontId="5" fillId="0" borderId="0" xfId="5" applyNumberFormat="1" applyFont="1" applyFill="1" applyBorder="1" applyAlignment="1">
      <alignment horizontal="right" vertical="top"/>
    </xf>
    <xf numFmtId="0" fontId="5" fillId="0" borderId="0" xfId="0" applyFont="1" applyFill="1" applyBorder="1" applyAlignment="1">
      <alignment horizontal="right" vertical="center"/>
    </xf>
    <xf numFmtId="1" fontId="11" fillId="0" borderId="0" xfId="0" applyNumberFormat="1" applyFont="1" applyFill="1" applyBorder="1" applyAlignment="1">
      <alignment horizontal="right" vertical="center"/>
    </xf>
    <xf numFmtId="164" fontId="15" fillId="0" borderId="0" xfId="0" applyNumberFormat="1" applyFont="1" applyFill="1" applyBorder="1" applyAlignment="1">
      <alignment horizontal="right" vertical="center"/>
    </xf>
    <xf numFmtId="0" fontId="6" fillId="0" borderId="0" xfId="0" applyFont="1" applyFill="1" applyBorder="1" applyAlignment="1">
      <alignment vertical="center"/>
    </xf>
    <xf numFmtId="164" fontId="5" fillId="0" borderId="0" xfId="0" applyNumberFormat="1" applyFont="1" applyFill="1" applyBorder="1" applyAlignment="1">
      <alignment horizontal="right" vertical="center"/>
    </xf>
    <xf numFmtId="1" fontId="5" fillId="0" borderId="0" xfId="0" applyNumberFormat="1" applyFont="1" applyFill="1" applyBorder="1" applyAlignment="1">
      <alignment horizontal="right" vertical="center"/>
    </xf>
    <xf numFmtId="0" fontId="6" fillId="0" borderId="0" xfId="5" applyFont="1" applyFill="1" applyBorder="1" applyAlignment="1">
      <alignment horizontal="left" vertical="center" wrapText="1"/>
    </xf>
    <xf numFmtId="0" fontId="5" fillId="0" borderId="0" xfId="0" applyFont="1" applyFill="1" applyBorder="1" applyAlignment="1">
      <alignment vertical="center"/>
    </xf>
    <xf numFmtId="0" fontId="6" fillId="0" borderId="0" xfId="0" applyFont="1" applyFill="1"/>
    <xf numFmtId="0" fontId="6" fillId="0" borderId="0" xfId="0" applyFont="1" applyFill="1" applyBorder="1"/>
    <xf numFmtId="0" fontId="4" fillId="0" borderId="0" xfId="0" applyFont="1" applyFill="1" applyAlignment="1">
      <alignment horizontal="right"/>
    </xf>
    <xf numFmtId="0" fontId="6" fillId="0" borderId="0" xfId="0" applyFont="1" applyFill="1" applyAlignment="1">
      <alignment horizontal="right"/>
    </xf>
    <xf numFmtId="0" fontId="6" fillId="0" borderId="0" xfId="0" applyFont="1" applyFill="1" applyBorder="1" applyAlignment="1">
      <alignment horizontal="center"/>
    </xf>
    <xf numFmtId="0" fontId="6" fillId="0" borderId="3" xfId="0" applyFont="1" applyFill="1" applyBorder="1" applyAlignment="1">
      <alignment horizontal="right"/>
    </xf>
    <xf numFmtId="0" fontId="6" fillId="0" borderId="3" xfId="0" applyNumberFormat="1" applyFont="1" applyFill="1" applyBorder="1" applyAlignment="1">
      <alignment horizontal="center"/>
    </xf>
    <xf numFmtId="0" fontId="6" fillId="0" borderId="3" xfId="0" applyFont="1" applyFill="1" applyBorder="1" applyAlignment="1">
      <alignment horizontal="center"/>
    </xf>
    <xf numFmtId="0" fontId="6" fillId="0" borderId="4" xfId="0" applyFont="1" applyFill="1" applyBorder="1" applyAlignment="1">
      <alignment horizontal="right"/>
    </xf>
    <xf numFmtId="0" fontId="6" fillId="0" borderId="4" xfId="0" applyFont="1" applyFill="1" applyBorder="1" applyAlignment="1">
      <alignment horizontal="center"/>
    </xf>
    <xf numFmtId="0" fontId="0" fillId="0" borderId="3" xfId="0" applyFill="1" applyBorder="1"/>
    <xf numFmtId="0" fontId="0" fillId="0" borderId="0" xfId="0" applyFill="1" applyBorder="1" applyAlignment="1">
      <alignment horizontal="right"/>
    </xf>
    <xf numFmtId="0" fontId="16" fillId="0" borderId="0" xfId="0" applyFont="1" applyFill="1" applyBorder="1" applyAlignment="1">
      <alignment horizontal="left" indent="7"/>
    </xf>
    <xf numFmtId="0" fontId="6" fillId="0" borderId="0" xfId="0" applyFont="1" applyFill="1" applyBorder="1" applyAlignment="1"/>
    <xf numFmtId="0" fontId="6" fillId="0" borderId="2" xfId="0" applyFont="1" applyFill="1" applyBorder="1" applyAlignment="1">
      <alignment vertical="center"/>
    </xf>
    <xf numFmtId="0" fontId="6" fillId="0" borderId="0" xfId="0" applyFont="1" applyFill="1" applyBorder="1" applyAlignment="1">
      <alignment vertical="center" wrapText="1"/>
    </xf>
    <xf numFmtId="3" fontId="6" fillId="0" borderId="0" xfId="0" applyNumberFormat="1" applyFont="1" applyBorder="1"/>
    <xf numFmtId="0" fontId="6" fillId="0" borderId="2" xfId="0" applyFont="1" applyFill="1" applyBorder="1" applyAlignment="1">
      <alignment horizontal="center"/>
    </xf>
    <xf numFmtId="0" fontId="5" fillId="0" borderId="0" xfId="0" applyFont="1" applyFill="1" applyBorder="1" applyAlignment="1"/>
    <xf numFmtId="0" fontId="0" fillId="0" borderId="0" xfId="0" applyFont="1" applyFill="1" applyBorder="1" applyAlignment="1">
      <alignment vertical="center"/>
    </xf>
    <xf numFmtId="0" fontId="6" fillId="0" borderId="0" xfId="5" applyFont="1" applyFill="1" applyBorder="1" applyAlignment="1">
      <alignment horizontal="left" vertical="top"/>
    </xf>
    <xf numFmtId="3" fontId="5" fillId="0" borderId="0" xfId="0" applyNumberFormat="1" applyFont="1" applyFill="1" applyBorder="1" applyAlignment="1">
      <alignment horizontal="right" vertical="center"/>
    </xf>
    <xf numFmtId="0" fontId="5" fillId="0" borderId="0" xfId="0" applyFont="1" applyFill="1" applyBorder="1" applyAlignment="1">
      <alignment horizontal="left" vertical="center" indent="1"/>
    </xf>
    <xf numFmtId="0" fontId="6" fillId="0" borderId="0" xfId="5" applyFont="1" applyFill="1" applyBorder="1" applyAlignment="1">
      <alignment horizontal="left" vertical="top" wrapText="1"/>
    </xf>
    <xf numFmtId="0" fontId="6" fillId="0" borderId="0" xfId="0" applyFont="1" applyFill="1" applyBorder="1" applyAlignment="1">
      <alignment horizontal="left" indent="1"/>
    </xf>
    <xf numFmtId="3" fontId="5" fillId="0" borderId="0" xfId="0" applyNumberFormat="1" applyFont="1" applyBorder="1"/>
    <xf numFmtId="0" fontId="5" fillId="0" borderId="0" xfId="0" applyFont="1" applyFill="1" applyBorder="1" applyAlignment="1">
      <alignment horizontal="left" indent="1"/>
    </xf>
    <xf numFmtId="3" fontId="6" fillId="0" borderId="0" xfId="0" applyNumberFormat="1" applyFont="1" applyFill="1" applyBorder="1"/>
    <xf numFmtId="0" fontId="6" fillId="0" borderId="0" xfId="5" applyFont="1" applyFill="1" applyAlignment="1">
      <alignment vertical="top"/>
    </xf>
    <xf numFmtId="0" fontId="18" fillId="0" borderId="0" xfId="0" applyFont="1" applyFill="1" applyBorder="1" applyAlignment="1">
      <alignment horizontal="left"/>
    </xf>
    <xf numFmtId="0" fontId="19" fillId="3" borderId="0" xfId="0" applyFont="1" applyFill="1"/>
    <xf numFmtId="0" fontId="4" fillId="0" borderId="3" xfId="0" applyFont="1" applyFill="1" applyBorder="1"/>
    <xf numFmtId="0" fontId="17" fillId="0" borderId="0" xfId="0" applyFont="1" applyFill="1" applyBorder="1" applyAlignment="1">
      <alignment horizontal="left" vertical="center"/>
    </xf>
    <xf numFmtId="0" fontId="5" fillId="0" borderId="0" xfId="0" applyFont="1" applyFill="1" applyBorder="1" applyAlignment="1">
      <alignment horizontal="left"/>
    </xf>
    <xf numFmtId="0" fontId="20" fillId="0" borderId="0" xfId="0" applyFont="1" applyFill="1" applyAlignment="1">
      <alignment horizontal="right"/>
    </xf>
    <xf numFmtId="0" fontId="20" fillId="0" borderId="0" xfId="0" applyFont="1" applyFill="1" applyAlignment="1">
      <alignment horizontal="left" indent="1"/>
    </xf>
    <xf numFmtId="0" fontId="5" fillId="0" borderId="0" xfId="0" applyFont="1" applyFill="1" applyAlignment="1">
      <alignment horizontal="left" indent="1"/>
    </xf>
    <xf numFmtId="0" fontId="12" fillId="0" borderId="3" xfId="0" applyFont="1" applyFill="1" applyBorder="1" applyAlignment="1">
      <alignment horizontal="center" vertical="center" wrapText="1"/>
    </xf>
    <xf numFmtId="0" fontId="5" fillId="0" borderId="3" xfId="0" applyFont="1" applyFill="1" applyBorder="1" applyAlignment="1"/>
    <xf numFmtId="0" fontId="21" fillId="0" borderId="0" xfId="0" applyFont="1" applyFill="1" applyBorder="1" applyAlignment="1">
      <alignment horizontal="center" vertical="center" wrapText="1"/>
    </xf>
    <xf numFmtId="0" fontId="5" fillId="0" borderId="4" xfId="0" applyFont="1" applyFill="1" applyBorder="1" applyAlignment="1">
      <alignment horizontal="right" vertical="center"/>
    </xf>
    <xf numFmtId="0" fontId="5" fillId="0" borderId="4" xfId="0" applyFont="1" applyFill="1" applyBorder="1" applyAlignment="1"/>
    <xf numFmtId="0" fontId="18" fillId="0" borderId="2" xfId="0" applyFont="1" applyFill="1" applyBorder="1" applyAlignment="1">
      <alignment vertical="center"/>
    </xf>
    <xf numFmtId="0" fontId="5" fillId="0" borderId="0" xfId="0" applyFont="1" applyFill="1" applyBorder="1" applyAlignment="1">
      <alignment horizontal="left" vertical="top" wrapText="1"/>
    </xf>
    <xf numFmtId="0" fontId="5" fillId="3" borderId="0" xfId="0" applyFont="1" applyFill="1"/>
    <xf numFmtId="0" fontId="23" fillId="3" borderId="0" xfId="9" applyFont="1" applyFill="1" applyAlignment="1">
      <alignment vertical="top"/>
    </xf>
    <xf numFmtId="166" fontId="6" fillId="0" borderId="2" xfId="10" applyFont="1" applyBorder="1"/>
    <xf numFmtId="166" fontId="6" fillId="0" borderId="2" xfId="10" applyFont="1" applyBorder="1" applyAlignment="1">
      <alignment horizontal="right"/>
    </xf>
    <xf numFmtId="166" fontId="6" fillId="0" borderId="3" xfId="10" applyFont="1" applyBorder="1" applyAlignment="1" applyProtection="1">
      <alignment horizontal="left"/>
    </xf>
    <xf numFmtId="166" fontId="6" fillId="0" borderId="3" xfId="10" applyFont="1" applyBorder="1" applyAlignment="1" applyProtection="1">
      <alignment horizontal="center" wrapText="1"/>
    </xf>
    <xf numFmtId="166" fontId="6" fillId="0" borderId="3" xfId="10" applyFont="1" applyBorder="1" applyAlignment="1" applyProtection="1">
      <alignment horizontal="right" wrapText="1"/>
    </xf>
    <xf numFmtId="166" fontId="6" fillId="0" borderId="3" xfId="10" applyFont="1" applyBorder="1" applyAlignment="1">
      <alignment horizontal="right" wrapText="1"/>
    </xf>
    <xf numFmtId="166" fontId="6" fillId="0" borderId="3" xfId="10" applyFont="1" applyBorder="1" applyAlignment="1">
      <alignment horizontal="center" wrapText="1"/>
    </xf>
    <xf numFmtId="166" fontId="5" fillId="0" borderId="0" xfId="10" applyFont="1" applyBorder="1" applyAlignment="1" applyProtection="1">
      <alignment horizontal="left"/>
    </xf>
    <xf numFmtId="166" fontId="5" fillId="0" borderId="0" xfId="10" applyFont="1"/>
    <xf numFmtId="166" fontId="19" fillId="0" borderId="0" xfId="10" applyFont="1"/>
    <xf numFmtId="166" fontId="5" fillId="0" borderId="0" xfId="10" applyFont="1" applyAlignment="1" applyProtection="1">
      <alignment horizontal="left"/>
    </xf>
    <xf numFmtId="165" fontId="19" fillId="0" borderId="0" xfId="8" applyNumberFormat="1" applyFont="1"/>
    <xf numFmtId="0" fontId="0" fillId="3" borderId="0" xfId="0" applyFill="1"/>
    <xf numFmtId="0" fontId="0" fillId="3" borderId="0" xfId="0" applyFill="1" applyBorder="1"/>
    <xf numFmtId="0" fontId="4" fillId="3" borderId="0" xfId="0" applyFont="1" applyFill="1" applyBorder="1"/>
    <xf numFmtId="0" fontId="26" fillId="3" borderId="0" xfId="11" applyFont="1" applyFill="1" applyBorder="1" applyAlignment="1" applyProtection="1"/>
    <xf numFmtId="0" fontId="4" fillId="3" borderId="0" xfId="0" applyFont="1" applyFill="1" applyAlignment="1">
      <alignment horizontal="right"/>
    </xf>
    <xf numFmtId="0" fontId="4" fillId="3" borderId="0" xfId="11" applyFont="1" applyFill="1" applyBorder="1" applyAlignment="1" applyProtection="1"/>
    <xf numFmtId="0" fontId="26" fillId="3" borderId="0" xfId="11" applyFont="1" applyFill="1" applyBorder="1" applyAlignment="1" applyProtection="1">
      <alignment horizontal="left"/>
    </xf>
    <xf numFmtId="3" fontId="5" fillId="0" borderId="0" xfId="10" applyNumberFormat="1" applyFont="1" applyBorder="1" applyAlignment="1" applyProtection="1">
      <alignment horizontal="right"/>
    </xf>
    <xf numFmtId="3" fontId="5" fillId="0" borderId="0" xfId="7" applyNumberFormat="1" applyFont="1"/>
    <xf numFmtId="166" fontId="5" fillId="0" borderId="0" xfId="10" applyFont="1" applyBorder="1" applyAlignment="1" applyProtection="1">
      <alignment horizontal="left" vertical="center"/>
    </xf>
    <xf numFmtId="3" fontId="5" fillId="0" borderId="0" xfId="10" applyNumberFormat="1" applyFont="1" applyBorder="1" applyAlignment="1" applyProtection="1">
      <alignment horizontal="right" vertical="center"/>
    </xf>
    <xf numFmtId="3" fontId="5" fillId="0" borderId="0" xfId="7" applyNumberFormat="1" applyFont="1" applyBorder="1" applyAlignment="1">
      <alignment vertical="center"/>
    </xf>
    <xf numFmtId="0" fontId="28" fillId="3" borderId="0" xfId="11" applyFont="1" applyFill="1" applyBorder="1" applyAlignment="1" applyProtection="1"/>
    <xf numFmtId="0" fontId="29" fillId="3" borderId="0" xfId="0" applyFont="1" applyFill="1" applyAlignment="1">
      <alignment horizontal="right"/>
    </xf>
    <xf numFmtId="0" fontId="5" fillId="3" borderId="0" xfId="0" applyFont="1" applyFill="1" applyAlignment="1">
      <alignment horizontal="left"/>
    </xf>
    <xf numFmtId="167" fontId="31" fillId="0" borderId="8" xfId="7" applyNumberFormat="1" applyFont="1" applyBorder="1"/>
    <xf numFmtId="167" fontId="31" fillId="0" borderId="10" xfId="7" applyNumberFormat="1" applyFont="1" applyBorder="1"/>
    <xf numFmtId="167" fontId="31" fillId="0" borderId="12" xfId="7" applyNumberFormat="1" applyFont="1" applyBorder="1"/>
    <xf numFmtId="167" fontId="31" fillId="0" borderId="0" xfId="7" applyNumberFormat="1" applyFont="1"/>
    <xf numFmtId="167" fontId="31" fillId="0" borderId="11" xfId="7" applyNumberFormat="1" applyFont="1" applyBorder="1"/>
    <xf numFmtId="0" fontId="32" fillId="0" borderId="0" xfId="12"/>
    <xf numFmtId="0" fontId="35" fillId="3" borderId="0" xfId="12" applyFont="1" applyFill="1"/>
    <xf numFmtId="0" fontId="6" fillId="3" borderId="0" xfId="12" applyFont="1" applyFill="1" applyBorder="1" applyAlignment="1">
      <alignment horizontal="right"/>
    </xf>
    <xf numFmtId="169" fontId="5" fillId="3" borderId="0" xfId="12" applyNumberFormat="1" applyFont="1" applyFill="1" applyBorder="1" applyAlignment="1">
      <alignment horizontal="right"/>
    </xf>
    <xf numFmtId="168" fontId="35" fillId="3" borderId="0" xfId="12" applyNumberFormat="1" applyFont="1" applyFill="1"/>
    <xf numFmtId="4" fontId="35" fillId="3" borderId="0" xfId="12" applyNumberFormat="1" applyFont="1" applyFill="1"/>
    <xf numFmtId="0" fontId="35" fillId="3" borderId="0" xfId="12" applyFont="1" applyFill="1" applyAlignment="1">
      <alignment horizontal="right"/>
    </xf>
    <xf numFmtId="168" fontId="35" fillId="3" borderId="0" xfId="12" applyNumberFormat="1" applyFont="1" applyFill="1" applyAlignment="1">
      <alignment horizontal="right"/>
    </xf>
    <xf numFmtId="0" fontId="0" fillId="0" borderId="0" xfId="0" applyBorder="1"/>
    <xf numFmtId="0" fontId="6" fillId="3" borderId="3" xfId="12" applyFont="1" applyFill="1" applyBorder="1" applyAlignment="1">
      <alignment horizontal="right"/>
    </xf>
    <xf numFmtId="0" fontId="6" fillId="3" borderId="3" xfId="12" applyFont="1" applyFill="1" applyBorder="1"/>
    <xf numFmtId="0" fontId="0" fillId="0" borderId="3" xfId="0" applyBorder="1"/>
    <xf numFmtId="0" fontId="37" fillId="0" borderId="0" xfId="0" applyFont="1"/>
    <xf numFmtId="0" fontId="39" fillId="3" borderId="0" xfId="12" applyFont="1" applyFill="1"/>
    <xf numFmtId="0" fontId="37" fillId="3" borderId="0" xfId="12" applyFont="1" applyFill="1" applyAlignment="1">
      <alignment horizontal="right"/>
    </xf>
    <xf numFmtId="0" fontId="40" fillId="3" borderId="0" xfId="14" applyFont="1" applyFill="1" applyAlignment="1" applyProtection="1">
      <alignment vertical="top"/>
    </xf>
    <xf numFmtId="0" fontId="40" fillId="3" borderId="0" xfId="14" applyFont="1" applyFill="1" applyAlignment="1" applyProtection="1"/>
    <xf numFmtId="0" fontId="37" fillId="3" borderId="0" xfId="12" applyFont="1" applyFill="1"/>
    <xf numFmtId="0" fontId="39" fillId="3" borderId="0" xfId="16" applyFont="1" applyFill="1" applyBorder="1"/>
    <xf numFmtId="0" fontId="37" fillId="0" borderId="0" xfId="12" applyFont="1"/>
    <xf numFmtId="0" fontId="38" fillId="3" borderId="0" xfId="16" quotePrefix="1" applyFont="1" applyFill="1" applyAlignment="1" applyProtection="1">
      <alignment horizontal="left"/>
      <protection locked="0"/>
    </xf>
    <xf numFmtId="0" fontId="38" fillId="3" borderId="0" xfId="18" applyFont="1" applyFill="1" applyAlignment="1">
      <alignment vertical="top"/>
    </xf>
    <xf numFmtId="0" fontId="38" fillId="3" borderId="2" xfId="12" applyFont="1" applyFill="1" applyBorder="1"/>
    <xf numFmtId="0" fontId="38" fillId="3" borderId="2" xfId="12" applyFont="1" applyFill="1" applyBorder="1" applyAlignment="1">
      <alignment horizontal="right"/>
    </xf>
    <xf numFmtId="0" fontId="38" fillId="3" borderId="13" xfId="12" applyFont="1" applyFill="1" applyBorder="1" applyAlignment="1">
      <alignment horizontal="right"/>
    </xf>
    <xf numFmtId="0" fontId="38" fillId="3" borderId="13" xfId="12" applyFont="1" applyFill="1" applyBorder="1" applyAlignment="1">
      <alignment horizontal="right" wrapText="1"/>
    </xf>
    <xf numFmtId="0" fontId="38" fillId="3" borderId="0" xfId="12" applyFont="1" applyFill="1" applyBorder="1" applyAlignment="1">
      <alignment horizontal="left"/>
    </xf>
    <xf numFmtId="0" fontId="38" fillId="3" borderId="0" xfId="12" applyFont="1" applyFill="1" applyBorder="1" applyAlignment="1">
      <alignment horizontal="center" wrapText="1"/>
    </xf>
    <xf numFmtId="0" fontId="38" fillId="3" borderId="0" xfId="12" applyFont="1" applyFill="1" applyBorder="1" applyAlignment="1">
      <alignment horizontal="right" wrapText="1"/>
    </xf>
    <xf numFmtId="0" fontId="38" fillId="3" borderId="0" xfId="12" applyFont="1" applyFill="1" applyBorder="1" applyAlignment="1">
      <alignment horizontal="right"/>
    </xf>
    <xf numFmtId="169" fontId="39" fillId="3" borderId="0" xfId="17" applyNumberFormat="1" applyFont="1" applyFill="1" applyBorder="1" applyAlignment="1" applyProtection="1">
      <alignment horizontal="right"/>
    </xf>
    <xf numFmtId="169" fontId="39" fillId="3" borderId="0" xfId="12" applyNumberFormat="1" applyFont="1" applyFill="1" applyBorder="1" applyAlignment="1">
      <alignment horizontal="right"/>
    </xf>
    <xf numFmtId="164" fontId="39" fillId="3" borderId="0" xfId="12" applyNumberFormat="1" applyFont="1" applyFill="1" applyBorder="1" applyAlignment="1">
      <alignment horizontal="right" wrapText="1"/>
    </xf>
    <xf numFmtId="0" fontId="38" fillId="3" borderId="0" xfId="12" applyFont="1" applyFill="1"/>
    <xf numFmtId="0" fontId="38" fillId="3" borderId="0" xfId="12" applyFont="1" applyFill="1" applyBorder="1"/>
    <xf numFmtId="169" fontId="39" fillId="3" borderId="0" xfId="12" applyNumberFormat="1" applyFont="1" applyFill="1"/>
    <xf numFmtId="169" fontId="39" fillId="3" borderId="0" xfId="12" applyNumberFormat="1" applyFont="1" applyFill="1" applyBorder="1"/>
    <xf numFmtId="0" fontId="37" fillId="3" borderId="0" xfId="12" applyFont="1" applyFill="1" applyBorder="1" applyAlignment="1">
      <alignment horizontal="right"/>
    </xf>
    <xf numFmtId="170" fontId="39" fillId="3" borderId="0" xfId="12" applyNumberFormat="1" applyFont="1" applyFill="1" applyBorder="1"/>
    <xf numFmtId="170" fontId="39" fillId="3" borderId="0" xfId="17" applyNumberFormat="1" applyFont="1" applyFill="1" applyBorder="1" applyAlignment="1" applyProtection="1">
      <alignment horizontal="right"/>
    </xf>
    <xf numFmtId="0" fontId="38" fillId="3" borderId="0" xfId="12" applyFont="1" applyFill="1" applyBorder="1" applyAlignment="1">
      <alignment horizontal="right" vertical="center"/>
    </xf>
    <xf numFmtId="169" fontId="39" fillId="3" borderId="0" xfId="17" applyNumberFormat="1" applyFont="1" applyFill="1" applyBorder="1" applyAlignment="1" applyProtection="1">
      <alignment horizontal="right" vertical="center"/>
    </xf>
    <xf numFmtId="0" fontId="38" fillId="3" borderId="0" xfId="12" applyFont="1" applyFill="1" applyBorder="1" applyAlignment="1">
      <alignment horizontal="right" vertical="top"/>
    </xf>
    <xf numFmtId="169" fontId="39" fillId="3" borderId="0" xfId="17" applyNumberFormat="1" applyFont="1" applyFill="1" applyBorder="1" applyAlignment="1" applyProtection="1">
      <alignment horizontal="right" vertical="top"/>
    </xf>
    <xf numFmtId="170" fontId="39" fillId="3" borderId="0" xfId="17" applyNumberFormat="1" applyFont="1" applyFill="1" applyBorder="1" applyAlignment="1" applyProtection="1">
      <alignment horizontal="right" vertical="top"/>
    </xf>
    <xf numFmtId="0" fontId="37" fillId="3" borderId="0" xfId="12" applyFont="1" applyFill="1" applyAlignment="1">
      <alignment horizontal="right" vertical="top"/>
    </xf>
    <xf numFmtId="170" fontId="39" fillId="3" borderId="0" xfId="17" applyNumberFormat="1" applyFont="1" applyFill="1" applyBorder="1" applyAlignment="1" applyProtection="1">
      <alignment horizontal="right" vertical="center"/>
    </xf>
    <xf numFmtId="0" fontId="38" fillId="3" borderId="2" xfId="12" applyFont="1" applyFill="1" applyBorder="1" applyAlignment="1">
      <alignment horizontal="right" vertical="center"/>
    </xf>
    <xf numFmtId="169" fontId="39" fillId="3" borderId="2" xfId="17" applyNumberFormat="1" applyFont="1" applyFill="1" applyBorder="1" applyAlignment="1" applyProtection="1">
      <alignment horizontal="right" vertical="center"/>
    </xf>
    <xf numFmtId="170" fontId="39" fillId="3" borderId="2" xfId="17" applyNumberFormat="1" applyFont="1" applyFill="1" applyBorder="1" applyAlignment="1" applyProtection="1">
      <alignment horizontal="right" vertical="center"/>
    </xf>
    <xf numFmtId="0" fontId="39" fillId="3" borderId="0" xfId="12" applyFont="1" applyFill="1" applyBorder="1"/>
    <xf numFmtId="0" fontId="37" fillId="3" borderId="0" xfId="12" applyFont="1" applyFill="1" applyBorder="1"/>
    <xf numFmtId="0" fontId="37" fillId="3" borderId="0" xfId="14" applyFont="1" applyFill="1" applyBorder="1" applyAlignment="1" applyProtection="1"/>
    <xf numFmtId="0" fontId="44" fillId="3" borderId="0" xfId="14" applyFont="1" applyFill="1" applyBorder="1" applyAlignment="1" applyProtection="1">
      <alignment horizontal="left"/>
    </xf>
    <xf numFmtId="0" fontId="43" fillId="3" borderId="0" xfId="14" applyFont="1" applyFill="1" applyBorder="1" applyAlignment="1" applyProtection="1"/>
    <xf numFmtId="0" fontId="44" fillId="3" borderId="0" xfId="14" applyFont="1" applyFill="1" applyAlignment="1" applyProtection="1"/>
    <xf numFmtId="0" fontId="6" fillId="0" borderId="2" xfId="0" applyFont="1" applyFill="1" applyBorder="1" applyAlignment="1"/>
    <xf numFmtId="0" fontId="6" fillId="0" borderId="6" xfId="0" applyFont="1" applyFill="1" applyBorder="1" applyAlignment="1">
      <alignment horizontal="center"/>
    </xf>
    <xf numFmtId="0" fontId="6" fillId="0" borderId="2" xfId="5" applyFont="1" applyFill="1" applyBorder="1" applyAlignment="1">
      <alignment horizontal="left" vertical="top"/>
    </xf>
    <xf numFmtId="165" fontId="0" fillId="0" borderId="0" xfId="8" applyNumberFormat="1" applyFont="1"/>
    <xf numFmtId="0" fontId="45" fillId="3" borderId="3" xfId="18" applyFont="1" applyFill="1" applyBorder="1" applyAlignment="1">
      <alignment vertical="top"/>
    </xf>
    <xf numFmtId="9" fontId="5" fillId="0" borderId="0" xfId="8" applyFont="1" applyFill="1" applyBorder="1" applyAlignment="1">
      <alignment horizontal="right"/>
    </xf>
    <xf numFmtId="3" fontId="5" fillId="0" borderId="0" xfId="10" applyNumberFormat="1" applyFont="1" applyAlignment="1">
      <alignment horizontal="right"/>
    </xf>
    <xf numFmtId="0" fontId="0" fillId="0" borderId="0" xfId="0"/>
    <xf numFmtId="164" fontId="5" fillId="3" borderId="0" xfId="0" applyNumberFormat="1" applyFont="1" applyFill="1" applyBorder="1" applyAlignment="1">
      <alignment horizontal="right" wrapText="1"/>
    </xf>
    <xf numFmtId="0" fontId="0" fillId="0" borderId="0" xfId="0" applyFont="1" applyFill="1" applyBorder="1"/>
    <xf numFmtId="169" fontId="5" fillId="0" borderId="0" xfId="17" applyNumberFormat="1" applyFont="1" applyFill="1" applyBorder="1" applyAlignment="1" applyProtection="1">
      <alignment horizontal="right"/>
    </xf>
    <xf numFmtId="169" fontId="5" fillId="0" borderId="0" xfId="12" applyNumberFormat="1" applyFont="1" applyFill="1" applyBorder="1" applyAlignment="1">
      <alignment horizontal="right"/>
    </xf>
    <xf numFmtId="169" fontId="5" fillId="0" borderId="0" xfId="12" applyNumberFormat="1" applyFont="1" applyFill="1" applyBorder="1"/>
    <xf numFmtId="169" fontId="5" fillId="0" borderId="3" xfId="12" applyNumberFormat="1" applyFont="1" applyFill="1" applyBorder="1"/>
    <xf numFmtId="0" fontId="20" fillId="0" borderId="0" xfId="5" applyFont="1" applyFill="1" applyBorder="1" applyAlignment="1">
      <alignment horizontal="left" vertical="top"/>
    </xf>
    <xf numFmtId="0" fontId="46" fillId="0" borderId="0" xfId="0" applyFont="1"/>
    <xf numFmtId="0" fontId="47" fillId="0" borderId="6" xfId="0" applyFont="1" applyFill="1" applyBorder="1" applyAlignment="1">
      <alignment horizontal="center"/>
    </xf>
    <xf numFmtId="0" fontId="48" fillId="0" borderId="0" xfId="0" applyFont="1" applyFill="1" applyBorder="1" applyAlignment="1">
      <alignment horizontal="left" indent="1"/>
    </xf>
    <xf numFmtId="3" fontId="48" fillId="0" borderId="0" xfId="0" applyNumberFormat="1" applyFont="1" applyBorder="1"/>
    <xf numFmtId="0" fontId="51" fillId="0" borderId="0" xfId="0" applyFont="1" applyFill="1" applyBorder="1" applyAlignment="1">
      <alignment horizontal="left" indent="1"/>
    </xf>
    <xf numFmtId="0" fontId="35" fillId="0" borderId="0" xfId="0" applyFont="1"/>
    <xf numFmtId="0" fontId="35" fillId="3" borderId="3" xfId="12" applyFont="1" applyFill="1" applyBorder="1" applyAlignment="1">
      <alignment horizontal="right"/>
    </xf>
    <xf numFmtId="0" fontId="35" fillId="3" borderId="3" xfId="12" applyFont="1" applyFill="1" applyBorder="1"/>
    <xf numFmtId="0" fontId="35" fillId="3" borderId="0" xfId="12" applyFont="1" applyFill="1" applyBorder="1" applyAlignment="1">
      <alignment horizontal="right" wrapText="1"/>
    </xf>
    <xf numFmtId="167" fontId="31" fillId="0" borderId="0" xfId="7" applyNumberFormat="1" applyFont="1" applyBorder="1"/>
    <xf numFmtId="167" fontId="0" fillId="0" borderId="0" xfId="0" applyNumberFormat="1" applyBorder="1"/>
    <xf numFmtId="0" fontId="18" fillId="0" borderId="0" xfId="0" applyFont="1" applyFill="1" applyBorder="1" applyAlignment="1">
      <alignment horizontal="center"/>
    </xf>
    <xf numFmtId="0" fontId="29" fillId="0" borderId="0" xfId="0" applyFont="1"/>
    <xf numFmtId="0" fontId="29" fillId="0" borderId="10" xfId="0" applyFont="1" applyFill="1" applyBorder="1"/>
    <xf numFmtId="0" fontId="29" fillId="0" borderId="0" xfId="0" applyFont="1" applyFill="1" applyBorder="1"/>
    <xf numFmtId="0" fontId="29" fillId="0" borderId="3" xfId="0" applyFont="1" applyBorder="1"/>
    <xf numFmtId="0" fontId="29" fillId="0" borderId="3" xfId="0" applyFont="1" applyFill="1" applyBorder="1"/>
    <xf numFmtId="43" fontId="29" fillId="0" borderId="0" xfId="7" applyNumberFormat="1" applyFont="1" applyFill="1" applyBorder="1" applyAlignment="1">
      <alignment horizontal="right"/>
    </xf>
    <xf numFmtId="0" fontId="6" fillId="0" borderId="6" xfId="0" applyFont="1" applyFill="1" applyBorder="1" applyAlignment="1">
      <alignment horizontal="right" wrapText="1"/>
    </xf>
    <xf numFmtId="0" fontId="5" fillId="0" borderId="0" xfId="0" applyFont="1" applyFill="1" applyBorder="1" applyAlignment="1">
      <alignment horizontal="justify" vertical="top" wrapText="1"/>
    </xf>
    <xf numFmtId="3" fontId="5" fillId="0" borderId="0" xfId="0" applyNumberFormat="1" applyFont="1" applyFill="1" applyBorder="1"/>
    <xf numFmtId="3" fontId="5" fillId="0" borderId="0" xfId="0" applyNumberFormat="1" applyFont="1" applyFill="1" applyBorder="1" applyAlignment="1">
      <alignment horizontal="right"/>
    </xf>
    <xf numFmtId="0" fontId="20" fillId="0" borderId="0" xfId="0" applyFont="1" applyFill="1" applyBorder="1" applyAlignment="1">
      <alignment horizontal="left" wrapText="1" indent="1"/>
    </xf>
    <xf numFmtId="0" fontId="5" fillId="0" borderId="0" xfId="0" applyFont="1" applyFill="1" applyBorder="1" applyAlignment="1">
      <alignment horizontal="left" vertical="top" wrapText="1" indent="1"/>
    </xf>
    <xf numFmtId="3" fontId="5" fillId="0" borderId="2" xfId="0" applyNumberFormat="1" applyFont="1" applyFill="1" applyBorder="1"/>
    <xf numFmtId="3" fontId="5" fillId="0" borderId="2" xfId="0" applyNumberFormat="1" applyFont="1" applyFill="1" applyBorder="1" applyAlignment="1">
      <alignment horizontal="right"/>
    </xf>
    <xf numFmtId="0" fontId="6" fillId="0" borderId="14" xfId="0" applyFont="1" applyFill="1" applyBorder="1"/>
    <xf numFmtId="0" fontId="5" fillId="0" borderId="0" xfId="0" applyFont="1" applyBorder="1"/>
    <xf numFmtId="0" fontId="6" fillId="0" borderId="5" xfId="0" applyFont="1" applyFill="1" applyBorder="1"/>
    <xf numFmtId="0" fontId="0" fillId="0" borderId="0" xfId="5" applyNumberFormat="1" applyFont="1" applyFill="1" applyBorder="1" applyAlignment="1">
      <alignment horizontal="left" vertical="top"/>
    </xf>
    <xf numFmtId="0" fontId="0" fillId="0" borderId="0" xfId="0" applyFont="1" applyFill="1"/>
    <xf numFmtId="0" fontId="0" fillId="0" borderId="0" xfId="5" applyFont="1" applyFill="1" applyBorder="1" applyAlignment="1">
      <alignment horizontal="left" vertical="top"/>
    </xf>
    <xf numFmtId="0" fontId="5" fillId="0" borderId="0" xfId="0" applyFont="1" applyFill="1" applyBorder="1" applyAlignment="1">
      <alignment horizontal="left" vertical="top"/>
    </xf>
    <xf numFmtId="0" fontId="20" fillId="0" borderId="0" xfId="0" applyFont="1"/>
    <xf numFmtId="0" fontId="6" fillId="0" borderId="0" xfId="0" applyFont="1" applyAlignment="1">
      <alignment horizontal="right"/>
    </xf>
    <xf numFmtId="0" fontId="6" fillId="0" borderId="3" xfId="0" applyFont="1" applyBorder="1" applyAlignment="1">
      <alignment horizontal="right"/>
    </xf>
    <xf numFmtId="169" fontId="54" fillId="0" borderId="3" xfId="12" applyNumberFormat="1" applyFont="1" applyFill="1" applyBorder="1"/>
    <xf numFmtId="3" fontId="5" fillId="0" borderId="0" xfId="10" applyNumberFormat="1" applyFont="1" applyFill="1" applyBorder="1" applyAlignment="1" applyProtection="1">
      <alignment horizontal="right" vertical="center"/>
    </xf>
    <xf numFmtId="3" fontId="5" fillId="0" borderId="0" xfId="7" applyNumberFormat="1" applyFont="1" applyFill="1" applyBorder="1" applyAlignment="1">
      <alignment vertical="center"/>
    </xf>
    <xf numFmtId="164" fontId="5" fillId="0" borderId="0" xfId="0" applyNumberFormat="1" applyFont="1"/>
    <xf numFmtId="0" fontId="69" fillId="0" borderId="0" xfId="0" applyFont="1"/>
    <xf numFmtId="0" fontId="69" fillId="0" borderId="0" xfId="0" applyFont="1" applyBorder="1"/>
    <xf numFmtId="9" fontId="71" fillId="0" borderId="0" xfId="8" applyFont="1" applyBorder="1" applyAlignment="1"/>
    <xf numFmtId="0" fontId="0" fillId="0" borderId="5" xfId="0" applyBorder="1"/>
    <xf numFmtId="0" fontId="69" fillId="0" borderId="5" xfId="0" applyFont="1" applyBorder="1"/>
    <xf numFmtId="1" fontId="69" fillId="0" borderId="0" xfId="0" applyNumberFormat="1" applyFont="1" applyBorder="1"/>
    <xf numFmtId="1" fontId="71" fillId="0" borderId="0" xfId="0" applyNumberFormat="1" applyFont="1" applyBorder="1"/>
    <xf numFmtId="1" fontId="72" fillId="0" borderId="0" xfId="0" applyNumberFormat="1" applyFont="1" applyBorder="1" applyAlignment="1">
      <alignment horizontal="right"/>
    </xf>
    <xf numFmtId="0" fontId="0" fillId="0" borderId="0" xfId="0" applyFont="1" applyBorder="1"/>
    <xf numFmtId="164" fontId="0" fillId="0" borderId="0" xfId="0" applyNumberFormat="1" applyBorder="1" applyAlignment="1">
      <alignment horizontal="right"/>
    </xf>
    <xf numFmtId="164" fontId="69" fillId="0" borderId="0" xfId="0" applyNumberFormat="1" applyFont="1" applyBorder="1" applyAlignment="1">
      <alignment horizontal="right" indent="2"/>
    </xf>
    <xf numFmtId="0" fontId="69" fillId="0" borderId="3" xfId="0" applyFont="1" applyBorder="1"/>
    <xf numFmtId="2" fontId="0" fillId="0" borderId="0" xfId="0" applyNumberFormat="1" applyBorder="1" applyAlignment="1">
      <alignment horizontal="right"/>
    </xf>
    <xf numFmtId="2" fontId="69" fillId="0" borderId="0" xfId="0" applyNumberFormat="1" applyFont="1" applyBorder="1" applyAlignment="1">
      <alignment horizontal="right"/>
    </xf>
    <xf numFmtId="9" fontId="72" fillId="0" borderId="0" xfId="8" applyNumberFormat="1" applyFont="1" applyBorder="1" applyAlignment="1">
      <alignment horizontal="right"/>
    </xf>
    <xf numFmtId="0" fontId="76" fillId="0" borderId="0" xfId="0" applyFont="1" applyFill="1"/>
    <xf numFmtId="0" fontId="0" fillId="0" borderId="0" xfId="0" applyNumberFormat="1" applyBorder="1"/>
    <xf numFmtId="0" fontId="69" fillId="0" borderId="4" xfId="0" applyFont="1" applyBorder="1"/>
    <xf numFmtId="0" fontId="69" fillId="0" borderId="3" xfId="0" applyFont="1" applyBorder="1" applyAlignment="1">
      <alignment horizontal="right" wrapText="1"/>
    </xf>
    <xf numFmtId="0" fontId="12" fillId="0" borderId="0" xfId="0" applyFont="1" applyBorder="1"/>
    <xf numFmtId="0" fontId="75" fillId="0" borderId="0" xfId="0" applyFont="1" applyFill="1" applyBorder="1"/>
    <xf numFmtId="0" fontId="69" fillId="0" borderId="25" xfId="0" applyFont="1" applyBorder="1"/>
    <xf numFmtId="0" fontId="69" fillId="0" borderId="26" xfId="0" applyFont="1" applyBorder="1"/>
    <xf numFmtId="0" fontId="78" fillId="0" borderId="0" xfId="0" quotePrefix="1" applyFont="1" applyAlignment="1">
      <alignment horizontal="right"/>
    </xf>
    <xf numFmtId="0" fontId="78" fillId="0" borderId="0" xfId="0" applyFont="1" applyBorder="1"/>
    <xf numFmtId="0" fontId="0" fillId="0" borderId="0" xfId="0" applyFont="1" applyAlignment="1">
      <alignment horizontal="right"/>
    </xf>
    <xf numFmtId="0" fontId="0" fillId="0" borderId="0" xfId="0" applyFont="1"/>
    <xf numFmtId="0" fontId="78" fillId="0" borderId="0" xfId="0" applyFont="1" applyFill="1" applyBorder="1"/>
    <xf numFmtId="0" fontId="77" fillId="0" borderId="0" xfId="0" applyFont="1" applyBorder="1"/>
    <xf numFmtId="0" fontId="77" fillId="0" borderId="3" xfId="0" applyFont="1" applyBorder="1"/>
    <xf numFmtId="0" fontId="77" fillId="0" borderId="0" xfId="0" applyFont="1"/>
    <xf numFmtId="0" fontId="82" fillId="0" borderId="0" xfId="0" applyFont="1"/>
    <xf numFmtId="1" fontId="77" fillId="0" borderId="5" xfId="0" applyNumberFormat="1" applyFont="1" applyBorder="1"/>
    <xf numFmtId="0" fontId="77" fillId="0" borderId="5" xfId="0" applyFont="1" applyBorder="1"/>
    <xf numFmtId="164" fontId="77" fillId="0" borderId="0" xfId="0" applyNumberFormat="1" applyFont="1" applyBorder="1" applyAlignment="1">
      <alignment horizontal="right"/>
    </xf>
    <xf numFmtId="2" fontId="77" fillId="0" borderId="0" xfId="0" applyNumberFormat="1" applyFont="1" applyBorder="1" applyAlignment="1">
      <alignment horizontal="right"/>
    </xf>
    <xf numFmtId="0" fontId="83" fillId="0" borderId="0" xfId="0" applyFont="1" applyAlignment="1"/>
    <xf numFmtId="0" fontId="0" fillId="0" borderId="0" xfId="0" applyAlignment="1"/>
    <xf numFmtId="0" fontId="84" fillId="0" borderId="0" xfId="11" applyFont="1" applyBorder="1" applyAlignment="1" applyProtection="1"/>
    <xf numFmtId="0" fontId="5" fillId="0" borderId="0" xfId="0" applyFont="1" applyAlignment="1"/>
    <xf numFmtId="164" fontId="0" fillId="0" borderId="0" xfId="0" applyNumberFormat="1" applyFill="1"/>
    <xf numFmtId="164" fontId="18" fillId="0" borderId="0" xfId="0" applyNumberFormat="1" applyFont="1" applyFill="1"/>
    <xf numFmtId="164" fontId="69" fillId="0" borderId="0" xfId="0" applyNumberFormat="1" applyFont="1" applyFill="1" applyBorder="1" applyAlignment="1">
      <alignment horizontal="right" indent="2"/>
    </xf>
    <xf numFmtId="9" fontId="85" fillId="0" borderId="3" xfId="8" applyFont="1" applyBorder="1" applyAlignment="1"/>
    <xf numFmtId="2" fontId="0" fillId="0" borderId="0" xfId="0" applyNumberFormat="1" applyFont="1" applyFill="1"/>
    <xf numFmtId="2" fontId="18" fillId="0" borderId="0" xfId="0" applyNumberFormat="1" applyFont="1" applyFill="1"/>
    <xf numFmtId="0" fontId="0" fillId="0" borderId="0" xfId="0" applyFont="1" applyFill="1" applyAlignment="1">
      <alignment horizontal="left"/>
    </xf>
    <xf numFmtId="171" fontId="0" fillId="0" borderId="0" xfId="0" applyNumberFormat="1"/>
    <xf numFmtId="0" fontId="69" fillId="0" borderId="0" xfId="0" applyFont="1" applyFill="1"/>
    <xf numFmtId="169" fontId="54" fillId="0" borderId="0" xfId="12" applyNumberFormat="1" applyFont="1" applyFill="1" applyBorder="1"/>
    <xf numFmtId="0" fontId="6" fillId="0" borderId="5" xfId="0" applyFont="1" applyFill="1" applyBorder="1" applyAlignment="1">
      <alignment wrapText="1"/>
    </xf>
    <xf numFmtId="0" fontId="18" fillId="0" borderId="5" xfId="0" applyFont="1" applyFill="1" applyBorder="1" applyAlignment="1">
      <alignment horizontal="center"/>
    </xf>
    <xf numFmtId="0" fontId="6" fillId="0" borderId="5" xfId="0" applyFont="1" applyFill="1" applyBorder="1" applyAlignment="1"/>
    <xf numFmtId="0" fontId="6" fillId="0" borderId="0" xfId="0" applyFont="1" applyBorder="1"/>
    <xf numFmtId="0" fontId="19" fillId="3" borderId="0" xfId="0" applyFont="1" applyFill="1" applyAlignment="1"/>
    <xf numFmtId="1" fontId="5" fillId="0" borderId="0" xfId="7" applyNumberFormat="1" applyFont="1" applyFill="1"/>
    <xf numFmtId="167" fontId="5" fillId="0" borderId="0" xfId="7" applyNumberFormat="1" applyFont="1" applyFill="1"/>
    <xf numFmtId="0" fontId="0" fillId="0" borderId="0" xfId="0" applyNumberFormat="1" applyFont="1" applyFill="1" applyBorder="1" applyAlignment="1">
      <alignment horizontal="left" vertical="top" wrapText="1" indent="2"/>
    </xf>
    <xf numFmtId="0" fontId="6" fillId="0" borderId="2" xfId="0" applyFont="1" applyFill="1" applyBorder="1" applyAlignment="1">
      <alignment horizontal="center" wrapText="1"/>
    </xf>
    <xf numFmtId="172" fontId="5" fillId="0" borderId="0" xfId="17" applyNumberFormat="1" applyFont="1" applyFill="1" applyBorder="1" applyAlignment="1" applyProtection="1">
      <alignment horizontal="right"/>
    </xf>
    <xf numFmtId="0" fontId="0" fillId="0" borderId="27" xfId="0" applyFont="1" applyFill="1" applyBorder="1"/>
    <xf numFmtId="0" fontId="87" fillId="0" borderId="0" xfId="0" applyFont="1"/>
    <xf numFmtId="0" fontId="0" fillId="0" borderId="2" xfId="0" applyFont="1" applyFill="1" applyBorder="1"/>
    <xf numFmtId="164" fontId="54" fillId="0" borderId="2" xfId="0" applyNumberFormat="1" applyFont="1" applyFill="1" applyBorder="1" applyAlignment="1">
      <alignment horizontal="right" vertical="center"/>
    </xf>
    <xf numFmtId="0" fontId="0" fillId="0" borderId="0" xfId="0" applyNumberFormat="1" applyFont="1" applyFill="1" applyBorder="1" applyAlignment="1">
      <alignment horizontal="left" vertical="top" wrapText="1" indent="2"/>
    </xf>
    <xf numFmtId="0" fontId="6" fillId="0" borderId="2" xfId="0" applyFont="1" applyFill="1" applyBorder="1" applyAlignment="1">
      <alignment horizontal="center" wrapText="1"/>
    </xf>
    <xf numFmtId="0" fontId="88" fillId="0" borderId="0" xfId="0" applyFont="1" applyFill="1" applyBorder="1" applyAlignment="1"/>
    <xf numFmtId="0" fontId="88" fillId="0" borderId="0" xfId="0" applyFont="1" applyFill="1" applyBorder="1" applyAlignment="1">
      <alignment vertical="center"/>
    </xf>
    <xf numFmtId="0" fontId="0" fillId="0" borderId="2" xfId="0" applyFont="1" applyFill="1" applyBorder="1" applyAlignment="1">
      <alignment vertical="center"/>
    </xf>
    <xf numFmtId="164" fontId="5" fillId="0" borderId="2" xfId="0" applyNumberFormat="1" applyFont="1" applyFill="1" applyBorder="1" applyAlignment="1">
      <alignment horizontal="right" vertical="center"/>
    </xf>
    <xf numFmtId="1" fontId="5" fillId="0" borderId="2" xfId="0" applyNumberFormat="1" applyFont="1" applyFill="1" applyBorder="1" applyAlignment="1">
      <alignment horizontal="right" vertical="center"/>
    </xf>
    <xf numFmtId="0" fontId="20" fillId="0" borderId="28" xfId="0" applyFont="1" applyFill="1" applyBorder="1" applyAlignment="1">
      <alignment horizontal="right"/>
    </xf>
    <xf numFmtId="166" fontId="19" fillId="0" borderId="0" xfId="10" applyFont="1" applyBorder="1"/>
    <xf numFmtId="169" fontId="90" fillId="0" borderId="0" xfId="0" applyNumberFormat="1" applyFont="1"/>
    <xf numFmtId="0" fontId="29" fillId="0" borderId="0" xfId="0" applyFont="1" applyFill="1"/>
    <xf numFmtId="167" fontId="31" fillId="0" borderId="0" xfId="7" applyNumberFormat="1" applyFont="1" applyFill="1" applyBorder="1"/>
    <xf numFmtId="167" fontId="53" fillId="0" borderId="11" xfId="7" applyNumberFormat="1" applyFont="1" applyFill="1" applyBorder="1"/>
    <xf numFmtId="3" fontId="5" fillId="0" borderId="0" xfId="0" applyNumberFormat="1" applyFont="1" applyFill="1"/>
    <xf numFmtId="1" fontId="5" fillId="0" borderId="0" xfId="0" applyNumberFormat="1" applyFont="1" applyFill="1"/>
    <xf numFmtId="3" fontId="6" fillId="0" borderId="0" xfId="0" applyNumberFormat="1" applyFont="1" applyFill="1"/>
    <xf numFmtId="3" fontId="91" fillId="0" borderId="0" xfId="0" applyNumberFormat="1" applyFont="1" applyBorder="1"/>
    <xf numFmtId="3" fontId="91" fillId="0" borderId="0" xfId="0" applyNumberFormat="1" applyFont="1" applyFill="1" applyBorder="1"/>
    <xf numFmtId="3" fontId="5" fillId="0" borderId="0" xfId="0" applyNumberFormat="1" applyFont="1"/>
    <xf numFmtId="3" fontId="91" fillId="0" borderId="2" xfId="0" applyNumberFormat="1" applyFont="1" applyBorder="1"/>
    <xf numFmtId="3" fontId="48" fillId="0" borderId="0" xfId="0" applyNumberFormat="1" applyFont="1" applyFill="1"/>
    <xf numFmtId="3" fontId="48" fillId="0" borderId="0" xfId="0" applyNumberFormat="1" applyFont="1"/>
    <xf numFmtId="3" fontId="54" fillId="0" borderId="0" xfId="0" applyNumberFormat="1" applyFont="1" applyBorder="1"/>
    <xf numFmtId="3" fontId="5" fillId="0" borderId="0" xfId="10" applyNumberFormat="1" applyFont="1" applyFill="1" applyBorder="1" applyAlignment="1">
      <alignment horizontal="right"/>
    </xf>
    <xf numFmtId="0" fontId="0" fillId="0" borderId="0" xfId="0" applyNumberFormat="1" applyFont="1" applyFill="1" applyBorder="1" applyAlignment="1">
      <alignment horizontal="left" vertical="top" wrapText="1" indent="2"/>
    </xf>
    <xf numFmtId="0" fontId="6" fillId="0" borderId="2" xfId="0" applyFont="1" applyFill="1" applyBorder="1" applyAlignment="1">
      <alignment horizontal="center" wrapText="1"/>
    </xf>
    <xf numFmtId="0" fontId="4" fillId="0" borderId="0" xfId="15"/>
    <xf numFmtId="3" fontId="5" fillId="0" borderId="0" xfId="15" applyNumberFormat="1" applyFont="1"/>
    <xf numFmtId="3" fontId="5" fillId="0" borderId="0" xfId="15" applyNumberFormat="1" applyFont="1" applyFill="1"/>
    <xf numFmtId="0" fontId="53" fillId="0" borderId="8" xfId="15" applyFont="1" applyBorder="1"/>
    <xf numFmtId="0" fontId="53" fillId="0" borderId="8" xfId="15" applyFont="1" applyFill="1" applyBorder="1"/>
    <xf numFmtId="0" fontId="53" fillId="0" borderId="9" xfId="15" applyFont="1" applyFill="1" applyBorder="1"/>
    <xf numFmtId="0" fontId="31" fillId="0" borderId="0" xfId="15" applyFont="1" applyFill="1" applyBorder="1"/>
    <xf numFmtId="0" fontId="53" fillId="0" borderId="8" xfId="15" applyFont="1" applyFill="1" applyBorder="1" applyAlignment="1">
      <alignment textRotation="90" wrapText="1"/>
    </xf>
    <xf numFmtId="0" fontId="53" fillId="0" borderId="10" xfId="15" applyFont="1" applyFill="1" applyBorder="1" applyAlignment="1">
      <alignment textRotation="90" wrapText="1"/>
    </xf>
    <xf numFmtId="0" fontId="31" fillId="0" borderId="0" xfId="15" applyFont="1" applyFill="1" applyBorder="1" applyAlignment="1">
      <alignment textRotation="90" wrapText="1"/>
    </xf>
    <xf numFmtId="0" fontId="31" fillId="0" borderId="0" xfId="15" applyFont="1" applyFill="1" applyBorder="1" applyAlignment="1">
      <alignment textRotation="90"/>
    </xf>
    <xf numFmtId="0" fontId="53" fillId="0" borderId="11" xfId="15" applyFont="1" applyBorder="1"/>
    <xf numFmtId="0" fontId="52" fillId="0" borderId="0" xfId="15" applyFont="1"/>
    <xf numFmtId="0" fontId="31" fillId="0" borderId="8" xfId="15" applyFont="1" applyBorder="1"/>
    <xf numFmtId="0" fontId="31" fillId="0" borderId="9" xfId="15" applyFont="1" applyBorder="1"/>
    <xf numFmtId="0" fontId="31" fillId="0" borderId="0" xfId="15" applyFont="1" applyBorder="1"/>
    <xf numFmtId="0" fontId="31" fillId="0" borderId="8" xfId="15" applyFont="1" applyBorder="1" applyAlignment="1">
      <alignment textRotation="90" wrapText="1"/>
    </xf>
    <xf numFmtId="0" fontId="31" fillId="0" borderId="10" xfId="15" applyFont="1" applyBorder="1" applyAlignment="1">
      <alignment textRotation="90" wrapText="1"/>
    </xf>
    <xf numFmtId="0" fontId="31" fillId="0" borderId="0" xfId="15" applyFont="1" applyBorder="1" applyAlignment="1">
      <alignment textRotation="90" wrapText="1"/>
    </xf>
    <xf numFmtId="0" fontId="31" fillId="0" borderId="0" xfId="15" applyFont="1" applyBorder="1" applyAlignment="1">
      <alignment textRotation="90"/>
    </xf>
    <xf numFmtId="0" fontId="31" fillId="0" borderId="12" xfId="15" applyFont="1" applyBorder="1"/>
    <xf numFmtId="0" fontId="31" fillId="0" borderId="11" xfId="15" applyFont="1" applyBorder="1"/>
    <xf numFmtId="0" fontId="30" fillId="0" borderId="0" xfId="15" applyFont="1"/>
    <xf numFmtId="0" fontId="20" fillId="0" borderId="0" xfId="0" applyFont="1" applyBorder="1"/>
    <xf numFmtId="0" fontId="20" fillId="0" borderId="0" xfId="0" applyFont="1" applyFill="1" applyBorder="1"/>
    <xf numFmtId="0" fontId="5" fillId="0" borderId="0" xfId="0" applyFont="1" applyAlignment="1">
      <alignment vertical="top"/>
    </xf>
    <xf numFmtId="0" fontId="83" fillId="3" borderId="0" xfId="9" applyFont="1" applyFill="1" applyAlignment="1">
      <alignment vertical="top"/>
    </xf>
    <xf numFmtId="0" fontId="93" fillId="0" borderId="0" xfId="0" applyFont="1"/>
    <xf numFmtId="0" fontId="12" fillId="0" borderId="0" xfId="0" applyFont="1"/>
    <xf numFmtId="2" fontId="0" fillId="0" borderId="0" xfId="0" applyNumberFormat="1" applyBorder="1"/>
    <xf numFmtId="1" fontId="5" fillId="0" borderId="0" xfId="0" applyNumberFormat="1" applyFont="1" applyFill="1" applyAlignment="1">
      <alignment horizontal="right"/>
    </xf>
    <xf numFmtId="1" fontId="5" fillId="0" borderId="2" xfId="0" applyNumberFormat="1" applyFont="1" applyFill="1" applyBorder="1"/>
    <xf numFmtId="1" fontId="0" fillId="0" borderId="0" xfId="0" applyNumberFormat="1"/>
    <xf numFmtId="0" fontId="19" fillId="0" borderId="0" xfId="0" applyFont="1" applyFill="1" applyBorder="1" applyAlignment="1">
      <alignment horizontal="left"/>
    </xf>
    <xf numFmtId="0" fontId="0" fillId="0" borderId="0" xfId="0" applyNumberFormat="1" applyFont="1" applyFill="1" applyBorder="1" applyAlignment="1">
      <alignment horizontal="left" vertical="top" wrapText="1" indent="2"/>
    </xf>
    <xf numFmtId="0" fontId="6" fillId="0" borderId="2" xfId="0" applyFont="1" applyFill="1" applyBorder="1" applyAlignment="1">
      <alignment horizontal="center" wrapText="1"/>
    </xf>
    <xf numFmtId="0" fontId="0" fillId="41" borderId="0" xfId="0" applyFill="1"/>
    <xf numFmtId="41" fontId="0" fillId="41" borderId="0" xfId="0" applyNumberFormat="1" applyFill="1"/>
    <xf numFmtId="41" fontId="0" fillId="41" borderId="5" xfId="0" applyNumberFormat="1" applyFill="1" applyBorder="1"/>
    <xf numFmtId="41" fontId="0" fillId="41" borderId="24" xfId="0" applyNumberFormat="1" applyFill="1" applyBorder="1"/>
    <xf numFmtId="41" fontId="0" fillId="41" borderId="23" xfId="0" applyNumberFormat="1" applyFill="1" applyBorder="1"/>
    <xf numFmtId="166" fontId="5" fillId="0" borderId="3" xfId="10" applyFont="1" applyBorder="1" applyAlignment="1" applyProtection="1">
      <alignment horizontal="left" vertical="center"/>
    </xf>
    <xf numFmtId="3" fontId="5" fillId="0" borderId="3" xfId="15" applyNumberFormat="1" applyFont="1" applyFill="1" applyBorder="1"/>
    <xf numFmtId="173" fontId="5" fillId="42" borderId="0" xfId="15" applyNumberFormat="1" applyFont="1" applyFill="1" applyBorder="1" applyAlignment="1">
      <alignment horizontal="right"/>
    </xf>
    <xf numFmtId="173" fontId="6" fillId="42" borderId="2" xfId="15" applyNumberFormat="1" applyFont="1" applyFill="1" applyBorder="1" applyAlignment="1">
      <alignment horizontal="right"/>
    </xf>
    <xf numFmtId="0" fontId="5" fillId="42" borderId="0" xfId="0" applyFont="1" applyFill="1" applyBorder="1"/>
    <xf numFmtId="0" fontId="6" fillId="42" borderId="2" xfId="0" applyFont="1" applyFill="1" applyBorder="1"/>
    <xf numFmtId="173" fontId="6" fillId="42" borderId="0" xfId="15" applyNumberFormat="1" applyFont="1" applyFill="1" applyBorder="1" applyAlignment="1">
      <alignment horizontal="right"/>
    </xf>
    <xf numFmtId="0" fontId="94" fillId="43" borderId="0" xfId="0" applyFont="1" applyFill="1" applyAlignment="1">
      <alignment horizontal="left" vertical="center"/>
    </xf>
    <xf numFmtId="1" fontId="5" fillId="0" borderId="0" xfId="0" applyNumberFormat="1" applyFont="1" applyFill="1" applyBorder="1" applyAlignment="1">
      <alignment horizontal="right"/>
    </xf>
    <xf numFmtId="3" fontId="5" fillId="0" borderId="0" xfId="24" applyNumberFormat="1" applyFont="1" applyFill="1" applyBorder="1" applyAlignment="1">
      <alignment horizontal="right" vertical="center"/>
    </xf>
    <xf numFmtId="165" fontId="5" fillId="0" borderId="0" xfId="24" applyNumberFormat="1" applyFont="1" applyFill="1" applyBorder="1" applyAlignment="1">
      <alignment horizontal="right" vertical="center"/>
    </xf>
    <xf numFmtId="165" fontId="5" fillId="0" borderId="0" xfId="25" applyNumberFormat="1" applyFont="1" applyFill="1" applyBorder="1" applyAlignment="1">
      <alignment horizontal="right" vertical="center"/>
    </xf>
    <xf numFmtId="165" fontId="5" fillId="0" borderId="2" xfId="25" applyNumberFormat="1" applyFont="1" applyFill="1" applyBorder="1" applyAlignment="1">
      <alignment horizontal="right" vertical="center"/>
    </xf>
    <xf numFmtId="0" fontId="5" fillId="0" borderId="0" xfId="24" applyFont="1" applyFill="1" applyBorder="1" applyAlignment="1">
      <alignment horizontal="right" vertical="center"/>
    </xf>
    <xf numFmtId="165" fontId="5" fillId="0" borderId="2" xfId="24" applyNumberFormat="1" applyFont="1" applyFill="1" applyBorder="1" applyAlignment="1">
      <alignment horizontal="right" vertical="center"/>
    </xf>
    <xf numFmtId="165" fontId="5" fillId="0" borderId="2" xfId="0" applyNumberFormat="1" applyFont="1" applyFill="1" applyBorder="1"/>
    <xf numFmtId="1" fontId="5" fillId="0" borderId="0" xfId="0" applyNumberFormat="1" applyFont="1" applyFill="1" applyBorder="1"/>
    <xf numFmtId="41" fontId="0" fillId="42" borderId="0" xfId="0" applyNumberFormat="1" applyFill="1"/>
    <xf numFmtId="41" fontId="0" fillId="42" borderId="24" xfId="0" applyNumberFormat="1" applyFill="1" applyBorder="1"/>
    <xf numFmtId="41" fontId="0" fillId="0" borderId="0" xfId="0" applyNumberFormat="1"/>
    <xf numFmtId="41" fontId="0" fillId="42" borderId="5" xfId="0" applyNumberFormat="1" applyFill="1" applyBorder="1"/>
    <xf numFmtId="41" fontId="0" fillId="42" borderId="23" xfId="0" applyNumberFormat="1" applyFill="1" applyBorder="1"/>
    <xf numFmtId="1" fontId="0" fillId="0" borderId="0" xfId="0" applyNumberFormat="1" applyFill="1"/>
    <xf numFmtId="0" fontId="78" fillId="0" borderId="0" xfId="0" quotePrefix="1" applyFont="1" applyFill="1" applyAlignment="1">
      <alignment horizontal="right"/>
    </xf>
    <xf numFmtId="9" fontId="71" fillId="0" borderId="0" xfId="8" applyFont="1" applyFill="1" applyBorder="1" applyAlignment="1"/>
    <xf numFmtId="9" fontId="85" fillId="0" borderId="0" xfId="8" applyFont="1" applyBorder="1" applyAlignment="1"/>
    <xf numFmtId="3" fontId="0" fillId="0" borderId="0" xfId="0" applyNumberFormat="1" applyFont="1" applyFill="1"/>
    <xf numFmtId="3" fontId="20" fillId="0" borderId="0" xfId="0" applyNumberFormat="1" applyFont="1" applyBorder="1"/>
    <xf numFmtId="0" fontId="46" fillId="0" borderId="0" xfId="0" applyFont="1" applyBorder="1"/>
    <xf numFmtId="0" fontId="47" fillId="0" borderId="0" xfId="0" applyFont="1" applyFill="1" applyBorder="1" applyAlignment="1">
      <alignment horizontal="center"/>
    </xf>
    <xf numFmtId="3" fontId="48" fillId="0" borderId="0" xfId="0" applyNumberFormat="1" applyFont="1" applyFill="1" applyBorder="1"/>
    <xf numFmtId="166" fontId="5" fillId="0" borderId="3" xfId="10" applyFont="1" applyBorder="1" applyAlignment="1" applyProtection="1">
      <alignment horizontal="left"/>
    </xf>
    <xf numFmtId="3" fontId="5" fillId="0" borderId="3" xfId="10" applyNumberFormat="1" applyFont="1" applyFill="1" applyBorder="1" applyAlignment="1" applyProtection="1">
      <alignment horizontal="right" vertical="center"/>
    </xf>
    <xf numFmtId="3" fontId="5" fillId="0" borderId="3" xfId="7" applyNumberFormat="1" applyFont="1" applyFill="1" applyBorder="1" applyAlignment="1">
      <alignment vertical="center"/>
    </xf>
    <xf numFmtId="0" fontId="69" fillId="0" borderId="4" xfId="0" applyFont="1" applyBorder="1" applyAlignment="1">
      <alignment horizontal="center"/>
    </xf>
    <xf numFmtId="0" fontId="0" fillId="0" borderId="4" xfId="0" applyBorder="1" applyAlignment="1">
      <alignment horizontal="center"/>
    </xf>
    <xf numFmtId="0" fontId="20" fillId="0" borderId="7" xfId="0" applyFont="1" applyFill="1" applyBorder="1" applyAlignment="1">
      <alignment horizontal="left" vertical="top" wrapText="1"/>
    </xf>
    <xf numFmtId="0" fontId="0" fillId="0" borderId="0" xfId="0" applyNumberFormat="1" applyFont="1" applyFill="1" applyBorder="1" applyAlignment="1">
      <alignment horizontal="left" vertical="top" wrapText="1" indent="2"/>
    </xf>
    <xf numFmtId="0" fontId="0" fillId="0" borderId="0" xfId="0" applyFont="1" applyFill="1" applyBorder="1" applyAlignment="1">
      <alignment horizontal="left" vertical="top" wrapText="1"/>
    </xf>
    <xf numFmtId="0" fontId="0" fillId="0" borderId="0" xfId="0" applyNumberFormat="1" applyFont="1" applyFill="1" applyBorder="1" applyAlignment="1">
      <alignment horizontal="left" wrapText="1" indent="2"/>
    </xf>
    <xf numFmtId="0" fontId="6" fillId="0" borderId="2" xfId="0" applyFont="1" applyFill="1" applyBorder="1" applyAlignment="1">
      <alignment horizontal="center" wrapText="1"/>
    </xf>
    <xf numFmtId="0" fontId="6" fillId="0" borderId="6" xfId="0" applyFont="1" applyFill="1" applyBorder="1" applyAlignment="1">
      <alignment horizontal="center" wrapText="1"/>
    </xf>
    <xf numFmtId="0" fontId="19" fillId="3" borderId="0" xfId="0" applyFont="1" applyFill="1" applyAlignment="1"/>
    <xf numFmtId="0" fontId="19" fillId="3" borderId="0" xfId="0" applyFont="1" applyFill="1" applyBorder="1" applyAlignment="1">
      <alignment vertical="top" wrapText="1"/>
    </xf>
    <xf numFmtId="0" fontId="27" fillId="3" borderId="0" xfId="11" applyFont="1" applyFill="1" applyBorder="1" applyAlignment="1" applyProtection="1">
      <alignment horizontal="left"/>
    </xf>
    <xf numFmtId="0" fontId="6" fillId="0" borderId="14" xfId="0" applyFont="1" applyFill="1" applyBorder="1" applyAlignment="1">
      <alignment horizontal="center"/>
    </xf>
    <xf numFmtId="0" fontId="6" fillId="0" borderId="5" xfId="0" applyFont="1" applyFill="1" applyBorder="1" applyAlignment="1">
      <alignment horizontal="center"/>
    </xf>
  </cellXfs>
  <cellStyles count="78">
    <cellStyle name="20% - Accent1 2" xfId="26"/>
    <cellStyle name="20% - Accent1 3" xfId="27"/>
    <cellStyle name="20% - Accent2 2" xfId="28"/>
    <cellStyle name="20% - Accent2 3" xfId="29"/>
    <cellStyle name="20% - Accent3 2" xfId="30"/>
    <cellStyle name="20% - Accent3 3" xfId="31"/>
    <cellStyle name="20% - Accent4 2" xfId="32"/>
    <cellStyle name="20% - Accent4 3" xfId="33"/>
    <cellStyle name="20% - Accent5 2" xfId="34"/>
    <cellStyle name="20% - Accent6 2" xfId="35"/>
    <cellStyle name="40% - Accent1 2" xfId="36"/>
    <cellStyle name="40% - Accent2 2" xfId="37"/>
    <cellStyle name="40% - Accent3 2" xfId="38"/>
    <cellStyle name="40% - Accent3 3" xfId="39"/>
    <cellStyle name="40% - Accent4 2" xfId="40"/>
    <cellStyle name="40% - Accent5 2" xfId="41"/>
    <cellStyle name="40% - Accent6 2" xfId="42"/>
    <cellStyle name="60% - Accent1 2" xfId="43"/>
    <cellStyle name="60% - Accent2 2" xfId="44"/>
    <cellStyle name="60% - Accent3 2" xfId="45"/>
    <cellStyle name="60% - Accent3 3" xfId="46"/>
    <cellStyle name="60% - Accent4 2" xfId="47"/>
    <cellStyle name="60% - Accent4 3" xfId="48"/>
    <cellStyle name="60% - Accent5 2" xfId="49"/>
    <cellStyle name="60% - Accent6 2" xfId="50"/>
    <cellStyle name="60% - Accent6 3" xfId="51"/>
    <cellStyle name="Accent1 2" xfId="52"/>
    <cellStyle name="Accent2 2" xfId="53"/>
    <cellStyle name="Accent3 2" xfId="54"/>
    <cellStyle name="Accent4 2" xfId="55"/>
    <cellStyle name="Accent5 2" xfId="56"/>
    <cellStyle name="Accent6 2" xfId="57"/>
    <cellStyle name="Bad 2" xfId="58"/>
    <cellStyle name="Calculation 2" xfId="59"/>
    <cellStyle name="Check Cell 2" xfId="60"/>
    <cellStyle name="Comma" xfId="7" builtinId="3"/>
    <cellStyle name="Comma 2" xfId="13"/>
    <cellStyle name="Explanatory Text 2" xfId="61"/>
    <cellStyle name="Followed Hyperlink 2" xfId="1"/>
    <cellStyle name="Good 2" xfId="62"/>
    <cellStyle name="Heading 1 2" xfId="63"/>
    <cellStyle name="Heading 2 2" xfId="64"/>
    <cellStyle name="Heading 3 2" xfId="65"/>
    <cellStyle name="Heading 4 2" xfId="66"/>
    <cellStyle name="Hyperlink" xfId="11" builtinId="8"/>
    <cellStyle name="Hyperlink 2" xfId="2"/>
    <cellStyle name="Hyperlink 3" xfId="14"/>
    <cellStyle name="Input 2" xfId="67"/>
    <cellStyle name="Linked Cell 2" xfId="68"/>
    <cellStyle name="Neutral 2" xfId="69"/>
    <cellStyle name="Normal" xfId="0" builtinId="0"/>
    <cellStyle name="Normal 17" xfId="24"/>
    <cellStyle name="Normal 2" xfId="3"/>
    <cellStyle name="Normal 2 2" xfId="15"/>
    <cellStyle name="Normal 2 3" xfId="70"/>
    <cellStyle name="Normal 2_AQconcPM10_15-04-11_v2" xfId="71"/>
    <cellStyle name="Normal 3" xfId="21"/>
    <cellStyle name="Normal 4" xfId="4"/>
    <cellStyle name="Normal 5" xfId="12"/>
    <cellStyle name="Normal 6" xfId="22"/>
    <cellStyle name="Normal 7" xfId="72"/>
    <cellStyle name="Normal_11908a_new updated" xfId="16"/>
    <cellStyle name="Normal_SESDATA internal" xfId="5"/>
    <cellStyle name="Normal_T3" xfId="10"/>
    <cellStyle name="Normal_T4" xfId="17"/>
    <cellStyle name="Normal_TSR4 data request B" xfId="9"/>
    <cellStyle name="Normal_TSR4 data request B 2" xfId="18"/>
    <cellStyle name="Note 2" xfId="6"/>
    <cellStyle name="Note 2 2" xfId="73"/>
    <cellStyle name="Note 3" xfId="74"/>
    <cellStyle name="Output 2" xfId="75"/>
    <cellStyle name="Percent" xfId="8" builtinId="5"/>
    <cellStyle name="Percent 11" xfId="25"/>
    <cellStyle name="Percent 2" xfId="20"/>
    <cellStyle name="Percent 3" xfId="19"/>
    <cellStyle name="Percent 4" xfId="23"/>
    <cellStyle name="Total 2" xfId="76"/>
    <cellStyle name="Warning Text 2" xfId="77"/>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calcChain" Target="calcChain.xml" Id="rId17" /><Relationship Type="http://schemas.openxmlformats.org/officeDocument/2006/relationships/worksheet" Target="worksheets/sheet2.xml" Id="rId2" /><Relationship Type="http://schemas.openxmlformats.org/officeDocument/2006/relationships/sharedStrings" Target="sharedStrings.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styles" Target="styles.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theme" Target="theme/theme1.xml" Id="rId14" /><Relationship Type="http://schemas.openxmlformats.org/officeDocument/2006/relationships/customXml" Target="/customXML/item2.xml" Id="R81324bf83e814847"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815944433586103E-2"/>
          <c:y val="0.13113807693698609"/>
          <c:w val="0.8879769931025161"/>
          <c:h val="0.73863753966518253"/>
        </c:manualLayout>
      </c:layout>
      <c:lineChart>
        <c:grouping val="standard"/>
        <c:varyColors val="0"/>
        <c:ser>
          <c:idx val="0"/>
          <c:order val="0"/>
          <c:tx>
            <c:strRef>
              <c:f>'Old Data for chart'!$D$3</c:f>
              <c:strCache>
                <c:ptCount val="1"/>
                <c:pt idx="0">
                  <c:v>NMVOC</c:v>
                </c:pt>
              </c:strCache>
            </c:strRef>
          </c:tx>
          <c:cat>
            <c:numRef>
              <c:f>'Old Data for chart'!$C$4:$C$30</c:f>
              <c:numCache>
                <c:formatCode>General</c:formatCode>
                <c:ptCount val="27"/>
                <c:pt idx="0">
                  <c:v>1990</c:v>
                </c:pt>
                <c:pt idx="5">
                  <c:v>1995</c:v>
                </c:pt>
                <c:pt idx="8">
                  <c:v>1998</c:v>
                </c:pt>
                <c:pt idx="10">
                  <c:v>2000</c:v>
                </c:pt>
                <c:pt idx="12">
                  <c:v>2002</c:v>
                </c:pt>
                <c:pt idx="14">
                  <c:v>2004</c:v>
                </c:pt>
                <c:pt idx="16">
                  <c:v>2006</c:v>
                </c:pt>
                <c:pt idx="18">
                  <c:v>2008</c:v>
                </c:pt>
                <c:pt idx="20">
                  <c:v>2010</c:v>
                </c:pt>
                <c:pt idx="22">
                  <c:v>2012</c:v>
                </c:pt>
                <c:pt idx="24">
                  <c:v>2014</c:v>
                </c:pt>
                <c:pt idx="26">
                  <c:v>2016</c:v>
                </c:pt>
              </c:numCache>
            </c:numRef>
          </c:cat>
          <c:val>
            <c:numRef>
              <c:f>'Old Data for chart'!$D$4:$D$30</c:f>
              <c:numCache>
                <c:formatCode>General</c:formatCode>
                <c:ptCount val="27"/>
                <c:pt idx="0">
                  <c:v>100</c:v>
                </c:pt>
                <c:pt idx="5">
                  <c:v>76.969917479422463</c:v>
                </c:pt>
                <c:pt idx="8">
                  <c:v>58.780905998376831</c:v>
                </c:pt>
                <c:pt idx="9">
                  <c:v>51.562324929265948</c:v>
                </c:pt>
                <c:pt idx="10">
                  <c:v>43.396531686778822</c:v>
                </c:pt>
                <c:pt idx="11">
                  <c:v>38.976134080140369</c:v>
                </c:pt>
                <c:pt idx="12">
                  <c:v>33.718942332810762</c:v>
                </c:pt>
                <c:pt idx="13">
                  <c:v>28.50634268661565</c:v>
                </c:pt>
                <c:pt idx="14">
                  <c:v>24.248702292528925</c:v>
                </c:pt>
                <c:pt idx="15">
                  <c:v>20.52159107326035</c:v>
                </c:pt>
                <c:pt idx="16">
                  <c:v>17.949853121238132</c:v>
                </c:pt>
                <c:pt idx="17">
                  <c:v>15.169679043235353</c:v>
                </c:pt>
                <c:pt idx="18">
                  <c:v>13.425704517706016</c:v>
                </c:pt>
                <c:pt idx="19">
                  <c:v>9.4682024075748377</c:v>
                </c:pt>
                <c:pt idx="20">
                  <c:v>8.0690486315925476</c:v>
                </c:pt>
                <c:pt idx="21">
                  <c:v>6.7655818034582094</c:v>
                </c:pt>
                <c:pt idx="22">
                  <c:v>5.9238686859630167</c:v>
                </c:pt>
                <c:pt idx="23">
                  <c:v>5.1322322056231204</c:v>
                </c:pt>
                <c:pt idx="24">
                  <c:v>4.6553057080364102</c:v>
                </c:pt>
                <c:pt idx="25">
                  <c:v>4.3638508560262839</c:v>
                </c:pt>
              </c:numCache>
            </c:numRef>
          </c:val>
          <c:smooth val="0"/>
          <c:extLst>
            <c:ext xmlns:c16="http://schemas.microsoft.com/office/drawing/2014/chart" uri="{C3380CC4-5D6E-409C-BE32-E72D297353CC}">
              <c16:uniqueId val="{00000000-23FB-4FC5-AFE6-AC9A39197001}"/>
            </c:ext>
          </c:extLst>
        </c:ser>
        <c:ser>
          <c:idx val="1"/>
          <c:order val="1"/>
          <c:tx>
            <c:strRef>
              <c:f>'Old Data for chart'!$E$3</c:f>
              <c:strCache>
                <c:ptCount val="1"/>
                <c:pt idx="0">
                  <c:v>NOx</c:v>
                </c:pt>
              </c:strCache>
            </c:strRef>
          </c:tx>
          <c:cat>
            <c:numRef>
              <c:f>'Old Data for chart'!$C$4:$C$30</c:f>
              <c:numCache>
                <c:formatCode>General</c:formatCode>
                <c:ptCount val="27"/>
                <c:pt idx="0">
                  <c:v>1990</c:v>
                </c:pt>
                <c:pt idx="5">
                  <c:v>1995</c:v>
                </c:pt>
                <c:pt idx="8">
                  <c:v>1998</c:v>
                </c:pt>
                <c:pt idx="10">
                  <c:v>2000</c:v>
                </c:pt>
                <c:pt idx="12">
                  <c:v>2002</c:v>
                </c:pt>
                <c:pt idx="14">
                  <c:v>2004</c:v>
                </c:pt>
                <c:pt idx="16">
                  <c:v>2006</c:v>
                </c:pt>
                <c:pt idx="18">
                  <c:v>2008</c:v>
                </c:pt>
                <c:pt idx="20">
                  <c:v>2010</c:v>
                </c:pt>
                <c:pt idx="22">
                  <c:v>2012</c:v>
                </c:pt>
                <c:pt idx="24">
                  <c:v>2014</c:v>
                </c:pt>
                <c:pt idx="26">
                  <c:v>2016</c:v>
                </c:pt>
              </c:numCache>
            </c:numRef>
          </c:cat>
          <c:val>
            <c:numRef>
              <c:f>'Old Data for chart'!$E$4:$E$30</c:f>
              <c:numCache>
                <c:formatCode>General</c:formatCode>
                <c:ptCount val="27"/>
                <c:pt idx="0">
                  <c:v>100</c:v>
                </c:pt>
                <c:pt idx="5">
                  <c:v>83.441668189814891</c:v>
                </c:pt>
                <c:pt idx="8">
                  <c:v>72.137048555406196</c:v>
                </c:pt>
                <c:pt idx="9">
                  <c:v>68.43707955270466</c:v>
                </c:pt>
                <c:pt idx="10">
                  <c:v>62.775861209608095</c:v>
                </c:pt>
                <c:pt idx="11">
                  <c:v>59.571816810914001</c:v>
                </c:pt>
                <c:pt idx="12">
                  <c:v>57.465441699592049</c:v>
                </c:pt>
                <c:pt idx="13">
                  <c:v>54.64382170217096</c:v>
                </c:pt>
                <c:pt idx="14">
                  <c:v>52.710703415369942</c:v>
                </c:pt>
                <c:pt idx="15">
                  <c:v>50.949397442722031</c:v>
                </c:pt>
                <c:pt idx="16">
                  <c:v>49.621479671863547</c:v>
                </c:pt>
                <c:pt idx="17">
                  <c:v>48.415034958910347</c:v>
                </c:pt>
                <c:pt idx="18">
                  <c:v>46.329797695237708</c:v>
                </c:pt>
                <c:pt idx="19">
                  <c:v>39.756481459303764</c:v>
                </c:pt>
                <c:pt idx="20">
                  <c:v>37.889736985365118</c:v>
                </c:pt>
                <c:pt idx="21">
                  <c:v>35.491996420713242</c:v>
                </c:pt>
                <c:pt idx="22">
                  <c:v>34.134208781477184</c:v>
                </c:pt>
                <c:pt idx="23">
                  <c:v>32.683035233409392</c:v>
                </c:pt>
                <c:pt idx="24">
                  <c:v>31.723683775555372</c:v>
                </c:pt>
                <c:pt idx="25">
                  <c:v>30.778237443584455</c:v>
                </c:pt>
              </c:numCache>
            </c:numRef>
          </c:val>
          <c:smooth val="0"/>
          <c:extLst>
            <c:ext xmlns:c16="http://schemas.microsoft.com/office/drawing/2014/chart" uri="{C3380CC4-5D6E-409C-BE32-E72D297353CC}">
              <c16:uniqueId val="{00000001-23FB-4FC5-AFE6-AC9A39197001}"/>
            </c:ext>
          </c:extLst>
        </c:ser>
        <c:ser>
          <c:idx val="2"/>
          <c:order val="2"/>
          <c:tx>
            <c:strRef>
              <c:f>'Old Data for chart'!$F$3</c:f>
              <c:strCache>
                <c:ptCount val="1"/>
                <c:pt idx="0">
                  <c:v>PM10</c:v>
                </c:pt>
              </c:strCache>
            </c:strRef>
          </c:tx>
          <c:cat>
            <c:numRef>
              <c:f>'Old Data for chart'!$C$4:$C$30</c:f>
              <c:numCache>
                <c:formatCode>General</c:formatCode>
                <c:ptCount val="27"/>
                <c:pt idx="0">
                  <c:v>1990</c:v>
                </c:pt>
                <c:pt idx="5">
                  <c:v>1995</c:v>
                </c:pt>
                <c:pt idx="8">
                  <c:v>1998</c:v>
                </c:pt>
                <c:pt idx="10">
                  <c:v>2000</c:v>
                </c:pt>
                <c:pt idx="12">
                  <c:v>2002</c:v>
                </c:pt>
                <c:pt idx="14">
                  <c:v>2004</c:v>
                </c:pt>
                <c:pt idx="16">
                  <c:v>2006</c:v>
                </c:pt>
                <c:pt idx="18">
                  <c:v>2008</c:v>
                </c:pt>
                <c:pt idx="20">
                  <c:v>2010</c:v>
                </c:pt>
                <c:pt idx="22">
                  <c:v>2012</c:v>
                </c:pt>
                <c:pt idx="24">
                  <c:v>2014</c:v>
                </c:pt>
                <c:pt idx="26">
                  <c:v>2016</c:v>
                </c:pt>
              </c:numCache>
            </c:numRef>
          </c:cat>
          <c:val>
            <c:numRef>
              <c:f>'Old Data for chart'!$F$4:$F$30</c:f>
              <c:numCache>
                <c:formatCode>General</c:formatCode>
                <c:ptCount val="27"/>
                <c:pt idx="0">
                  <c:v>100</c:v>
                </c:pt>
                <c:pt idx="5">
                  <c:v>109.457605586111</c:v>
                </c:pt>
                <c:pt idx="8">
                  <c:v>105.59555035215173</c:v>
                </c:pt>
                <c:pt idx="9">
                  <c:v>104.68300103510828</c:v>
                </c:pt>
                <c:pt idx="10">
                  <c:v>93.687404801323609</c:v>
                </c:pt>
                <c:pt idx="11">
                  <c:v>90.631345359483404</c:v>
                </c:pt>
                <c:pt idx="12">
                  <c:v>89.223235993882611</c:v>
                </c:pt>
                <c:pt idx="13">
                  <c:v>86.468008655372984</c:v>
                </c:pt>
                <c:pt idx="14">
                  <c:v>84.811526979077698</c:v>
                </c:pt>
                <c:pt idx="15">
                  <c:v>83.463145796885669</c:v>
                </c:pt>
                <c:pt idx="16">
                  <c:v>81.546128937054235</c:v>
                </c:pt>
                <c:pt idx="17">
                  <c:v>76.516333956956501</c:v>
                </c:pt>
                <c:pt idx="18">
                  <c:v>73.879053781776335</c:v>
                </c:pt>
                <c:pt idx="19">
                  <c:v>70.615234848066919</c:v>
                </c:pt>
                <c:pt idx="20">
                  <c:v>68.469183706468982</c:v>
                </c:pt>
                <c:pt idx="21">
                  <c:v>63.682661901201818</c:v>
                </c:pt>
                <c:pt idx="22">
                  <c:v>61.226230403057045</c:v>
                </c:pt>
                <c:pt idx="23">
                  <c:v>58.102012181338971</c:v>
                </c:pt>
                <c:pt idx="24">
                  <c:v>55.980345881986736</c:v>
                </c:pt>
                <c:pt idx="25">
                  <c:v>54.746749904511105</c:v>
                </c:pt>
              </c:numCache>
            </c:numRef>
          </c:val>
          <c:smooth val="0"/>
          <c:extLst>
            <c:ext xmlns:c16="http://schemas.microsoft.com/office/drawing/2014/chart" uri="{C3380CC4-5D6E-409C-BE32-E72D297353CC}">
              <c16:uniqueId val="{00000002-23FB-4FC5-AFE6-AC9A39197001}"/>
            </c:ext>
          </c:extLst>
        </c:ser>
        <c:ser>
          <c:idx val="3"/>
          <c:order val="3"/>
          <c:tx>
            <c:strRef>
              <c:f>'Old Data for chart'!$G$3</c:f>
              <c:strCache>
                <c:ptCount val="1"/>
                <c:pt idx="0">
                  <c:v>Pb</c:v>
                </c:pt>
              </c:strCache>
            </c:strRef>
          </c:tx>
          <c:cat>
            <c:numRef>
              <c:f>'Old Data for chart'!$C$4:$C$30</c:f>
              <c:numCache>
                <c:formatCode>General</c:formatCode>
                <c:ptCount val="27"/>
                <c:pt idx="0">
                  <c:v>1990</c:v>
                </c:pt>
                <c:pt idx="5">
                  <c:v>1995</c:v>
                </c:pt>
                <c:pt idx="8">
                  <c:v>1998</c:v>
                </c:pt>
                <c:pt idx="10">
                  <c:v>2000</c:v>
                </c:pt>
                <c:pt idx="12">
                  <c:v>2002</c:v>
                </c:pt>
                <c:pt idx="14">
                  <c:v>2004</c:v>
                </c:pt>
                <c:pt idx="16">
                  <c:v>2006</c:v>
                </c:pt>
                <c:pt idx="18">
                  <c:v>2008</c:v>
                </c:pt>
                <c:pt idx="20">
                  <c:v>2010</c:v>
                </c:pt>
                <c:pt idx="22">
                  <c:v>2012</c:v>
                </c:pt>
                <c:pt idx="24">
                  <c:v>2014</c:v>
                </c:pt>
                <c:pt idx="26">
                  <c:v>2016</c:v>
                </c:pt>
              </c:numCache>
            </c:numRef>
          </c:cat>
          <c:val>
            <c:numRef>
              <c:f>'Old Data for chart'!$G$4:$G$30</c:f>
              <c:numCache>
                <c:formatCode>General</c:formatCode>
                <c:ptCount val="27"/>
                <c:pt idx="0">
                  <c:v>100</c:v>
                </c:pt>
                <c:pt idx="5">
                  <c:v>48.086808159882104</c:v>
                </c:pt>
                <c:pt idx="8">
                  <c:v>26.199307085845057</c:v>
                </c:pt>
                <c:pt idx="9">
                  <c:v>13.743615291891951</c:v>
                </c:pt>
                <c:pt idx="10">
                  <c:v>0.15675727935151121</c:v>
                </c:pt>
                <c:pt idx="11">
                  <c:v>0.1456626379516994</c:v>
                </c:pt>
                <c:pt idx="12">
                  <c:v>0.14585948106849075</c:v>
                </c:pt>
                <c:pt idx="13">
                  <c:v>0.14398864614035845</c:v>
                </c:pt>
                <c:pt idx="14">
                  <c:v>0.14535225241516198</c:v>
                </c:pt>
                <c:pt idx="15">
                  <c:v>0.14931412148837941</c:v>
                </c:pt>
                <c:pt idx="16">
                  <c:v>0.14911901177339668</c:v>
                </c:pt>
                <c:pt idx="17">
                  <c:v>0.1293000567301468</c:v>
                </c:pt>
                <c:pt idx="18">
                  <c:v>0.1266390770490089</c:v>
                </c:pt>
                <c:pt idx="19">
                  <c:v>0.12160654812467118</c:v>
                </c:pt>
                <c:pt idx="20">
                  <c:v>0.11993110875594797</c:v>
                </c:pt>
                <c:pt idx="21">
                  <c:v>0.1156362994253539</c:v>
                </c:pt>
                <c:pt idx="22">
                  <c:v>0.11576093306786275</c:v>
                </c:pt>
                <c:pt idx="23">
                  <c:v>0.11333829398534608</c:v>
                </c:pt>
                <c:pt idx="24">
                  <c:v>0.11440265941166439</c:v>
                </c:pt>
                <c:pt idx="25">
                  <c:v>0.11630134048111114</c:v>
                </c:pt>
              </c:numCache>
            </c:numRef>
          </c:val>
          <c:smooth val="0"/>
          <c:extLst>
            <c:ext xmlns:c16="http://schemas.microsoft.com/office/drawing/2014/chart" uri="{C3380CC4-5D6E-409C-BE32-E72D297353CC}">
              <c16:uniqueId val="{00000003-23FB-4FC5-AFE6-AC9A39197001}"/>
            </c:ext>
          </c:extLst>
        </c:ser>
        <c:dLbls>
          <c:showLegendKey val="0"/>
          <c:showVal val="0"/>
          <c:showCatName val="0"/>
          <c:showSerName val="0"/>
          <c:showPercent val="0"/>
          <c:showBubbleSize val="0"/>
        </c:dLbls>
        <c:marker val="1"/>
        <c:smooth val="0"/>
        <c:axId val="346650496"/>
        <c:axId val="353149312"/>
      </c:lineChart>
      <c:catAx>
        <c:axId val="346650496"/>
        <c:scaling>
          <c:orientation val="minMax"/>
        </c:scaling>
        <c:delete val="0"/>
        <c:axPos val="b"/>
        <c:numFmt formatCode="General" sourceLinked="1"/>
        <c:majorTickMark val="out"/>
        <c:minorTickMark val="none"/>
        <c:tickLblPos val="nextTo"/>
        <c:crossAx val="353149312"/>
        <c:crosses val="autoZero"/>
        <c:auto val="1"/>
        <c:lblAlgn val="ctr"/>
        <c:lblOffset val="100"/>
        <c:noMultiLvlLbl val="0"/>
      </c:catAx>
      <c:valAx>
        <c:axId val="353149312"/>
        <c:scaling>
          <c:orientation val="minMax"/>
        </c:scaling>
        <c:delete val="0"/>
        <c:axPos val="l"/>
        <c:majorGridlines/>
        <c:numFmt formatCode="General" sourceLinked="1"/>
        <c:majorTickMark val="out"/>
        <c:minorTickMark val="none"/>
        <c:tickLblPos val="nextTo"/>
        <c:crossAx val="346650496"/>
        <c:crosses val="autoZero"/>
        <c:crossBetween val="between"/>
      </c:valAx>
    </c:plotArea>
    <c:plotVisOnly val="1"/>
    <c:dispBlanksAs val="gap"/>
    <c:showDLblsOverMax val="0"/>
  </c:chart>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815944433586103E-2"/>
          <c:y val="0.13113807693698609"/>
          <c:w val="0.8879769931025161"/>
          <c:h val="0.73863753966518253"/>
        </c:manualLayout>
      </c:layout>
      <c:lineChart>
        <c:grouping val="standard"/>
        <c:varyColors val="0"/>
        <c:ser>
          <c:idx val="0"/>
          <c:order val="0"/>
          <c:tx>
            <c:strRef>
              <c:f>'Data for chart'!$D$3</c:f>
              <c:strCache>
                <c:ptCount val="1"/>
                <c:pt idx="0">
                  <c:v>NMVOC</c:v>
                </c:pt>
              </c:strCache>
            </c:strRef>
          </c:tx>
          <c:cat>
            <c:numRef>
              <c:f>'Data for chart'!$C$4:$C$30</c:f>
              <c:numCache>
                <c:formatCode>General</c:formatCode>
                <c:ptCount val="27"/>
                <c:pt idx="0">
                  <c:v>1990</c:v>
                </c:pt>
                <c:pt idx="5">
                  <c:v>1995</c:v>
                </c:pt>
                <c:pt idx="8">
                  <c:v>1998</c:v>
                </c:pt>
                <c:pt idx="10">
                  <c:v>2000</c:v>
                </c:pt>
                <c:pt idx="12">
                  <c:v>2002</c:v>
                </c:pt>
                <c:pt idx="14">
                  <c:v>2004</c:v>
                </c:pt>
                <c:pt idx="16">
                  <c:v>2006</c:v>
                </c:pt>
                <c:pt idx="18">
                  <c:v>2008</c:v>
                </c:pt>
                <c:pt idx="20">
                  <c:v>2010</c:v>
                </c:pt>
                <c:pt idx="22">
                  <c:v>2012</c:v>
                </c:pt>
                <c:pt idx="24">
                  <c:v>2014</c:v>
                </c:pt>
                <c:pt idx="26">
                  <c:v>2016</c:v>
                </c:pt>
              </c:numCache>
            </c:numRef>
          </c:cat>
          <c:val>
            <c:numRef>
              <c:f>'Data for chart'!$D$4:$D$30</c:f>
              <c:numCache>
                <c:formatCode>General</c:formatCode>
                <c:ptCount val="27"/>
                <c:pt idx="0">
                  <c:v>100</c:v>
                </c:pt>
                <c:pt idx="5" formatCode="0">
                  <c:v>76.923732109162074</c:v>
                </c:pt>
                <c:pt idx="8" formatCode="0">
                  <c:v>68.182443144496958</c:v>
                </c:pt>
                <c:pt idx="9" formatCode="0">
                  <c:v>61.213504634703298</c:v>
                </c:pt>
                <c:pt idx="10" formatCode="0">
                  <c:v>60.010225616559431</c:v>
                </c:pt>
                <c:pt idx="11" formatCode="0">
                  <c:v>56.552838262509383</c:v>
                </c:pt>
                <c:pt idx="12" formatCode="0">
                  <c:v>54.129915132777917</c:v>
                </c:pt>
                <c:pt idx="13" formatCode="0">
                  <c:v>47.507645439132567</c:v>
                </c:pt>
                <c:pt idx="14" formatCode="0">
                  <c:v>43.172443728518331</c:v>
                </c:pt>
                <c:pt idx="15" formatCode="0">
                  <c:v>42.534630572439717</c:v>
                </c:pt>
                <c:pt idx="16" formatCode="0">
                  <c:v>41.277041895683517</c:v>
                </c:pt>
                <c:pt idx="17" formatCode="0">
                  <c:v>40.978536793379831</c:v>
                </c:pt>
                <c:pt idx="18" formatCode="0">
                  <c:v>39.205038007035206</c:v>
                </c:pt>
                <c:pt idx="19" formatCode="0">
                  <c:v>35.232204227159372</c:v>
                </c:pt>
                <c:pt idx="20" formatCode="0">
                  <c:v>35.281761242893808</c:v>
                </c:pt>
                <c:pt idx="21" formatCode="0">
                  <c:v>35.065678944412362</c:v>
                </c:pt>
                <c:pt idx="22" formatCode="0">
                  <c:v>35.930255679949013</c:v>
                </c:pt>
                <c:pt idx="23" formatCode="0">
                  <c:v>36.082417347397971</c:v>
                </c:pt>
                <c:pt idx="24" formatCode="0">
                  <c:v>36.787997827461126</c:v>
                </c:pt>
                <c:pt idx="25" formatCode="0">
                  <c:v>36.494733301287091</c:v>
                </c:pt>
                <c:pt idx="26" formatCode="0">
                  <c:v>36.752358747352297</c:v>
                </c:pt>
              </c:numCache>
            </c:numRef>
          </c:val>
          <c:smooth val="0"/>
          <c:extLst>
            <c:ext xmlns:c16="http://schemas.microsoft.com/office/drawing/2014/chart" uri="{C3380CC4-5D6E-409C-BE32-E72D297353CC}">
              <c16:uniqueId val="{00000000-5D4C-458E-AC09-90484FB90A11}"/>
            </c:ext>
          </c:extLst>
        </c:ser>
        <c:ser>
          <c:idx val="1"/>
          <c:order val="1"/>
          <c:tx>
            <c:strRef>
              <c:f>'Data for chart'!$E$3</c:f>
              <c:strCache>
                <c:ptCount val="1"/>
                <c:pt idx="0">
                  <c:v>NOx</c:v>
                </c:pt>
              </c:strCache>
            </c:strRef>
          </c:tx>
          <c:cat>
            <c:numRef>
              <c:f>'Data for chart'!$C$4:$C$30</c:f>
              <c:numCache>
                <c:formatCode>General</c:formatCode>
                <c:ptCount val="27"/>
                <c:pt idx="0">
                  <c:v>1990</c:v>
                </c:pt>
                <c:pt idx="5">
                  <c:v>1995</c:v>
                </c:pt>
                <c:pt idx="8">
                  <c:v>1998</c:v>
                </c:pt>
                <c:pt idx="10">
                  <c:v>2000</c:v>
                </c:pt>
                <c:pt idx="12">
                  <c:v>2002</c:v>
                </c:pt>
                <c:pt idx="14">
                  <c:v>2004</c:v>
                </c:pt>
                <c:pt idx="16">
                  <c:v>2006</c:v>
                </c:pt>
                <c:pt idx="18">
                  <c:v>2008</c:v>
                </c:pt>
                <c:pt idx="20">
                  <c:v>2010</c:v>
                </c:pt>
                <c:pt idx="22">
                  <c:v>2012</c:v>
                </c:pt>
                <c:pt idx="24">
                  <c:v>2014</c:v>
                </c:pt>
                <c:pt idx="26">
                  <c:v>2016</c:v>
                </c:pt>
              </c:numCache>
            </c:numRef>
          </c:cat>
          <c:val>
            <c:numRef>
              <c:f>'Data for chart'!$E$4:$E$30</c:f>
              <c:numCache>
                <c:formatCode>General</c:formatCode>
                <c:ptCount val="27"/>
                <c:pt idx="0">
                  <c:v>100</c:v>
                </c:pt>
                <c:pt idx="5" formatCode="0">
                  <c:v>82.481183051199906</c:v>
                </c:pt>
                <c:pt idx="8" formatCode="0">
                  <c:v>71.367325091483366</c:v>
                </c:pt>
                <c:pt idx="9" formatCode="0">
                  <c:v>68.489404279700622</c:v>
                </c:pt>
                <c:pt idx="10" formatCode="0">
                  <c:v>67.0509777132865</c:v>
                </c:pt>
                <c:pt idx="11" formatCode="0">
                  <c:v>63.377623290495798</c:v>
                </c:pt>
                <c:pt idx="12" formatCode="0">
                  <c:v>60.384636850615124</c:v>
                </c:pt>
                <c:pt idx="13" formatCode="0">
                  <c:v>58.113074824758137</c:v>
                </c:pt>
                <c:pt idx="14" formatCode="0">
                  <c:v>56.329014066015027</c:v>
                </c:pt>
                <c:pt idx="15" formatCode="0">
                  <c:v>55.691823366905247</c:v>
                </c:pt>
                <c:pt idx="16" formatCode="0">
                  <c:v>56.645221719195618</c:v>
                </c:pt>
                <c:pt idx="17" formatCode="0">
                  <c:v>53.977169760940257</c:v>
                </c:pt>
                <c:pt idx="18" formatCode="0">
                  <c:v>48.825520138081863</c:v>
                </c:pt>
                <c:pt idx="19" formatCode="0">
                  <c:v>43.118998123611711</c:v>
                </c:pt>
                <c:pt idx="20" formatCode="0">
                  <c:v>42.298482264410573</c:v>
                </c:pt>
                <c:pt idx="21" formatCode="0">
                  <c:v>37.059024120134112</c:v>
                </c:pt>
                <c:pt idx="22" formatCode="0">
                  <c:v>36.827284806796676</c:v>
                </c:pt>
                <c:pt idx="23" formatCode="0">
                  <c:v>34.803088426903265</c:v>
                </c:pt>
                <c:pt idx="24" formatCode="0">
                  <c:v>33.643674993172858</c:v>
                </c:pt>
                <c:pt idx="25" formatCode="0">
                  <c:v>32.247024748210443</c:v>
                </c:pt>
                <c:pt idx="26" formatCode="0">
                  <c:v>28.404489125138753</c:v>
                </c:pt>
              </c:numCache>
            </c:numRef>
          </c:val>
          <c:smooth val="0"/>
          <c:extLst>
            <c:ext xmlns:c16="http://schemas.microsoft.com/office/drawing/2014/chart" uri="{C3380CC4-5D6E-409C-BE32-E72D297353CC}">
              <c16:uniqueId val="{00000001-5D4C-458E-AC09-90484FB90A11}"/>
            </c:ext>
          </c:extLst>
        </c:ser>
        <c:ser>
          <c:idx val="2"/>
          <c:order val="2"/>
          <c:tx>
            <c:strRef>
              <c:f>'Data for chart'!$F$3</c:f>
              <c:strCache>
                <c:ptCount val="1"/>
                <c:pt idx="0">
                  <c:v>PM10</c:v>
                </c:pt>
              </c:strCache>
            </c:strRef>
          </c:tx>
          <c:cat>
            <c:numRef>
              <c:f>'Data for chart'!$C$4:$C$30</c:f>
              <c:numCache>
                <c:formatCode>General</c:formatCode>
                <c:ptCount val="27"/>
                <c:pt idx="0">
                  <c:v>1990</c:v>
                </c:pt>
                <c:pt idx="5">
                  <c:v>1995</c:v>
                </c:pt>
                <c:pt idx="8">
                  <c:v>1998</c:v>
                </c:pt>
                <c:pt idx="10">
                  <c:v>2000</c:v>
                </c:pt>
                <c:pt idx="12">
                  <c:v>2002</c:v>
                </c:pt>
                <c:pt idx="14">
                  <c:v>2004</c:v>
                </c:pt>
                <c:pt idx="16">
                  <c:v>2006</c:v>
                </c:pt>
                <c:pt idx="18">
                  <c:v>2008</c:v>
                </c:pt>
                <c:pt idx="20">
                  <c:v>2010</c:v>
                </c:pt>
                <c:pt idx="22">
                  <c:v>2012</c:v>
                </c:pt>
                <c:pt idx="24">
                  <c:v>2014</c:v>
                </c:pt>
                <c:pt idx="26">
                  <c:v>2016</c:v>
                </c:pt>
              </c:numCache>
            </c:numRef>
          </c:cat>
          <c:val>
            <c:numRef>
              <c:f>'Data for chart'!$F$4:$F$30</c:f>
              <c:numCache>
                <c:formatCode>General</c:formatCode>
                <c:ptCount val="27"/>
                <c:pt idx="0">
                  <c:v>100</c:v>
                </c:pt>
                <c:pt idx="5" formatCode="0">
                  <c:v>74.673461608594778</c:v>
                </c:pt>
                <c:pt idx="8" formatCode="0">
                  <c:v>65.636651008714594</c:v>
                </c:pt>
                <c:pt idx="9" formatCode="0">
                  <c:v>63.641410262427001</c:v>
                </c:pt>
                <c:pt idx="10" formatCode="0">
                  <c:v>60.457254538873315</c:v>
                </c:pt>
                <c:pt idx="11" formatCode="0">
                  <c:v>61.786622007036215</c:v>
                </c:pt>
                <c:pt idx="12" formatCode="0">
                  <c:v>53.41955250860687</c:v>
                </c:pt>
                <c:pt idx="13" formatCode="0">
                  <c:v>51.405709976945914</c:v>
                </c:pt>
                <c:pt idx="14" formatCode="0">
                  <c:v>51.191397898985954</c:v>
                </c:pt>
                <c:pt idx="15" formatCode="0">
                  <c:v>50.583463372990764</c:v>
                </c:pt>
                <c:pt idx="16" formatCode="0">
                  <c:v>50.920184607554042</c:v>
                </c:pt>
                <c:pt idx="17" formatCode="0">
                  <c:v>48.676975784638309</c:v>
                </c:pt>
                <c:pt idx="18" formatCode="0">
                  <c:v>44.063955714193767</c:v>
                </c:pt>
                <c:pt idx="19" formatCode="0">
                  <c:v>40.631149189125132</c:v>
                </c:pt>
                <c:pt idx="20" formatCode="0">
                  <c:v>43.89161988252647</c:v>
                </c:pt>
                <c:pt idx="21" formatCode="0">
                  <c:v>39.829622773282068</c:v>
                </c:pt>
                <c:pt idx="22" formatCode="0">
                  <c:v>38.103787978503334</c:v>
                </c:pt>
                <c:pt idx="23" formatCode="0">
                  <c:v>38.593475929965258</c:v>
                </c:pt>
                <c:pt idx="24" formatCode="0">
                  <c:v>37.675529527108182</c:v>
                </c:pt>
                <c:pt idx="25" formatCode="0">
                  <c:v>36.545454628198527</c:v>
                </c:pt>
                <c:pt idx="26" formatCode="0">
                  <c:v>36.231249156480025</c:v>
                </c:pt>
              </c:numCache>
            </c:numRef>
          </c:val>
          <c:smooth val="0"/>
          <c:extLst>
            <c:ext xmlns:c16="http://schemas.microsoft.com/office/drawing/2014/chart" uri="{C3380CC4-5D6E-409C-BE32-E72D297353CC}">
              <c16:uniqueId val="{00000002-5D4C-458E-AC09-90484FB90A11}"/>
            </c:ext>
          </c:extLst>
        </c:ser>
        <c:ser>
          <c:idx val="3"/>
          <c:order val="3"/>
          <c:tx>
            <c:strRef>
              <c:f>'Data for chart'!$G$3</c:f>
              <c:strCache>
                <c:ptCount val="1"/>
                <c:pt idx="0">
                  <c:v>PM25</c:v>
                </c:pt>
              </c:strCache>
            </c:strRef>
          </c:tx>
          <c:cat>
            <c:numRef>
              <c:f>'Data for chart'!$C$4:$C$30</c:f>
              <c:numCache>
                <c:formatCode>General</c:formatCode>
                <c:ptCount val="27"/>
                <c:pt idx="0">
                  <c:v>1990</c:v>
                </c:pt>
                <c:pt idx="5">
                  <c:v>1995</c:v>
                </c:pt>
                <c:pt idx="8">
                  <c:v>1998</c:v>
                </c:pt>
                <c:pt idx="10">
                  <c:v>2000</c:v>
                </c:pt>
                <c:pt idx="12">
                  <c:v>2002</c:v>
                </c:pt>
                <c:pt idx="14">
                  <c:v>2004</c:v>
                </c:pt>
                <c:pt idx="16">
                  <c:v>2006</c:v>
                </c:pt>
                <c:pt idx="18">
                  <c:v>2008</c:v>
                </c:pt>
                <c:pt idx="20">
                  <c:v>2010</c:v>
                </c:pt>
                <c:pt idx="22">
                  <c:v>2012</c:v>
                </c:pt>
                <c:pt idx="24">
                  <c:v>2014</c:v>
                </c:pt>
                <c:pt idx="26">
                  <c:v>2016</c:v>
                </c:pt>
              </c:numCache>
            </c:numRef>
          </c:cat>
          <c:val>
            <c:numRef>
              <c:f>'Data for chart'!$G$4:$G$30</c:f>
              <c:numCache>
                <c:formatCode>General</c:formatCode>
                <c:ptCount val="27"/>
                <c:pt idx="0">
                  <c:v>100</c:v>
                </c:pt>
                <c:pt idx="5" formatCode="0">
                  <c:v>75.472049234269576</c:v>
                </c:pt>
                <c:pt idx="8" formatCode="0">
                  <c:v>66.931483193121664</c:v>
                </c:pt>
                <c:pt idx="9" formatCode="0">
                  <c:v>65.895583168321934</c:v>
                </c:pt>
                <c:pt idx="10" formatCode="0">
                  <c:v>60.107933189032828</c:v>
                </c:pt>
                <c:pt idx="11" formatCode="0">
                  <c:v>60.253325118013144</c:v>
                </c:pt>
                <c:pt idx="12" formatCode="0">
                  <c:v>52.620259772473652</c:v>
                </c:pt>
                <c:pt idx="13" formatCode="0">
                  <c:v>49.80791338506986</c:v>
                </c:pt>
                <c:pt idx="14" formatCode="0">
                  <c:v>49.461507800216751</c:v>
                </c:pt>
                <c:pt idx="15" formatCode="0">
                  <c:v>49.668670046739081</c:v>
                </c:pt>
                <c:pt idx="16" formatCode="0">
                  <c:v>49.584335354648772</c:v>
                </c:pt>
                <c:pt idx="17" formatCode="0">
                  <c:v>46.782078986651705</c:v>
                </c:pt>
                <c:pt idx="18" formatCode="0">
                  <c:v>43.306993868143664</c:v>
                </c:pt>
                <c:pt idx="19" formatCode="0">
                  <c:v>40.353156883581875</c:v>
                </c:pt>
                <c:pt idx="20" formatCode="0">
                  <c:v>42.507652066418139</c:v>
                </c:pt>
                <c:pt idx="21" formatCode="0">
                  <c:v>37.859182926461749</c:v>
                </c:pt>
                <c:pt idx="22" formatCode="0">
                  <c:v>37.276131424175446</c:v>
                </c:pt>
                <c:pt idx="23" formatCode="0">
                  <c:v>36.397473739020704</c:v>
                </c:pt>
                <c:pt idx="24" formatCode="0">
                  <c:v>35.038297484585776</c:v>
                </c:pt>
                <c:pt idx="25" formatCode="0">
                  <c:v>34.154058490647834</c:v>
                </c:pt>
                <c:pt idx="26" formatCode="0">
                  <c:v>33.230661139269749</c:v>
                </c:pt>
              </c:numCache>
            </c:numRef>
          </c:val>
          <c:smooth val="0"/>
          <c:extLst>
            <c:ext xmlns:c16="http://schemas.microsoft.com/office/drawing/2014/chart" uri="{C3380CC4-5D6E-409C-BE32-E72D297353CC}">
              <c16:uniqueId val="{00000003-5D4C-458E-AC09-90484FB90A11}"/>
            </c:ext>
          </c:extLst>
        </c:ser>
        <c:ser>
          <c:idx val="4"/>
          <c:order val="4"/>
          <c:tx>
            <c:strRef>
              <c:f>'Data for chart'!$H$3</c:f>
              <c:strCache>
                <c:ptCount val="1"/>
                <c:pt idx="0">
                  <c:v>Pb</c:v>
                </c:pt>
              </c:strCache>
            </c:strRef>
          </c:tx>
          <c:dPt>
            <c:idx val="0"/>
            <c:marker>
              <c:symbol val="square"/>
              <c:size val="7"/>
              <c:spPr>
                <a:solidFill>
                  <a:schemeClr val="tx1"/>
                </a:solidFill>
                <a:ln>
                  <a:solidFill>
                    <a:schemeClr val="tx1"/>
                  </a:solidFill>
                </a:ln>
              </c:spPr>
            </c:marker>
            <c:bubble3D val="0"/>
            <c:spPr>
              <a:ln>
                <a:solidFill>
                  <a:schemeClr val="tx1"/>
                </a:solidFill>
              </a:ln>
            </c:spPr>
            <c:extLst>
              <c:ext xmlns:c16="http://schemas.microsoft.com/office/drawing/2014/chart" uri="{C3380CC4-5D6E-409C-BE32-E72D297353CC}">
                <c16:uniqueId val="{00000005-5D4C-458E-AC09-90484FB90A11}"/>
              </c:ext>
            </c:extLst>
          </c:dPt>
          <c:cat>
            <c:numRef>
              <c:f>'Data for chart'!$C$4:$C$30</c:f>
              <c:numCache>
                <c:formatCode>General</c:formatCode>
                <c:ptCount val="27"/>
                <c:pt idx="0">
                  <c:v>1990</c:v>
                </c:pt>
                <c:pt idx="5">
                  <c:v>1995</c:v>
                </c:pt>
                <c:pt idx="8">
                  <c:v>1998</c:v>
                </c:pt>
                <c:pt idx="10">
                  <c:v>2000</c:v>
                </c:pt>
                <c:pt idx="12">
                  <c:v>2002</c:v>
                </c:pt>
                <c:pt idx="14">
                  <c:v>2004</c:v>
                </c:pt>
                <c:pt idx="16">
                  <c:v>2006</c:v>
                </c:pt>
                <c:pt idx="18">
                  <c:v>2008</c:v>
                </c:pt>
                <c:pt idx="20">
                  <c:v>2010</c:v>
                </c:pt>
                <c:pt idx="22">
                  <c:v>2012</c:v>
                </c:pt>
                <c:pt idx="24">
                  <c:v>2014</c:v>
                </c:pt>
                <c:pt idx="26">
                  <c:v>2016</c:v>
                </c:pt>
              </c:numCache>
            </c:numRef>
          </c:cat>
          <c:val>
            <c:numRef>
              <c:f>'Data for chart'!$H$4:$H$30</c:f>
              <c:numCache>
                <c:formatCode>General</c:formatCode>
                <c:ptCount val="27"/>
                <c:pt idx="0">
                  <c:v>100</c:v>
                </c:pt>
                <c:pt idx="5" formatCode="0">
                  <c:v>49.139237833458445</c:v>
                </c:pt>
                <c:pt idx="8" formatCode="0">
                  <c:v>26.353818312859566</c:v>
                </c:pt>
                <c:pt idx="9" formatCode="0">
                  <c:v>15.510573867905592</c:v>
                </c:pt>
                <c:pt idx="10" formatCode="0">
                  <c:v>4.4042407683383704</c:v>
                </c:pt>
                <c:pt idx="11" formatCode="0">
                  <c:v>4.2119874173744645</c:v>
                </c:pt>
                <c:pt idx="12" formatCode="0">
                  <c:v>3.7114022749537114</c:v>
                </c:pt>
                <c:pt idx="13" formatCode="0">
                  <c:v>3.546571310830704</c:v>
                </c:pt>
                <c:pt idx="14" formatCode="0">
                  <c:v>4.3077559241216337</c:v>
                </c:pt>
                <c:pt idx="15" formatCode="0">
                  <c:v>3.0985711525890891</c:v>
                </c:pt>
                <c:pt idx="16" formatCode="0">
                  <c:v>2.8841151708935095</c:v>
                </c:pt>
                <c:pt idx="17" formatCode="0">
                  <c:v>2.353898305593074</c:v>
                </c:pt>
                <c:pt idx="18" formatCode="0">
                  <c:v>1.90126801294405</c:v>
                </c:pt>
                <c:pt idx="19" formatCode="0">
                  <c:v>1.8478883613664565</c:v>
                </c:pt>
                <c:pt idx="20" formatCode="0">
                  <c:v>2.3150907732757378</c:v>
                </c:pt>
                <c:pt idx="21" formatCode="0">
                  <c:v>1.9246036263209636</c:v>
                </c:pt>
                <c:pt idx="22" formatCode="0">
                  <c:v>2.0855670727797491</c:v>
                </c:pt>
                <c:pt idx="23" formatCode="0">
                  <c:v>1.7111218133964261</c:v>
                </c:pt>
                <c:pt idx="24" formatCode="0">
                  <c:v>1.7209590462641109</c:v>
                </c:pt>
                <c:pt idx="25" formatCode="0">
                  <c:v>1.7215874194861012</c:v>
                </c:pt>
                <c:pt idx="26" formatCode="0">
                  <c:v>1.556171579588506</c:v>
                </c:pt>
              </c:numCache>
            </c:numRef>
          </c:val>
          <c:smooth val="0"/>
          <c:extLst>
            <c:ext xmlns:c16="http://schemas.microsoft.com/office/drawing/2014/chart" uri="{C3380CC4-5D6E-409C-BE32-E72D297353CC}">
              <c16:uniqueId val="{00000006-5D4C-458E-AC09-90484FB90A11}"/>
            </c:ext>
          </c:extLst>
        </c:ser>
        <c:dLbls>
          <c:showLegendKey val="0"/>
          <c:showVal val="0"/>
          <c:showCatName val="0"/>
          <c:showSerName val="0"/>
          <c:showPercent val="0"/>
          <c:showBubbleSize val="0"/>
        </c:dLbls>
        <c:marker val="1"/>
        <c:smooth val="0"/>
        <c:axId val="253497344"/>
        <c:axId val="253498880"/>
      </c:lineChart>
      <c:catAx>
        <c:axId val="253497344"/>
        <c:scaling>
          <c:orientation val="minMax"/>
        </c:scaling>
        <c:delete val="0"/>
        <c:axPos val="b"/>
        <c:numFmt formatCode="General" sourceLinked="1"/>
        <c:majorTickMark val="out"/>
        <c:minorTickMark val="none"/>
        <c:tickLblPos val="nextTo"/>
        <c:crossAx val="253498880"/>
        <c:crosses val="autoZero"/>
        <c:auto val="1"/>
        <c:lblAlgn val="ctr"/>
        <c:lblOffset val="100"/>
        <c:noMultiLvlLbl val="0"/>
      </c:catAx>
      <c:valAx>
        <c:axId val="253498880"/>
        <c:scaling>
          <c:orientation val="minMax"/>
        </c:scaling>
        <c:delete val="0"/>
        <c:axPos val="l"/>
        <c:majorGridlines/>
        <c:numFmt formatCode="General" sourceLinked="1"/>
        <c:majorTickMark val="out"/>
        <c:minorTickMark val="none"/>
        <c:tickLblPos val="nextTo"/>
        <c:crossAx val="253497344"/>
        <c:crosses val="autoZero"/>
        <c:crossBetween val="between"/>
      </c:valAx>
    </c:plotArea>
    <c:plotVisOnly val="1"/>
    <c:dispBlanksAs val="gap"/>
    <c:showDLblsOverMax val="0"/>
  </c:chart>
  <c:printSettings>
    <c:headerFooter/>
    <c:pageMargins b="0.75" l="0.7" r="0.7" t="0.75"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a:t>Figure 13.2: Greenhouse gas emissions attributed to Scotland by mode of transport</a:t>
            </a:r>
          </a:p>
        </c:rich>
      </c:tx>
      <c:layout>
        <c:manualLayout>
          <c:xMode val="edge"/>
          <c:yMode val="edge"/>
          <c:x val="1.52828330096601E-2"/>
          <c:y val="1.7517386350783593E-2"/>
        </c:manualLayout>
      </c:layout>
      <c:overlay val="0"/>
    </c:title>
    <c:autoTitleDeleted val="0"/>
    <c:plotArea>
      <c:layout>
        <c:manualLayout>
          <c:layoutTarget val="inner"/>
          <c:xMode val="edge"/>
          <c:yMode val="edge"/>
          <c:x val="0.10003726952739146"/>
          <c:y val="0.15496750560402353"/>
          <c:w val="0.55061819100584874"/>
          <c:h val="0.77006374525954069"/>
        </c:manualLayout>
      </c:layout>
      <c:lineChart>
        <c:grouping val="standard"/>
        <c:varyColors val="0"/>
        <c:ser>
          <c:idx val="1"/>
          <c:order val="0"/>
          <c:tx>
            <c:strRef>
              <c:f>'T13.5'!$L$8</c:f>
              <c:strCache>
                <c:ptCount val="1"/>
                <c:pt idx="0">
                  <c:v>Passenger cars</c:v>
                </c:pt>
              </c:strCache>
            </c:strRef>
          </c:tx>
          <c:dPt>
            <c:idx val="1"/>
            <c:bubble3D val="0"/>
            <c:spPr>
              <a:ln>
                <a:prstDash val="solid"/>
              </a:ln>
            </c:spPr>
            <c:extLst>
              <c:ext xmlns:c16="http://schemas.microsoft.com/office/drawing/2014/chart" uri="{C3380CC4-5D6E-409C-BE32-E72D297353CC}">
                <c16:uniqueId val="{00000001-F361-496D-AB41-13DAB4144311}"/>
              </c:ext>
            </c:extLst>
          </c:dPt>
          <c:dPt>
            <c:idx val="2"/>
            <c:bubble3D val="0"/>
            <c:spPr>
              <a:ln>
                <a:prstDash val="solid"/>
              </a:ln>
            </c:spPr>
            <c:extLst>
              <c:ext xmlns:c16="http://schemas.microsoft.com/office/drawing/2014/chart" uri="{C3380CC4-5D6E-409C-BE32-E72D297353CC}">
                <c16:uniqueId val="{00000003-F361-496D-AB41-13DAB4144311}"/>
              </c:ext>
            </c:extLst>
          </c:dPt>
          <c:cat>
            <c:numRef>
              <c:f>'T13.2-13.4'!$J$3:$U$3</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'T13.5'!$U$8:$AE$8</c:f>
              <c:numCache>
                <c:formatCode>#,##0</c:formatCode>
                <c:ptCount val="11"/>
                <c:pt idx="0">
                  <c:v>6283.6707505767981</c:v>
                </c:pt>
                <c:pt idx="1">
                  <c:v>6301.2339956824953</c:v>
                </c:pt>
                <c:pt idx="2">
                  <c:v>6134.8261082357794</c:v>
                </c:pt>
                <c:pt idx="3">
                  <c:v>5957.5601108186511</c:v>
                </c:pt>
                <c:pt idx="4">
                  <c:v>5759.3704490465061</c:v>
                </c:pt>
                <c:pt idx="5">
                  <c:v>5679.7915925298303</c:v>
                </c:pt>
                <c:pt idx="6">
                  <c:v>5705.152630637951</c:v>
                </c:pt>
                <c:pt idx="7">
                  <c:v>5615.2121714087152</c:v>
                </c:pt>
                <c:pt idx="8">
                  <c:v>5628.916647302437</c:v>
                </c:pt>
                <c:pt idx="9">
                  <c:v>5652.9142693981639</c:v>
                </c:pt>
                <c:pt idx="10" formatCode="0">
                  <c:v>5775.4006098947921</c:v>
                </c:pt>
              </c:numCache>
            </c:numRef>
          </c:val>
          <c:smooth val="0"/>
          <c:extLst>
            <c:ext xmlns:c16="http://schemas.microsoft.com/office/drawing/2014/chart" uri="{C3380CC4-5D6E-409C-BE32-E72D297353CC}">
              <c16:uniqueId val="{00000004-F361-496D-AB41-13DAB4144311}"/>
            </c:ext>
          </c:extLst>
        </c:ser>
        <c:ser>
          <c:idx val="0"/>
          <c:order val="1"/>
          <c:tx>
            <c:strRef>
              <c:f>'T13.5'!$L$7</c:f>
              <c:strCache>
                <c:ptCount val="1"/>
                <c:pt idx="0">
                  <c:v>Buses &amp; coaches</c:v>
                </c:pt>
              </c:strCache>
            </c:strRef>
          </c:tx>
          <c:marker>
            <c:symbol val="triangle"/>
            <c:size val="5"/>
            <c:spPr>
              <a:noFill/>
            </c:spPr>
          </c:marker>
          <c:dPt>
            <c:idx val="1"/>
            <c:bubble3D val="0"/>
            <c:spPr>
              <a:ln>
                <a:prstDash val="solid"/>
              </a:ln>
            </c:spPr>
            <c:extLst>
              <c:ext xmlns:c16="http://schemas.microsoft.com/office/drawing/2014/chart" uri="{C3380CC4-5D6E-409C-BE32-E72D297353CC}">
                <c16:uniqueId val="{00000006-F361-496D-AB41-13DAB4144311}"/>
              </c:ext>
            </c:extLst>
          </c:dPt>
          <c:dPt>
            <c:idx val="2"/>
            <c:bubble3D val="0"/>
            <c:spPr>
              <a:ln>
                <a:prstDash val="solid"/>
              </a:ln>
            </c:spPr>
            <c:extLst>
              <c:ext xmlns:c16="http://schemas.microsoft.com/office/drawing/2014/chart" uri="{C3380CC4-5D6E-409C-BE32-E72D297353CC}">
                <c16:uniqueId val="{00000008-F361-496D-AB41-13DAB4144311}"/>
              </c:ext>
            </c:extLst>
          </c:dPt>
          <c:cat>
            <c:numRef>
              <c:f>'T13.2-13.4'!$J$3:$U$3</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'T13.5'!$U$7:$AE$7</c:f>
              <c:numCache>
                <c:formatCode>#,##0</c:formatCode>
                <c:ptCount val="11"/>
                <c:pt idx="0">
                  <c:v>516.48088370804862</c:v>
                </c:pt>
                <c:pt idx="1">
                  <c:v>544.45063198594653</c:v>
                </c:pt>
                <c:pt idx="2">
                  <c:v>496.75590465416917</c:v>
                </c:pt>
                <c:pt idx="3">
                  <c:v>500.56108144146771</c:v>
                </c:pt>
                <c:pt idx="4">
                  <c:v>521.40455107889932</c:v>
                </c:pt>
                <c:pt idx="5">
                  <c:v>482.14633361280028</c:v>
                </c:pt>
                <c:pt idx="6">
                  <c:v>467.39867974440398</c:v>
                </c:pt>
                <c:pt idx="7">
                  <c:v>480.28290882307203</c:v>
                </c:pt>
                <c:pt idx="8">
                  <c:v>481.15710828362182</c:v>
                </c:pt>
                <c:pt idx="9">
                  <c:v>470.20401975102749</c:v>
                </c:pt>
                <c:pt idx="10" formatCode="0">
                  <c:v>439.12526553518535</c:v>
                </c:pt>
              </c:numCache>
            </c:numRef>
          </c:val>
          <c:smooth val="0"/>
          <c:extLst>
            <c:ext xmlns:c16="http://schemas.microsoft.com/office/drawing/2014/chart" uri="{C3380CC4-5D6E-409C-BE32-E72D297353CC}">
              <c16:uniqueId val="{00000009-F361-496D-AB41-13DAB4144311}"/>
            </c:ext>
          </c:extLst>
        </c:ser>
        <c:ser>
          <c:idx val="2"/>
          <c:order val="2"/>
          <c:tx>
            <c:strRef>
              <c:f>'T13.5'!$L$9</c:f>
              <c:strCache>
                <c:ptCount val="1"/>
                <c:pt idx="0">
                  <c:v>HGVs</c:v>
                </c:pt>
              </c:strCache>
            </c:strRef>
          </c:tx>
          <c:marker>
            <c:symbol val="circle"/>
            <c:size val="5"/>
          </c:marker>
          <c:dPt>
            <c:idx val="1"/>
            <c:bubble3D val="0"/>
            <c:spPr>
              <a:ln>
                <a:prstDash val="solid"/>
              </a:ln>
            </c:spPr>
            <c:extLst>
              <c:ext xmlns:c16="http://schemas.microsoft.com/office/drawing/2014/chart" uri="{C3380CC4-5D6E-409C-BE32-E72D297353CC}">
                <c16:uniqueId val="{0000000B-F361-496D-AB41-13DAB4144311}"/>
              </c:ext>
            </c:extLst>
          </c:dPt>
          <c:dPt>
            <c:idx val="2"/>
            <c:bubble3D val="0"/>
            <c:spPr>
              <a:ln>
                <a:prstDash val="solid"/>
              </a:ln>
            </c:spPr>
            <c:extLst>
              <c:ext xmlns:c16="http://schemas.microsoft.com/office/drawing/2014/chart" uri="{C3380CC4-5D6E-409C-BE32-E72D297353CC}">
                <c16:uniqueId val="{0000000D-F361-496D-AB41-13DAB4144311}"/>
              </c:ext>
            </c:extLst>
          </c:dPt>
          <c:cat>
            <c:numRef>
              <c:f>'T13.2-13.4'!$J$3:$U$3</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'T13.5'!$U$9:$AE$9</c:f>
              <c:numCache>
                <c:formatCode>#,##0</c:formatCode>
                <c:ptCount val="11"/>
                <c:pt idx="0">
                  <c:v>1837.3844563721991</c:v>
                </c:pt>
                <c:pt idx="1">
                  <c:v>1881.110778953795</c:v>
                </c:pt>
                <c:pt idx="2">
                  <c:v>1775.0510210353909</c:v>
                </c:pt>
                <c:pt idx="3">
                  <c:v>1648.3586653401128</c:v>
                </c:pt>
                <c:pt idx="4">
                  <c:v>1692.6220299848669</c:v>
                </c:pt>
                <c:pt idx="5">
                  <c:v>1647.4707818828097</c:v>
                </c:pt>
                <c:pt idx="6">
                  <c:v>1680.1692660495619</c:v>
                </c:pt>
                <c:pt idx="7">
                  <c:v>1689.6140976649879</c:v>
                </c:pt>
                <c:pt idx="8">
                  <c:v>1689.2617136850934</c:v>
                </c:pt>
                <c:pt idx="9">
                  <c:v>1741.3951754896111</c:v>
                </c:pt>
                <c:pt idx="10" formatCode="0">
                  <c:v>1781.9724657931683</c:v>
                </c:pt>
              </c:numCache>
            </c:numRef>
          </c:val>
          <c:smooth val="0"/>
          <c:extLst>
            <c:ext xmlns:c16="http://schemas.microsoft.com/office/drawing/2014/chart" uri="{C3380CC4-5D6E-409C-BE32-E72D297353CC}">
              <c16:uniqueId val="{0000000E-F361-496D-AB41-13DAB4144311}"/>
            </c:ext>
          </c:extLst>
        </c:ser>
        <c:ser>
          <c:idx val="3"/>
          <c:order val="3"/>
          <c:tx>
            <c:strRef>
              <c:f>'T13.5'!$L$10</c:f>
              <c:strCache>
                <c:ptCount val="1"/>
                <c:pt idx="0">
                  <c:v>Light goods vehicles</c:v>
                </c:pt>
              </c:strCache>
            </c:strRef>
          </c:tx>
          <c:spPr>
            <a:ln>
              <a:prstDash val="solid"/>
            </a:ln>
          </c:spPr>
          <c:marker>
            <c:symbol val="square"/>
            <c:size val="5"/>
            <c:spPr>
              <a:noFill/>
            </c:spPr>
          </c:marker>
          <c:dPt>
            <c:idx val="1"/>
            <c:bubble3D val="0"/>
            <c:extLst>
              <c:ext xmlns:c16="http://schemas.microsoft.com/office/drawing/2014/chart" uri="{C3380CC4-5D6E-409C-BE32-E72D297353CC}">
                <c16:uniqueId val="{0000000F-F361-496D-AB41-13DAB4144311}"/>
              </c:ext>
            </c:extLst>
          </c:dPt>
          <c:dPt>
            <c:idx val="2"/>
            <c:bubble3D val="0"/>
            <c:extLst>
              <c:ext xmlns:c16="http://schemas.microsoft.com/office/drawing/2014/chart" uri="{C3380CC4-5D6E-409C-BE32-E72D297353CC}">
                <c16:uniqueId val="{00000010-F361-496D-AB41-13DAB4144311}"/>
              </c:ext>
            </c:extLst>
          </c:dPt>
          <c:cat>
            <c:numRef>
              <c:f>'T13.2-13.4'!$J$3:$U$3</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'T13.5'!$U$10:$AE$10</c:f>
              <c:numCache>
                <c:formatCode>#,##0</c:formatCode>
                <c:ptCount val="11"/>
                <c:pt idx="0">
                  <c:v>1399.2874867702565</c:v>
                </c:pt>
                <c:pt idx="1">
                  <c:v>1474.0889255402205</c:v>
                </c:pt>
                <c:pt idx="2">
                  <c:v>1410.69897070243</c:v>
                </c:pt>
                <c:pt idx="3">
                  <c:v>1392.8008036312176</c:v>
                </c:pt>
                <c:pt idx="4">
                  <c:v>1433.2877629467496</c:v>
                </c:pt>
                <c:pt idx="5">
                  <c:v>1436.625291018943</c:v>
                </c:pt>
                <c:pt idx="6">
                  <c:v>1459.8064797528882</c:v>
                </c:pt>
                <c:pt idx="7">
                  <c:v>1479.532507164002</c:v>
                </c:pt>
                <c:pt idx="8">
                  <c:v>1546.8264108974276</c:v>
                </c:pt>
                <c:pt idx="9">
                  <c:v>1629.1631638853305</c:v>
                </c:pt>
                <c:pt idx="10" formatCode="0">
                  <c:v>1734.1762127550703</c:v>
                </c:pt>
              </c:numCache>
            </c:numRef>
          </c:val>
          <c:smooth val="0"/>
          <c:extLst>
            <c:ext xmlns:c16="http://schemas.microsoft.com/office/drawing/2014/chart" uri="{C3380CC4-5D6E-409C-BE32-E72D297353CC}">
              <c16:uniqueId val="{00000011-F361-496D-AB41-13DAB4144311}"/>
            </c:ext>
          </c:extLst>
        </c:ser>
        <c:ser>
          <c:idx val="5"/>
          <c:order val="4"/>
          <c:tx>
            <c:strRef>
              <c:f>'T13.5'!$L$13</c:f>
              <c:strCache>
                <c:ptCount val="1"/>
                <c:pt idx="0">
                  <c:v>Railways</c:v>
                </c:pt>
              </c:strCache>
            </c:strRef>
          </c:tx>
          <c:marker>
            <c:spPr>
              <a:noFill/>
            </c:spPr>
          </c:marker>
          <c:dPt>
            <c:idx val="1"/>
            <c:bubble3D val="0"/>
            <c:spPr>
              <a:ln>
                <a:prstDash val="solid"/>
              </a:ln>
            </c:spPr>
            <c:extLst>
              <c:ext xmlns:c16="http://schemas.microsoft.com/office/drawing/2014/chart" uri="{C3380CC4-5D6E-409C-BE32-E72D297353CC}">
                <c16:uniqueId val="{00000013-F361-496D-AB41-13DAB4144311}"/>
              </c:ext>
            </c:extLst>
          </c:dPt>
          <c:dPt>
            <c:idx val="2"/>
            <c:bubble3D val="0"/>
            <c:spPr>
              <a:ln>
                <a:prstDash val="solid"/>
              </a:ln>
            </c:spPr>
            <c:extLst>
              <c:ext xmlns:c16="http://schemas.microsoft.com/office/drawing/2014/chart" uri="{C3380CC4-5D6E-409C-BE32-E72D297353CC}">
                <c16:uniqueId val="{00000015-F361-496D-AB41-13DAB4144311}"/>
              </c:ext>
            </c:extLst>
          </c:dPt>
          <c:cat>
            <c:numRef>
              <c:f>'T13.2-13.4'!$J$3:$U$3</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'T13.5'!$U$13:$AE$13</c:f>
              <c:numCache>
                <c:formatCode>#,##0</c:formatCode>
                <c:ptCount val="11"/>
                <c:pt idx="0">
                  <c:v>159.22632609102067</c:v>
                </c:pt>
                <c:pt idx="1">
                  <c:v>170.28959892993527</c:v>
                </c:pt>
                <c:pt idx="2">
                  <c:v>170.92828075315364</c:v>
                </c:pt>
                <c:pt idx="3">
                  <c:v>170.27233151342108</c:v>
                </c:pt>
                <c:pt idx="4">
                  <c:v>170.67016064799085</c:v>
                </c:pt>
                <c:pt idx="5">
                  <c:v>168.10673918997796</c:v>
                </c:pt>
                <c:pt idx="6">
                  <c:v>172.12058727029401</c:v>
                </c:pt>
                <c:pt idx="7">
                  <c:v>171.19914185003469</c:v>
                </c:pt>
                <c:pt idx="8">
                  <c:v>174.08202205337477</c:v>
                </c:pt>
                <c:pt idx="9">
                  <c:v>173.36419601691813</c:v>
                </c:pt>
                <c:pt idx="10" formatCode="0">
                  <c:v>172.71849286976197</c:v>
                </c:pt>
              </c:numCache>
            </c:numRef>
          </c:val>
          <c:smooth val="0"/>
          <c:extLst>
            <c:ext xmlns:c16="http://schemas.microsoft.com/office/drawing/2014/chart" uri="{C3380CC4-5D6E-409C-BE32-E72D297353CC}">
              <c16:uniqueId val="{00000016-F361-496D-AB41-13DAB4144311}"/>
            </c:ext>
          </c:extLst>
        </c:ser>
        <c:ser>
          <c:idx val="6"/>
          <c:order val="5"/>
          <c:tx>
            <c:strRef>
              <c:f>'T13.5'!$L$14</c:f>
              <c:strCache>
                <c:ptCount val="1"/>
                <c:pt idx="0">
                  <c:v>International Aviation &amp; international shipping </c:v>
                </c:pt>
              </c:strCache>
            </c:strRef>
          </c:tx>
          <c:marker>
            <c:symbol val="triangle"/>
            <c:size val="5"/>
          </c:marker>
          <c:dPt>
            <c:idx val="1"/>
            <c:bubble3D val="0"/>
            <c:spPr>
              <a:ln>
                <a:prstDash val="solid"/>
              </a:ln>
            </c:spPr>
            <c:extLst>
              <c:ext xmlns:c16="http://schemas.microsoft.com/office/drawing/2014/chart" uri="{C3380CC4-5D6E-409C-BE32-E72D297353CC}">
                <c16:uniqueId val="{00000018-F361-496D-AB41-13DAB4144311}"/>
              </c:ext>
            </c:extLst>
          </c:dPt>
          <c:dPt>
            <c:idx val="2"/>
            <c:bubble3D val="0"/>
            <c:spPr>
              <a:ln>
                <a:prstDash val="solid"/>
              </a:ln>
            </c:spPr>
            <c:extLst>
              <c:ext xmlns:c16="http://schemas.microsoft.com/office/drawing/2014/chart" uri="{C3380CC4-5D6E-409C-BE32-E72D297353CC}">
                <c16:uniqueId val="{0000001A-F361-496D-AB41-13DAB4144311}"/>
              </c:ext>
            </c:extLst>
          </c:dPt>
          <c:cat>
            <c:numRef>
              <c:f>'T13.2-13.4'!$J$3:$U$3</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'T13.5'!$U$14:$AE$14</c:f>
              <c:numCache>
                <c:formatCode>#,##0</c:formatCode>
                <c:ptCount val="11"/>
                <c:pt idx="0">
                  <c:v>1687.604700839383</c:v>
                </c:pt>
                <c:pt idx="1">
                  <c:v>1738.1782284670503</c:v>
                </c:pt>
                <c:pt idx="2">
                  <c:v>1772.5476470248759</c:v>
                </c:pt>
                <c:pt idx="3">
                  <c:v>1624.3866069631335</c:v>
                </c:pt>
                <c:pt idx="4">
                  <c:v>1425.7440442605573</c:v>
                </c:pt>
                <c:pt idx="5">
                  <c:v>1547.4576504162158</c:v>
                </c:pt>
                <c:pt idx="6">
                  <c:v>1455.4274442795829</c:v>
                </c:pt>
                <c:pt idx="7">
                  <c:v>1531.1894478948395</c:v>
                </c:pt>
                <c:pt idx="8">
                  <c:v>1614.4744227172282</c:v>
                </c:pt>
                <c:pt idx="9">
                  <c:v>1698.2944070008066</c:v>
                </c:pt>
                <c:pt idx="10" formatCode="0">
                  <c:v>1817.8460314913873</c:v>
                </c:pt>
              </c:numCache>
            </c:numRef>
          </c:val>
          <c:smooth val="0"/>
          <c:extLst>
            <c:ext xmlns:c16="http://schemas.microsoft.com/office/drawing/2014/chart" uri="{C3380CC4-5D6E-409C-BE32-E72D297353CC}">
              <c16:uniqueId val="{0000001B-F361-496D-AB41-13DAB4144311}"/>
            </c:ext>
          </c:extLst>
        </c:ser>
        <c:ser>
          <c:idx val="7"/>
          <c:order val="6"/>
          <c:tx>
            <c:strRef>
              <c:f>'T13.5'!$L$15</c:f>
              <c:strCache>
                <c:ptCount val="1"/>
                <c:pt idx="0">
                  <c:v>Domestic aviation and shipping</c:v>
                </c:pt>
              </c:strCache>
            </c:strRef>
          </c:tx>
          <c:marker>
            <c:symbol val="diamond"/>
            <c:size val="5"/>
          </c:marker>
          <c:dPt>
            <c:idx val="1"/>
            <c:bubble3D val="0"/>
            <c:spPr>
              <a:ln>
                <a:prstDash val="solid"/>
              </a:ln>
            </c:spPr>
            <c:extLst>
              <c:ext xmlns:c16="http://schemas.microsoft.com/office/drawing/2014/chart" uri="{C3380CC4-5D6E-409C-BE32-E72D297353CC}">
                <c16:uniqueId val="{0000001D-F361-496D-AB41-13DAB4144311}"/>
              </c:ext>
            </c:extLst>
          </c:dPt>
          <c:dPt>
            <c:idx val="2"/>
            <c:bubble3D val="0"/>
            <c:spPr>
              <a:ln>
                <a:prstDash val="solid"/>
              </a:ln>
            </c:spPr>
            <c:extLst>
              <c:ext xmlns:c16="http://schemas.microsoft.com/office/drawing/2014/chart" uri="{C3380CC4-5D6E-409C-BE32-E72D297353CC}">
                <c16:uniqueId val="{0000001F-F361-496D-AB41-13DAB4144311}"/>
              </c:ext>
            </c:extLst>
          </c:dPt>
          <c:cat>
            <c:numRef>
              <c:f>'T13.2-13.4'!$J$3:$U$3</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'T13.5'!$U$15:$AE$15</c:f>
              <c:numCache>
                <c:formatCode>#,##0</c:formatCode>
                <c:ptCount val="11"/>
                <c:pt idx="0">
                  <c:v>3757.1279340386009</c:v>
                </c:pt>
                <c:pt idx="1">
                  <c:v>3842.7880177492889</c:v>
                </c:pt>
                <c:pt idx="2">
                  <c:v>3595.6404627999464</c:v>
                </c:pt>
                <c:pt idx="3">
                  <c:v>3391.7100911391772</c:v>
                </c:pt>
                <c:pt idx="4">
                  <c:v>3171.2534393343458</c:v>
                </c:pt>
                <c:pt idx="5">
                  <c:v>2796.9351969558256</c:v>
                </c:pt>
                <c:pt idx="6">
                  <c:v>2565.5537908921292</c:v>
                </c:pt>
                <c:pt idx="7">
                  <c:v>2425.4686719090682</c:v>
                </c:pt>
                <c:pt idx="8">
                  <c:v>2461.1158477789277</c:v>
                </c:pt>
                <c:pt idx="9">
                  <c:v>2538.5963866253396</c:v>
                </c:pt>
                <c:pt idx="10" formatCode="0">
                  <c:v>2503.1621048632883</c:v>
                </c:pt>
              </c:numCache>
            </c:numRef>
          </c:val>
          <c:smooth val="0"/>
          <c:extLst>
            <c:ext xmlns:c16="http://schemas.microsoft.com/office/drawing/2014/chart" uri="{C3380CC4-5D6E-409C-BE32-E72D297353CC}">
              <c16:uniqueId val="{00000020-F361-496D-AB41-13DAB4144311}"/>
            </c:ext>
          </c:extLst>
        </c:ser>
        <c:dLbls>
          <c:showLegendKey val="0"/>
          <c:showVal val="0"/>
          <c:showCatName val="0"/>
          <c:showSerName val="0"/>
          <c:showPercent val="0"/>
          <c:showBubbleSize val="0"/>
        </c:dLbls>
        <c:marker val="1"/>
        <c:smooth val="0"/>
        <c:axId val="364669952"/>
        <c:axId val="364685184"/>
      </c:lineChart>
      <c:catAx>
        <c:axId val="364669952"/>
        <c:scaling>
          <c:orientation val="minMax"/>
        </c:scaling>
        <c:delete val="0"/>
        <c:axPos val="b"/>
        <c:numFmt formatCode="General" sourceLinked="1"/>
        <c:majorTickMark val="out"/>
        <c:minorTickMark val="none"/>
        <c:tickLblPos val="nextTo"/>
        <c:crossAx val="364685184"/>
        <c:crosses val="autoZero"/>
        <c:auto val="1"/>
        <c:lblAlgn val="ctr"/>
        <c:lblOffset val="100"/>
        <c:noMultiLvlLbl val="0"/>
      </c:catAx>
      <c:valAx>
        <c:axId val="364685184"/>
        <c:scaling>
          <c:orientation val="minMax"/>
          <c:max val="6500"/>
          <c:min val="0"/>
        </c:scaling>
        <c:delete val="0"/>
        <c:axPos val="l"/>
        <c:majorGridlines/>
        <c:title>
          <c:tx>
            <c:rich>
              <a:bodyPr rot="-5400000" vert="horz"/>
              <a:lstStyle/>
              <a:p>
                <a:pPr>
                  <a:defRPr sz="1200"/>
                </a:pPr>
                <a:r>
                  <a:rPr lang="en-US" sz="1200"/>
                  <a:t>thousand tonnes of carbon dioxide equivalent</a:t>
                </a:r>
              </a:p>
            </c:rich>
          </c:tx>
          <c:overlay val="0"/>
        </c:title>
        <c:numFmt formatCode="#,##0" sourceLinked="1"/>
        <c:majorTickMark val="out"/>
        <c:minorTickMark val="none"/>
        <c:tickLblPos val="nextTo"/>
        <c:crossAx val="36466995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GB" sz="1050"/>
              <a:t>Figure 13.3 New car average CO2 emissions, Scotland 2007-2017</a:t>
            </a:r>
          </a:p>
          <a:p>
            <a:pPr>
              <a:defRPr sz="1050"/>
            </a:pPr>
            <a:endParaRPr lang="en-GB" sz="1050"/>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82827355137784742"/>
          <c:h val="0.76757088434301191"/>
        </c:manualLayout>
      </c:layout>
      <c:lineChart>
        <c:grouping val="standard"/>
        <c:varyColors val="0"/>
        <c:ser>
          <c:idx val="0"/>
          <c:order val="0"/>
          <c:tx>
            <c:strRef>
              <c:f>'T13.6a'!$A$21</c:f>
              <c:strCache>
                <c:ptCount val="1"/>
                <c:pt idx="0">
                  <c:v>Avg CO2</c:v>
                </c:pt>
              </c:strCache>
            </c:strRef>
          </c:tx>
          <c:cat>
            <c:numRef>
              <c:f>'T13.6a'!$H$2:$R$2</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'T13.6a'!$H$21:$R$21</c:f>
              <c:numCache>
                <c:formatCode>0.0</c:formatCode>
                <c:ptCount val="11"/>
                <c:pt idx="0">
                  <c:v>162.18797429955299</c:v>
                </c:pt>
                <c:pt idx="1">
                  <c:v>156.25750840416899</c:v>
                </c:pt>
                <c:pt idx="2">
                  <c:v>148.64406843634899</c:v>
                </c:pt>
                <c:pt idx="3">
                  <c:v>143.400315971868</c:v>
                </c:pt>
                <c:pt idx="4">
                  <c:v>138.24391746043099</c:v>
                </c:pt>
                <c:pt idx="5">
                  <c:v>133.15860016939601</c:v>
                </c:pt>
                <c:pt idx="6">
                  <c:v>128.36789749107399</c:v>
                </c:pt>
                <c:pt idx="7">
                  <c:v>124.388066967787</c:v>
                </c:pt>
                <c:pt idx="8">
                  <c:v>121.378048670165</c:v>
                </c:pt>
                <c:pt idx="9">
                  <c:v>119.997460082163</c:v>
                </c:pt>
                <c:pt idx="10">
                  <c:v>120.16180889201399</c:v>
                </c:pt>
              </c:numCache>
            </c:numRef>
          </c:val>
          <c:smooth val="0"/>
          <c:extLst>
            <c:ext xmlns:c16="http://schemas.microsoft.com/office/drawing/2014/chart" uri="{C3380CC4-5D6E-409C-BE32-E72D297353CC}">
              <c16:uniqueId val="{00000000-D361-4BA2-80B2-0AFFA409885A}"/>
            </c:ext>
          </c:extLst>
        </c:ser>
        <c:dLbls>
          <c:showLegendKey val="0"/>
          <c:showVal val="0"/>
          <c:showCatName val="0"/>
          <c:showSerName val="0"/>
          <c:showPercent val="0"/>
          <c:showBubbleSize val="0"/>
        </c:dLbls>
        <c:marker val="1"/>
        <c:smooth val="0"/>
        <c:axId val="377379840"/>
        <c:axId val="382087936"/>
      </c:lineChart>
      <c:catAx>
        <c:axId val="377379840"/>
        <c:scaling>
          <c:orientation val="minMax"/>
        </c:scaling>
        <c:delete val="0"/>
        <c:axPos val="b"/>
        <c:numFmt formatCode="General" sourceLinked="1"/>
        <c:majorTickMark val="out"/>
        <c:minorTickMark val="none"/>
        <c:tickLblPos val="nextTo"/>
        <c:crossAx val="382087936"/>
        <c:crosses val="autoZero"/>
        <c:auto val="1"/>
        <c:lblAlgn val="ctr"/>
        <c:lblOffset val="100"/>
        <c:noMultiLvlLbl val="0"/>
      </c:catAx>
      <c:valAx>
        <c:axId val="382087936"/>
        <c:scaling>
          <c:orientation val="minMax"/>
        </c:scaling>
        <c:delete val="0"/>
        <c:axPos val="l"/>
        <c:majorGridlines/>
        <c:numFmt formatCode="0" sourceLinked="0"/>
        <c:majorTickMark val="out"/>
        <c:minorTickMark val="none"/>
        <c:tickLblPos val="nextTo"/>
        <c:crossAx val="377379840"/>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Figure 13.4 First time car registrations, Scotland, by Emissions band, 2007-2017</a:t>
            </a:r>
          </a:p>
        </c:rich>
      </c:tx>
      <c:layout>
        <c:manualLayout>
          <c:xMode val="edge"/>
          <c:yMode val="edge"/>
          <c:x val="2.5122951777658296E-2"/>
          <c:y val="2.0997080248526073E-2"/>
        </c:manualLayout>
      </c:layout>
      <c:overlay val="0"/>
    </c:title>
    <c:autoTitleDeleted val="0"/>
    <c:plotArea>
      <c:layout/>
      <c:barChart>
        <c:barDir val="bar"/>
        <c:grouping val="percentStacked"/>
        <c:varyColors val="0"/>
        <c:ser>
          <c:idx val="0"/>
          <c:order val="0"/>
          <c:tx>
            <c:strRef>
              <c:f>'T13.6a'!$Q$213</c:f>
              <c:strCache>
                <c:ptCount val="1"/>
                <c:pt idx="0">
                  <c:v>Up to 120 g/km</c:v>
                </c:pt>
              </c:strCache>
            </c:strRef>
          </c:tx>
          <c:spPr>
            <a:solidFill>
              <a:schemeClr val="tx2">
                <a:lumMod val="75000"/>
              </a:schemeClr>
            </a:solidFill>
            <a:ln>
              <a:solidFill>
                <a:schemeClr val="tx1"/>
              </a:solidFill>
            </a:ln>
          </c:spPr>
          <c:invertIfNegative val="0"/>
          <c:cat>
            <c:numRef>
              <c:f>'T13.6a'!$X$212:$AH$212</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'T13.6a'!$X$213:$AH$213</c:f>
              <c:numCache>
                <c:formatCode>[&gt;=0.5]#,##0.0;[=0]0.0,;"-"</c:formatCode>
                <c:ptCount val="11"/>
                <c:pt idx="0">
                  <c:v>5.1139505490165096</c:v>
                </c:pt>
                <c:pt idx="1">
                  <c:v>9.9694210855514616</c:v>
                </c:pt>
                <c:pt idx="2">
                  <c:v>18.321590445298909</c:v>
                </c:pt>
                <c:pt idx="3">
                  <c:v>23.197571750156559</c:v>
                </c:pt>
                <c:pt idx="4">
                  <c:v>28.624138670990199</c:v>
                </c:pt>
                <c:pt idx="5">
                  <c:v>33.913162580468423</c:v>
                </c:pt>
                <c:pt idx="6">
                  <c:v>44.913164665523155</c:v>
                </c:pt>
                <c:pt idx="7">
                  <c:v>53.594198206947411</c:v>
                </c:pt>
                <c:pt idx="8">
                  <c:v>57.370596960420556</c:v>
                </c:pt>
                <c:pt idx="9">
                  <c:v>61.797135640608886</c:v>
                </c:pt>
                <c:pt idx="10">
                  <c:v>60.406618829157352</c:v>
                </c:pt>
              </c:numCache>
            </c:numRef>
          </c:val>
          <c:extLst>
            <c:ext xmlns:c16="http://schemas.microsoft.com/office/drawing/2014/chart" uri="{C3380CC4-5D6E-409C-BE32-E72D297353CC}">
              <c16:uniqueId val="{00000000-BD04-4179-B0A7-264D5C0EFA31}"/>
            </c:ext>
          </c:extLst>
        </c:ser>
        <c:ser>
          <c:idx val="1"/>
          <c:order val="1"/>
          <c:tx>
            <c:strRef>
              <c:f>'T13.6a'!$Q$214</c:f>
              <c:strCache>
                <c:ptCount val="1"/>
                <c:pt idx="0">
                  <c:v>121 - 150 g/km</c:v>
                </c:pt>
              </c:strCache>
            </c:strRef>
          </c:tx>
          <c:spPr>
            <a:solidFill>
              <a:schemeClr val="tx2">
                <a:lumMod val="60000"/>
                <a:lumOff val="40000"/>
              </a:schemeClr>
            </a:solidFill>
            <a:ln>
              <a:solidFill>
                <a:schemeClr val="tx1"/>
              </a:solidFill>
            </a:ln>
          </c:spPr>
          <c:invertIfNegative val="0"/>
          <c:cat>
            <c:numRef>
              <c:f>'T13.6a'!$X$212:$AH$212</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'T13.6a'!$X$214:$AH$214</c:f>
              <c:numCache>
                <c:formatCode>[&gt;=0.5]#,##0.0;[=0]0.0,;"-"</c:formatCode>
                <c:ptCount val="11"/>
                <c:pt idx="0">
                  <c:v>37.090706216920765</c:v>
                </c:pt>
                <c:pt idx="1">
                  <c:v>41.703732017513374</c:v>
                </c:pt>
                <c:pt idx="2">
                  <c:v>43.817799067729261</c:v>
                </c:pt>
                <c:pt idx="3">
                  <c:v>46.257482496177651</c:v>
                </c:pt>
                <c:pt idx="4">
                  <c:v>47.846379437781643</c:v>
                </c:pt>
                <c:pt idx="5">
                  <c:v>48.67004519928777</c:v>
                </c:pt>
                <c:pt idx="6">
                  <c:v>40.442753001715268</c:v>
                </c:pt>
                <c:pt idx="7">
                  <c:v>33.328837213484761</c:v>
                </c:pt>
                <c:pt idx="8">
                  <c:v>31.394861298335943</c:v>
                </c:pt>
                <c:pt idx="9">
                  <c:v>29.157755876619134</c:v>
                </c:pt>
                <c:pt idx="10">
                  <c:v>30.540034505744423</c:v>
                </c:pt>
              </c:numCache>
            </c:numRef>
          </c:val>
          <c:extLst>
            <c:ext xmlns:c16="http://schemas.microsoft.com/office/drawing/2014/chart" uri="{C3380CC4-5D6E-409C-BE32-E72D297353CC}">
              <c16:uniqueId val="{00000001-BD04-4179-B0A7-264D5C0EFA31}"/>
            </c:ext>
          </c:extLst>
        </c:ser>
        <c:ser>
          <c:idx val="2"/>
          <c:order val="2"/>
          <c:tx>
            <c:strRef>
              <c:f>'T13.6a'!$Q$215</c:f>
              <c:strCache>
                <c:ptCount val="1"/>
                <c:pt idx="0">
                  <c:v>151 - 185 g/km</c:v>
                </c:pt>
              </c:strCache>
            </c:strRef>
          </c:tx>
          <c:spPr>
            <a:solidFill>
              <a:schemeClr val="tx2">
                <a:lumMod val="40000"/>
                <a:lumOff val="60000"/>
              </a:schemeClr>
            </a:solidFill>
            <a:ln>
              <a:solidFill>
                <a:schemeClr val="tx1"/>
              </a:solidFill>
            </a:ln>
          </c:spPr>
          <c:invertIfNegative val="0"/>
          <c:cat>
            <c:numRef>
              <c:f>'T13.6a'!$X$212:$AH$212</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'T13.6a'!$X$215:$AH$215</c:f>
              <c:numCache>
                <c:formatCode>[&gt;=0.5]#,##0.0;[=0]0.0,;"-"</c:formatCode>
                <c:ptCount val="11"/>
                <c:pt idx="0">
                  <c:v>39.562267951654945</c:v>
                </c:pt>
                <c:pt idx="1">
                  <c:v>34.302244770310658</c:v>
                </c:pt>
                <c:pt idx="2">
                  <c:v>28.374111228062642</c:v>
                </c:pt>
                <c:pt idx="3">
                  <c:v>22.035351797209543</c:v>
                </c:pt>
                <c:pt idx="4">
                  <c:v>17.655158436851767</c:v>
                </c:pt>
                <c:pt idx="5">
                  <c:v>12.820161621695657</c:v>
                </c:pt>
                <c:pt idx="6">
                  <c:v>11.251559332605645</c:v>
                </c:pt>
                <c:pt idx="7">
                  <c:v>10.064564281025476</c:v>
                </c:pt>
                <c:pt idx="8">
                  <c:v>9.1209925746256886</c:v>
                </c:pt>
                <c:pt idx="9">
                  <c:v>7.093814298385027</c:v>
                </c:pt>
                <c:pt idx="10">
                  <c:v>7.1403364310081159</c:v>
                </c:pt>
              </c:numCache>
            </c:numRef>
          </c:val>
          <c:extLst>
            <c:ext xmlns:c16="http://schemas.microsoft.com/office/drawing/2014/chart" uri="{C3380CC4-5D6E-409C-BE32-E72D297353CC}">
              <c16:uniqueId val="{00000002-BD04-4179-B0A7-264D5C0EFA31}"/>
            </c:ext>
          </c:extLst>
        </c:ser>
        <c:ser>
          <c:idx val="3"/>
          <c:order val="3"/>
          <c:tx>
            <c:strRef>
              <c:f>'T13.6a'!$Q$216</c:f>
              <c:strCache>
                <c:ptCount val="1"/>
                <c:pt idx="0">
                  <c:v>Over 186 g/km</c:v>
                </c:pt>
              </c:strCache>
            </c:strRef>
          </c:tx>
          <c:spPr>
            <a:solidFill>
              <a:schemeClr val="tx2">
                <a:lumMod val="20000"/>
                <a:lumOff val="80000"/>
              </a:schemeClr>
            </a:solidFill>
            <a:ln>
              <a:solidFill>
                <a:schemeClr val="tx1"/>
              </a:solidFill>
            </a:ln>
          </c:spPr>
          <c:invertIfNegative val="0"/>
          <c:cat>
            <c:numRef>
              <c:f>'T13.6a'!$X$212:$AH$212</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'T13.6a'!$X$216:$AH$216</c:f>
              <c:numCache>
                <c:formatCode>[&gt;=0.5]#,##0.0;[=0]0.0,;"-"</c:formatCode>
                <c:ptCount val="11"/>
                <c:pt idx="0">
                  <c:v>17.513231692866736</c:v>
                </c:pt>
                <c:pt idx="1">
                  <c:v>13.429819074756178</c:v>
                </c:pt>
                <c:pt idx="2">
                  <c:v>9.0810474083302903</c:v>
                </c:pt>
                <c:pt idx="3">
                  <c:v>8.1434382528336151</c:v>
                </c:pt>
                <c:pt idx="4">
                  <c:v>5.5625759996185113</c:v>
                </c:pt>
                <c:pt idx="5">
                  <c:v>4.2114778797425014</c:v>
                </c:pt>
                <c:pt idx="6">
                  <c:v>3.0290035864649925</c:v>
                </c:pt>
                <c:pt idx="7">
                  <c:v>2.7534237952646863</c:v>
                </c:pt>
                <c:pt idx="8">
                  <c:v>1.7857867425284146</c:v>
                </c:pt>
                <c:pt idx="9">
                  <c:v>1.5722010364280599</c:v>
                </c:pt>
                <c:pt idx="10">
                  <c:v>1.5831470807355998</c:v>
                </c:pt>
              </c:numCache>
            </c:numRef>
          </c:val>
          <c:extLst>
            <c:ext xmlns:c16="http://schemas.microsoft.com/office/drawing/2014/chart" uri="{C3380CC4-5D6E-409C-BE32-E72D297353CC}">
              <c16:uniqueId val="{00000003-BD04-4179-B0A7-264D5C0EFA31}"/>
            </c:ext>
          </c:extLst>
        </c:ser>
        <c:ser>
          <c:idx val="4"/>
          <c:order val="4"/>
          <c:tx>
            <c:strRef>
              <c:f>'T13.6a'!$Q$217</c:f>
              <c:strCache>
                <c:ptCount val="1"/>
                <c:pt idx="0">
                  <c:v>Not known</c:v>
                </c:pt>
              </c:strCache>
            </c:strRef>
          </c:tx>
          <c:spPr>
            <a:solidFill>
              <a:schemeClr val="bg1"/>
            </a:solidFill>
            <a:ln>
              <a:solidFill>
                <a:schemeClr val="tx1"/>
              </a:solidFill>
            </a:ln>
          </c:spPr>
          <c:invertIfNegative val="0"/>
          <c:cat>
            <c:numRef>
              <c:f>'T13.6a'!$X$212:$AH$212</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'T13.6a'!$X$217:$AH$217</c:f>
              <c:numCache>
                <c:formatCode>[&gt;=0.5]#,##0.0;[=0]0.0,;"-"</c:formatCode>
                <c:ptCount val="11"/>
                <c:pt idx="0">
                  <c:v>0.71984358954103789</c:v>
                </c:pt>
                <c:pt idx="1">
                  <c:v>0.59478305186832525</c:v>
                </c:pt>
                <c:pt idx="2">
                  <c:v>0.40545185057891009</c:v>
                </c:pt>
                <c:pt idx="3">
                  <c:v>0.36615570362262834</c:v>
                </c:pt>
                <c:pt idx="4">
                  <c:v>0.31174745475787419</c:v>
                </c:pt>
                <c:pt idx="5">
                  <c:v>0.38515271880564306</c:v>
                </c:pt>
                <c:pt idx="6">
                  <c:v>0.36351941369094026</c:v>
                </c:pt>
                <c:pt idx="7">
                  <c:v>0.25897650327767135</c:v>
                </c:pt>
                <c:pt idx="8">
                  <c:v>0.32776242408941109</c:v>
                </c:pt>
                <c:pt idx="9">
                  <c:v>0.37909314795888505</c:v>
                </c:pt>
              </c:numCache>
            </c:numRef>
          </c:val>
          <c:extLst>
            <c:ext xmlns:c16="http://schemas.microsoft.com/office/drawing/2014/chart" uri="{C3380CC4-5D6E-409C-BE32-E72D297353CC}">
              <c16:uniqueId val="{00000004-BD04-4179-B0A7-264D5C0EFA31}"/>
            </c:ext>
          </c:extLst>
        </c:ser>
        <c:dLbls>
          <c:showLegendKey val="0"/>
          <c:showVal val="0"/>
          <c:showCatName val="0"/>
          <c:showSerName val="0"/>
          <c:showPercent val="0"/>
          <c:showBubbleSize val="0"/>
        </c:dLbls>
        <c:gapWidth val="70"/>
        <c:overlap val="100"/>
        <c:axId val="243191808"/>
        <c:axId val="243193344"/>
      </c:barChart>
      <c:catAx>
        <c:axId val="243191808"/>
        <c:scaling>
          <c:orientation val="minMax"/>
        </c:scaling>
        <c:delete val="0"/>
        <c:axPos val="l"/>
        <c:numFmt formatCode="General" sourceLinked="1"/>
        <c:majorTickMark val="out"/>
        <c:minorTickMark val="none"/>
        <c:tickLblPos val="nextTo"/>
        <c:crossAx val="243193344"/>
        <c:crosses val="autoZero"/>
        <c:auto val="1"/>
        <c:lblAlgn val="ctr"/>
        <c:lblOffset val="100"/>
        <c:noMultiLvlLbl val="0"/>
      </c:catAx>
      <c:valAx>
        <c:axId val="243193344"/>
        <c:scaling>
          <c:orientation val="minMax"/>
        </c:scaling>
        <c:delete val="0"/>
        <c:axPos val="b"/>
        <c:majorGridlines/>
        <c:numFmt formatCode="0%" sourceLinked="1"/>
        <c:majorTickMark val="out"/>
        <c:minorTickMark val="none"/>
        <c:tickLblPos val="nextTo"/>
        <c:crossAx val="243191808"/>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GB" sz="1050"/>
              <a:t>Figure 13.3 Licensed cars average CO2 emissions, Scotland 2007-2017</a:t>
            </a:r>
          </a:p>
          <a:p>
            <a:pPr>
              <a:defRPr sz="1050"/>
            </a:pPr>
            <a:endParaRPr lang="en-GB" sz="1050"/>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82827355137784742"/>
          <c:h val="0.76757088434301191"/>
        </c:manualLayout>
      </c:layout>
      <c:lineChart>
        <c:grouping val="standard"/>
        <c:varyColors val="0"/>
        <c:ser>
          <c:idx val="0"/>
          <c:order val="0"/>
          <c:tx>
            <c:strRef>
              <c:f>'T13.6b'!$A$21</c:f>
              <c:strCache>
                <c:ptCount val="1"/>
                <c:pt idx="0">
                  <c:v>Avg CO2</c:v>
                </c:pt>
              </c:strCache>
            </c:strRef>
          </c:tx>
          <c:cat>
            <c:numRef>
              <c:f>'T13.6b'!$H$2:$R$2</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'T13.6b'!$H$21:$R$21</c:f>
              <c:numCache>
                <c:formatCode>0.0</c:formatCode>
                <c:ptCount val="11"/>
                <c:pt idx="0">
                  <c:v>167.71580495460401</c:v>
                </c:pt>
                <c:pt idx="1">
                  <c:v>166.72201784139099</c:v>
                </c:pt>
                <c:pt idx="2">
                  <c:v>164.913456076947</c:v>
                </c:pt>
                <c:pt idx="3">
                  <c:v>162.61298538791999</c:v>
                </c:pt>
                <c:pt idx="4">
                  <c:v>160.249393946015</c:v>
                </c:pt>
                <c:pt idx="5">
                  <c:v>157.37737751734599</c:v>
                </c:pt>
                <c:pt idx="6">
                  <c:v>153.86065446390401</c:v>
                </c:pt>
                <c:pt idx="7">
                  <c:v>150.05381887458799</c:v>
                </c:pt>
                <c:pt idx="8">
                  <c:v>146.16717095409101</c:v>
                </c:pt>
                <c:pt idx="9">
                  <c:v>142.432036283907</c:v>
                </c:pt>
                <c:pt idx="10">
                  <c:v>139.14646422748601</c:v>
                </c:pt>
              </c:numCache>
            </c:numRef>
          </c:val>
          <c:smooth val="0"/>
          <c:extLst>
            <c:ext xmlns:c16="http://schemas.microsoft.com/office/drawing/2014/chart" uri="{C3380CC4-5D6E-409C-BE32-E72D297353CC}">
              <c16:uniqueId val="{00000000-2F94-4E3B-AECB-5CF26C4034AE}"/>
            </c:ext>
          </c:extLst>
        </c:ser>
        <c:dLbls>
          <c:showLegendKey val="0"/>
          <c:showVal val="0"/>
          <c:showCatName val="0"/>
          <c:showSerName val="0"/>
          <c:showPercent val="0"/>
          <c:showBubbleSize val="0"/>
        </c:dLbls>
        <c:marker val="1"/>
        <c:smooth val="0"/>
        <c:axId val="251241984"/>
        <c:axId val="251243520"/>
      </c:lineChart>
      <c:catAx>
        <c:axId val="251241984"/>
        <c:scaling>
          <c:orientation val="minMax"/>
        </c:scaling>
        <c:delete val="0"/>
        <c:axPos val="b"/>
        <c:numFmt formatCode="General" sourceLinked="1"/>
        <c:majorTickMark val="out"/>
        <c:minorTickMark val="none"/>
        <c:tickLblPos val="nextTo"/>
        <c:crossAx val="251243520"/>
        <c:crosses val="autoZero"/>
        <c:auto val="1"/>
        <c:lblAlgn val="ctr"/>
        <c:lblOffset val="100"/>
        <c:noMultiLvlLbl val="0"/>
      </c:catAx>
      <c:valAx>
        <c:axId val="251243520"/>
        <c:scaling>
          <c:orientation val="minMax"/>
        </c:scaling>
        <c:delete val="0"/>
        <c:axPos val="l"/>
        <c:majorGridlines/>
        <c:numFmt formatCode="0" sourceLinked="0"/>
        <c:majorTickMark val="out"/>
        <c:minorTickMark val="none"/>
        <c:tickLblPos val="nextTo"/>
        <c:crossAx val="251241984"/>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Figure 13.4 Licensed car registrations, Scotland, by Emissions band, 2007-2017</a:t>
            </a:r>
          </a:p>
        </c:rich>
      </c:tx>
      <c:layout>
        <c:manualLayout>
          <c:xMode val="edge"/>
          <c:yMode val="edge"/>
          <c:x val="5.3269709217760884E-2"/>
          <c:y val="2.0997086844386999E-2"/>
        </c:manualLayout>
      </c:layout>
      <c:overlay val="0"/>
    </c:title>
    <c:autoTitleDeleted val="0"/>
    <c:plotArea>
      <c:layout/>
      <c:barChart>
        <c:barDir val="bar"/>
        <c:grouping val="percentStacked"/>
        <c:varyColors val="0"/>
        <c:ser>
          <c:idx val="0"/>
          <c:order val="0"/>
          <c:tx>
            <c:strRef>
              <c:f>'T13.6b'!$P$216</c:f>
              <c:strCache>
                <c:ptCount val="1"/>
                <c:pt idx="0">
                  <c:v>Up to 120 g/km</c:v>
                </c:pt>
              </c:strCache>
            </c:strRef>
          </c:tx>
          <c:spPr>
            <a:solidFill>
              <a:schemeClr val="tx2">
                <a:lumMod val="75000"/>
              </a:schemeClr>
            </a:solidFill>
            <a:ln>
              <a:solidFill>
                <a:schemeClr val="tx1"/>
              </a:solidFill>
            </a:ln>
          </c:spPr>
          <c:invertIfNegative val="0"/>
          <c:cat>
            <c:numRef>
              <c:f>'T13.6b'!$W$215:$AG$215</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'T13.6b'!$W$216:$AG$216</c:f>
              <c:numCache>
                <c:formatCode>[&gt;=0.5]#,##0.0;[=0]0.0,;"-"</c:formatCode>
                <c:ptCount val="11"/>
                <c:pt idx="0">
                  <c:v>2.0195154089943546</c:v>
                </c:pt>
                <c:pt idx="1">
                  <c:v>2.7151331258869056</c:v>
                </c:pt>
                <c:pt idx="2">
                  <c:v>4.1608314013398022</c:v>
                </c:pt>
                <c:pt idx="3">
                  <c:v>6.0114755218142255</c:v>
                </c:pt>
                <c:pt idx="4">
                  <c:v>8.1200008479127206</c:v>
                </c:pt>
                <c:pt idx="5">
                  <c:v>10.821747559219824</c:v>
                </c:pt>
                <c:pt idx="6">
                  <c:v>14.738166989986501</c:v>
                </c:pt>
                <c:pt idx="7">
                  <c:v>19.567179045641403</c:v>
                </c:pt>
                <c:pt idx="8">
                  <c:v>24.619047320706954</c:v>
                </c:pt>
                <c:pt idx="9">
                  <c:v>29.740133558231975</c:v>
                </c:pt>
                <c:pt idx="10">
                  <c:v>34.294166045992938</c:v>
                </c:pt>
              </c:numCache>
            </c:numRef>
          </c:val>
          <c:extLst>
            <c:ext xmlns:c16="http://schemas.microsoft.com/office/drawing/2014/chart" uri="{C3380CC4-5D6E-409C-BE32-E72D297353CC}">
              <c16:uniqueId val="{00000000-188F-4E06-81DD-0F1382C8C830}"/>
            </c:ext>
          </c:extLst>
        </c:ser>
        <c:ser>
          <c:idx val="1"/>
          <c:order val="1"/>
          <c:tx>
            <c:strRef>
              <c:f>'T13.6b'!$P$217</c:f>
              <c:strCache>
                <c:ptCount val="1"/>
                <c:pt idx="0">
                  <c:v>121 - 150 g/km</c:v>
                </c:pt>
              </c:strCache>
            </c:strRef>
          </c:tx>
          <c:spPr>
            <a:solidFill>
              <a:schemeClr val="tx2">
                <a:lumMod val="60000"/>
                <a:lumOff val="40000"/>
              </a:schemeClr>
            </a:solidFill>
            <a:ln>
              <a:solidFill>
                <a:schemeClr val="tx1"/>
              </a:solidFill>
            </a:ln>
          </c:spPr>
          <c:invertIfNegative val="0"/>
          <c:cat>
            <c:numRef>
              <c:f>'T13.6b'!$W$215:$AG$215</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'T13.6b'!$W$217:$AG$217</c:f>
              <c:numCache>
                <c:formatCode>[&gt;=0.5]#,##0.0;[=0]0.0,;"-"</c:formatCode>
                <c:ptCount val="11"/>
                <c:pt idx="0">
                  <c:v>20.870128247361787</c:v>
                </c:pt>
                <c:pt idx="1">
                  <c:v>23.627577986079984</c:v>
                </c:pt>
                <c:pt idx="2">
                  <c:v>26.461247537847868</c:v>
                </c:pt>
                <c:pt idx="3">
                  <c:v>29.262181431406347</c:v>
                </c:pt>
                <c:pt idx="4">
                  <c:v>31.894546154715805</c:v>
                </c:pt>
                <c:pt idx="5">
                  <c:v>34.319535431244617</c:v>
                </c:pt>
                <c:pt idx="6">
                  <c:v>35.976808934579587</c:v>
                </c:pt>
                <c:pt idx="7">
                  <c:v>36.424405108595643</c:v>
                </c:pt>
                <c:pt idx="8">
                  <c:v>36.272901747769076</c:v>
                </c:pt>
                <c:pt idx="9">
                  <c:v>35.725141959051349</c:v>
                </c:pt>
                <c:pt idx="10">
                  <c:v>35.140339947806552</c:v>
                </c:pt>
              </c:numCache>
            </c:numRef>
          </c:val>
          <c:extLst>
            <c:ext xmlns:c16="http://schemas.microsoft.com/office/drawing/2014/chart" uri="{C3380CC4-5D6E-409C-BE32-E72D297353CC}">
              <c16:uniqueId val="{00000001-188F-4E06-81DD-0F1382C8C830}"/>
            </c:ext>
          </c:extLst>
        </c:ser>
        <c:ser>
          <c:idx val="2"/>
          <c:order val="2"/>
          <c:tx>
            <c:strRef>
              <c:f>'T13.6b'!$P$218</c:f>
              <c:strCache>
                <c:ptCount val="1"/>
                <c:pt idx="0">
                  <c:v>151 - 185 g/km</c:v>
                </c:pt>
              </c:strCache>
            </c:strRef>
          </c:tx>
          <c:spPr>
            <a:solidFill>
              <a:schemeClr val="tx2">
                <a:lumMod val="40000"/>
                <a:lumOff val="60000"/>
              </a:schemeClr>
            </a:solidFill>
            <a:ln>
              <a:solidFill>
                <a:schemeClr val="tx1"/>
              </a:solidFill>
            </a:ln>
          </c:spPr>
          <c:invertIfNegative val="0"/>
          <c:cat>
            <c:numRef>
              <c:f>'T13.6b'!$W$215:$AG$215</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'T13.6b'!$W$218:$AG$218</c:f>
              <c:numCache>
                <c:formatCode>[&gt;=0.5]#,##0.0;[=0]0.0,;"-"</c:formatCode>
                <c:ptCount val="11"/>
                <c:pt idx="0">
                  <c:v>28.249724535117512</c:v>
                </c:pt>
                <c:pt idx="1">
                  <c:v>30.517148810198165</c:v>
                </c:pt>
                <c:pt idx="2">
                  <c:v>31.900997135475848</c:v>
                </c:pt>
                <c:pt idx="3">
                  <c:v>32.139533687167841</c:v>
                </c:pt>
                <c:pt idx="4">
                  <c:v>31.775220104010629</c:v>
                </c:pt>
                <c:pt idx="5">
                  <c:v>30.569945692367611</c:v>
                </c:pt>
                <c:pt idx="6">
                  <c:v>28.577693130599798</c:v>
                </c:pt>
                <c:pt idx="7">
                  <c:v>26.299518009234639</c:v>
                </c:pt>
                <c:pt idx="8">
                  <c:v>23.962835107416062</c:v>
                </c:pt>
                <c:pt idx="9">
                  <c:v>21.584721687923537</c:v>
                </c:pt>
                <c:pt idx="10">
                  <c:v>19.397996570794572</c:v>
                </c:pt>
              </c:numCache>
            </c:numRef>
          </c:val>
          <c:extLst>
            <c:ext xmlns:c16="http://schemas.microsoft.com/office/drawing/2014/chart" uri="{C3380CC4-5D6E-409C-BE32-E72D297353CC}">
              <c16:uniqueId val="{00000002-188F-4E06-81DD-0F1382C8C830}"/>
            </c:ext>
          </c:extLst>
        </c:ser>
        <c:ser>
          <c:idx val="3"/>
          <c:order val="3"/>
          <c:tx>
            <c:strRef>
              <c:f>'T13.6b'!$P$219</c:f>
              <c:strCache>
                <c:ptCount val="1"/>
                <c:pt idx="0">
                  <c:v>Over 186 g/km</c:v>
                </c:pt>
              </c:strCache>
            </c:strRef>
          </c:tx>
          <c:spPr>
            <a:solidFill>
              <a:schemeClr val="tx2">
                <a:lumMod val="20000"/>
                <a:lumOff val="80000"/>
              </a:schemeClr>
            </a:solidFill>
            <a:ln>
              <a:solidFill>
                <a:schemeClr val="tx1"/>
              </a:solidFill>
            </a:ln>
          </c:spPr>
          <c:invertIfNegative val="0"/>
          <c:cat>
            <c:numRef>
              <c:f>'T13.6b'!$W$215:$AG$215</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'T13.6b'!$W$219:$AG$219</c:f>
              <c:numCache>
                <c:formatCode>[&gt;=0.5]#,##0.0;[=0]0.0,;"-"</c:formatCode>
                <c:ptCount val="11"/>
                <c:pt idx="0">
                  <c:v>14.23638862699215</c:v>
                </c:pt>
                <c:pt idx="1">
                  <c:v>15.223624353894234</c:v>
                </c:pt>
                <c:pt idx="2">
                  <c:v>15.619506159772046</c:v>
                </c:pt>
                <c:pt idx="3">
                  <c:v>15.462059189066673</c:v>
                </c:pt>
                <c:pt idx="4">
                  <c:v>15.123892414007518</c:v>
                </c:pt>
                <c:pt idx="5">
                  <c:v>14.421892846358849</c:v>
                </c:pt>
                <c:pt idx="6">
                  <c:v>13.380180573300178</c:v>
                </c:pt>
                <c:pt idx="7">
                  <c:v>12.217706196662363</c:v>
                </c:pt>
                <c:pt idx="8">
                  <c:v>10.932693452287719</c:v>
                </c:pt>
                <c:pt idx="9">
                  <c:v>9.6944797903576347</c:v>
                </c:pt>
                <c:pt idx="10">
                  <c:v>8.5862121900049466</c:v>
                </c:pt>
              </c:numCache>
            </c:numRef>
          </c:val>
          <c:extLst>
            <c:ext xmlns:c16="http://schemas.microsoft.com/office/drawing/2014/chart" uri="{C3380CC4-5D6E-409C-BE32-E72D297353CC}">
              <c16:uniqueId val="{00000003-188F-4E06-81DD-0F1382C8C830}"/>
            </c:ext>
          </c:extLst>
        </c:ser>
        <c:ser>
          <c:idx val="4"/>
          <c:order val="4"/>
          <c:tx>
            <c:strRef>
              <c:f>'T13.6b'!$P$220</c:f>
              <c:strCache>
                <c:ptCount val="1"/>
                <c:pt idx="0">
                  <c:v>Not known</c:v>
                </c:pt>
              </c:strCache>
            </c:strRef>
          </c:tx>
          <c:spPr>
            <a:solidFill>
              <a:schemeClr val="bg1"/>
            </a:solidFill>
            <a:ln>
              <a:solidFill>
                <a:schemeClr val="tx1"/>
              </a:solidFill>
            </a:ln>
          </c:spPr>
          <c:invertIfNegative val="0"/>
          <c:cat>
            <c:numRef>
              <c:f>'T13.6b'!$W$215:$AG$215</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'T13.6b'!$W$220:$AG$220</c:f>
              <c:numCache>
                <c:formatCode>[&gt;=0.5]#,##0.0;[=0]0.0,;"-"</c:formatCode>
                <c:ptCount val="11"/>
                <c:pt idx="0">
                  <c:v>34.624243181534197</c:v>
                </c:pt>
                <c:pt idx="1">
                  <c:v>27.916515723940719</c:v>
                </c:pt>
                <c:pt idx="2">
                  <c:v>21.857417765564424</c:v>
                </c:pt>
                <c:pt idx="3">
                  <c:v>17.124750170544921</c:v>
                </c:pt>
                <c:pt idx="4">
                  <c:v>13.086340479353325</c:v>
                </c:pt>
                <c:pt idx="5">
                  <c:v>9.8668784708091</c:v>
                </c:pt>
                <c:pt idx="6">
                  <c:v>7.3271503715339428</c:v>
                </c:pt>
                <c:pt idx="7">
                  <c:v>5.4911916398659528</c:v>
                </c:pt>
                <c:pt idx="8">
                  <c:v>4.2125223718201728</c:v>
                </c:pt>
                <c:pt idx="9">
                  <c:v>3.2555230044355006</c:v>
                </c:pt>
                <c:pt idx="10">
                  <c:v>2.5812852454009905</c:v>
                </c:pt>
              </c:numCache>
            </c:numRef>
          </c:val>
          <c:extLst>
            <c:ext xmlns:c16="http://schemas.microsoft.com/office/drawing/2014/chart" uri="{C3380CC4-5D6E-409C-BE32-E72D297353CC}">
              <c16:uniqueId val="{00000004-188F-4E06-81DD-0F1382C8C830}"/>
            </c:ext>
          </c:extLst>
        </c:ser>
        <c:dLbls>
          <c:showLegendKey val="0"/>
          <c:showVal val="0"/>
          <c:showCatName val="0"/>
          <c:showSerName val="0"/>
          <c:showPercent val="0"/>
          <c:showBubbleSize val="0"/>
        </c:dLbls>
        <c:gapWidth val="70"/>
        <c:overlap val="100"/>
        <c:axId val="251262848"/>
        <c:axId val="251264384"/>
      </c:barChart>
      <c:catAx>
        <c:axId val="251262848"/>
        <c:scaling>
          <c:orientation val="minMax"/>
        </c:scaling>
        <c:delete val="0"/>
        <c:axPos val="l"/>
        <c:numFmt formatCode="General" sourceLinked="1"/>
        <c:majorTickMark val="out"/>
        <c:minorTickMark val="none"/>
        <c:tickLblPos val="nextTo"/>
        <c:crossAx val="251264384"/>
        <c:crosses val="autoZero"/>
        <c:auto val="1"/>
        <c:lblAlgn val="ctr"/>
        <c:lblOffset val="100"/>
        <c:noMultiLvlLbl val="0"/>
      </c:catAx>
      <c:valAx>
        <c:axId val="251264384"/>
        <c:scaling>
          <c:orientation val="minMax"/>
        </c:scaling>
        <c:delete val="0"/>
        <c:axPos val="b"/>
        <c:majorGridlines/>
        <c:numFmt formatCode="0%" sourceLinked="1"/>
        <c:majorTickMark val="out"/>
        <c:minorTickMark val="none"/>
        <c:tickLblPos val="nextTo"/>
        <c:crossAx val="251262848"/>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latin typeface="Arial" pitchFamily="34" charset="0"/>
                <a:cs typeface="Arial" pitchFamily="34" charset="0"/>
              </a:defRPr>
            </a:pPr>
            <a:r>
              <a:rPr lang="en-GB" sz="1000">
                <a:latin typeface="Arial" pitchFamily="34" charset="0"/>
                <a:cs typeface="Arial" pitchFamily="34" charset="0"/>
              </a:rPr>
              <a:t>Figure 13.5 Ultra Low Emission Vehicles licensed in Scotland - growth from 2014</a:t>
            </a:r>
            <a:r>
              <a:rPr lang="en-GB" sz="1000" baseline="0">
                <a:latin typeface="Arial" pitchFamily="34" charset="0"/>
                <a:cs typeface="Arial" pitchFamily="34" charset="0"/>
              </a:rPr>
              <a:t> Q1 to 2018 Q3</a:t>
            </a:r>
            <a:endParaRPr lang="en-GB" sz="1000">
              <a:latin typeface="Arial" pitchFamily="34" charset="0"/>
              <a:cs typeface="Arial" pitchFamily="34" charset="0"/>
            </a:endParaRPr>
          </a:p>
        </c:rich>
      </c:tx>
      <c:layout>
        <c:manualLayout>
          <c:xMode val="edge"/>
          <c:yMode val="edge"/>
          <c:x val="1.5216679808941548E-2"/>
          <c:y val="2.135076106216794E-2"/>
        </c:manualLayout>
      </c:layout>
      <c:overlay val="0"/>
    </c:title>
    <c:autoTitleDeleted val="0"/>
    <c:plotArea>
      <c:layout>
        <c:manualLayout>
          <c:layoutTarget val="inner"/>
          <c:xMode val="edge"/>
          <c:yMode val="edge"/>
          <c:x val="4.7018226382140274E-2"/>
          <c:y val="0.1253671538354757"/>
          <c:w val="0.94116100908836309"/>
          <c:h val="0.81042301405499695"/>
        </c:manualLayout>
      </c:layout>
      <c:lineChart>
        <c:grouping val="standard"/>
        <c:varyColors val="0"/>
        <c:ser>
          <c:idx val="0"/>
          <c:order val="0"/>
          <c:marker>
            <c:symbol val="none"/>
          </c:marker>
          <c:cat>
            <c:strRef>
              <c:f>('T13.7-13.8'!$A$74:$A$77,'T13.7-13.8'!$A$79:$A$82,'T13.7-13.8'!$A$84:$A$87,'T13.7-13.8'!$A$89:$A$92,'T13.7-13.8'!$A$94:$A$97,'T13.7-13.8'!$A$99:$A$101)</c:f>
              <c:strCache>
                <c:ptCount val="19"/>
                <c:pt idx="0">
                  <c:v>2014 Q1</c:v>
                </c:pt>
                <c:pt idx="1">
                  <c:v>2014 Q2</c:v>
                </c:pt>
                <c:pt idx="2">
                  <c:v>2014 Q3</c:v>
                </c:pt>
                <c:pt idx="3">
                  <c:v>2014 Q4</c:v>
                </c:pt>
                <c:pt idx="4">
                  <c:v>2015 Q1</c:v>
                </c:pt>
                <c:pt idx="5">
                  <c:v>2015 Q2</c:v>
                </c:pt>
                <c:pt idx="6">
                  <c:v>2015 Q3</c:v>
                </c:pt>
                <c:pt idx="7">
                  <c:v>2015 Q4</c:v>
                </c:pt>
                <c:pt idx="8">
                  <c:v>2016 Q1</c:v>
                </c:pt>
                <c:pt idx="9">
                  <c:v>2016 Q2</c:v>
                </c:pt>
                <c:pt idx="10">
                  <c:v>2016 Q3</c:v>
                </c:pt>
                <c:pt idx="11">
                  <c:v>2016 Q4</c:v>
                </c:pt>
                <c:pt idx="12">
                  <c:v>2017 Q1</c:v>
                </c:pt>
                <c:pt idx="13">
                  <c:v>2017 Q2</c:v>
                </c:pt>
                <c:pt idx="14">
                  <c:v>2017 Q3</c:v>
                </c:pt>
                <c:pt idx="15">
                  <c:v>2017 Q4</c:v>
                </c:pt>
                <c:pt idx="16">
                  <c:v>2018 Q1</c:v>
                </c:pt>
                <c:pt idx="17">
                  <c:v>2018 Q2</c:v>
                </c:pt>
                <c:pt idx="18">
                  <c:v>2018 Q3</c:v>
                </c:pt>
              </c:strCache>
            </c:strRef>
          </c:cat>
          <c:val>
            <c:numRef>
              <c:f>('T13.7-13.8'!$O$74:$O$77,'T13.7-13.8'!$O$79:$O$82,'T13.7-13.8'!$O$84:$O$87,'T13.7-13.8'!$O$89:$O$92,'T13.7-13.8'!$O$94:$O$97,'T13.7-13.8'!$O$99:$O$101)</c:f>
              <c:numCache>
                <c:formatCode>#,##0</c:formatCode>
                <c:ptCount val="19"/>
                <c:pt idx="0">
                  <c:v>1047</c:v>
                </c:pt>
                <c:pt idx="1">
                  <c:v>1220</c:v>
                </c:pt>
                <c:pt idx="2">
                  <c:v>1512</c:v>
                </c:pt>
                <c:pt idx="3">
                  <c:v>1784</c:v>
                </c:pt>
                <c:pt idx="4">
                  <c:v>2180</c:v>
                </c:pt>
                <c:pt idx="5">
                  <c:v>2493</c:v>
                </c:pt>
                <c:pt idx="6">
                  <c:v>2778</c:v>
                </c:pt>
                <c:pt idx="7">
                  <c:v>3160</c:v>
                </c:pt>
                <c:pt idx="8">
                  <c:v>3646</c:v>
                </c:pt>
                <c:pt idx="9">
                  <c:v>4015</c:v>
                </c:pt>
                <c:pt idx="10">
                  <c:v>4491</c:v>
                </c:pt>
                <c:pt idx="11">
                  <c:v>4856</c:v>
                </c:pt>
                <c:pt idx="12">
                  <c:v>5503</c:v>
                </c:pt>
                <c:pt idx="13">
                  <c:v>6082</c:v>
                </c:pt>
                <c:pt idx="14">
                  <c:v>6895</c:v>
                </c:pt>
                <c:pt idx="15">
                  <c:v>7506</c:v>
                </c:pt>
                <c:pt idx="16">
                  <c:v>8404</c:v>
                </c:pt>
                <c:pt idx="17">
                  <c:v>9315</c:v>
                </c:pt>
                <c:pt idx="18">
                  <c:v>10360</c:v>
                </c:pt>
              </c:numCache>
            </c:numRef>
          </c:val>
          <c:smooth val="0"/>
          <c:extLst>
            <c:ext xmlns:c16="http://schemas.microsoft.com/office/drawing/2014/chart" uri="{C3380CC4-5D6E-409C-BE32-E72D297353CC}">
              <c16:uniqueId val="{00000000-AC66-417F-834F-D9C02B0B3A19}"/>
            </c:ext>
          </c:extLst>
        </c:ser>
        <c:dLbls>
          <c:showLegendKey val="0"/>
          <c:showVal val="0"/>
          <c:showCatName val="0"/>
          <c:showSerName val="0"/>
          <c:showPercent val="0"/>
          <c:showBubbleSize val="0"/>
        </c:dLbls>
        <c:smooth val="0"/>
        <c:axId val="344694784"/>
        <c:axId val="344696320"/>
      </c:lineChart>
      <c:catAx>
        <c:axId val="344694784"/>
        <c:scaling>
          <c:orientation val="minMax"/>
        </c:scaling>
        <c:delete val="0"/>
        <c:axPos val="b"/>
        <c:numFmt formatCode="General" sourceLinked="0"/>
        <c:majorTickMark val="out"/>
        <c:minorTickMark val="none"/>
        <c:tickLblPos val="nextTo"/>
        <c:txPr>
          <a:bodyPr/>
          <a:lstStyle/>
          <a:p>
            <a:pPr>
              <a:defRPr sz="1200">
                <a:latin typeface="Arial" pitchFamily="34" charset="0"/>
                <a:cs typeface="Arial" pitchFamily="34" charset="0"/>
              </a:defRPr>
            </a:pPr>
            <a:endParaRPr lang="en-US"/>
          </a:p>
        </c:txPr>
        <c:crossAx val="344696320"/>
        <c:crosses val="autoZero"/>
        <c:auto val="1"/>
        <c:lblAlgn val="ctr"/>
        <c:lblOffset val="100"/>
        <c:noMultiLvlLbl val="0"/>
      </c:catAx>
      <c:valAx>
        <c:axId val="344696320"/>
        <c:scaling>
          <c:orientation val="minMax"/>
        </c:scaling>
        <c:delete val="0"/>
        <c:axPos val="l"/>
        <c:majorGridlines/>
        <c:numFmt formatCode="#,##0" sourceLinked="1"/>
        <c:majorTickMark val="out"/>
        <c:minorTickMark val="none"/>
        <c:tickLblPos val="nextTo"/>
        <c:txPr>
          <a:bodyPr/>
          <a:lstStyle/>
          <a:p>
            <a:pPr>
              <a:defRPr>
                <a:latin typeface="Arial" pitchFamily="34" charset="0"/>
                <a:cs typeface="Arial" pitchFamily="34" charset="0"/>
              </a:defRPr>
            </a:pPr>
            <a:endParaRPr lang="en-US"/>
          </a:p>
        </c:txPr>
        <c:crossAx val="344694784"/>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absoluteAnchor>
    <xdr:pos x="47625" y="4924426"/>
    <xdr:ext cx="7248524" cy="557212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0.36807</cdr:x>
      <cdr:y>0.03866</cdr:y>
    </cdr:from>
    <cdr:to>
      <cdr:x>0.46649</cdr:x>
      <cdr:y>0.18959</cdr:y>
    </cdr:to>
    <cdr:sp macro="" textlink="">
      <cdr:nvSpPr>
        <cdr:cNvPr id="2" name="TextBox 1"/>
        <cdr:cNvSpPr txBox="1"/>
      </cdr:nvSpPr>
      <cdr:spPr>
        <a:xfrm xmlns:a="http://schemas.openxmlformats.org/drawingml/2006/main">
          <a:off x="3419631" y="23422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0.53574</cdr:x>
      <cdr:y>0.61538</cdr:y>
    </cdr:from>
    <cdr:to>
      <cdr:x>0.75427</cdr:x>
      <cdr:y>0.70256</cdr:y>
    </cdr:to>
    <cdr:sp macro="" textlink="">
      <cdr:nvSpPr>
        <cdr:cNvPr id="3" name="TextBox 2"/>
        <cdr:cNvSpPr txBox="1"/>
      </cdr:nvSpPr>
      <cdr:spPr>
        <a:xfrm xmlns:a="http://schemas.openxmlformats.org/drawingml/2006/main">
          <a:off x="3883342" y="3428998"/>
          <a:ext cx="1584008"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Non-methane  volatile organic</a:t>
          </a:r>
          <a:r>
            <a:rPr lang="en-GB" sz="1100" baseline="0"/>
            <a:t> compounds</a:t>
          </a:r>
          <a:endParaRPr lang="en-GB" sz="1100"/>
        </a:p>
      </cdr:txBody>
    </cdr:sp>
  </cdr:relSizeAnchor>
  <cdr:relSizeAnchor xmlns:cdr="http://schemas.openxmlformats.org/drawingml/2006/chartDrawing">
    <cdr:from>
      <cdr:x>0.67347</cdr:x>
      <cdr:y>0.49343</cdr:y>
    </cdr:from>
    <cdr:to>
      <cdr:x>0.81077</cdr:x>
      <cdr:y>0.58633</cdr:y>
    </cdr:to>
    <cdr:sp macro="" textlink="">
      <cdr:nvSpPr>
        <cdr:cNvPr id="4" name="TextBox 3"/>
        <cdr:cNvSpPr txBox="1"/>
      </cdr:nvSpPr>
      <cdr:spPr>
        <a:xfrm xmlns:a="http://schemas.openxmlformats.org/drawingml/2006/main">
          <a:off x="4881696" y="2749448"/>
          <a:ext cx="995222" cy="51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Nitrogen</a:t>
          </a:r>
          <a:r>
            <a:rPr lang="en-GB" sz="1100" baseline="0"/>
            <a:t> oxides</a:t>
          </a:r>
        </a:p>
        <a:p xmlns:a="http://schemas.openxmlformats.org/drawingml/2006/main">
          <a:endParaRPr lang="en-GB" sz="1100"/>
        </a:p>
      </cdr:txBody>
    </cdr:sp>
  </cdr:relSizeAnchor>
  <cdr:relSizeAnchor xmlns:cdr="http://schemas.openxmlformats.org/drawingml/2006/chartDrawing">
    <cdr:from>
      <cdr:x>0.7904</cdr:x>
      <cdr:y>0.37669</cdr:y>
    </cdr:from>
    <cdr:to>
      <cdr:x>0.86519</cdr:x>
      <cdr:y>0.42566</cdr:y>
    </cdr:to>
    <cdr:sp macro="" textlink="">
      <cdr:nvSpPr>
        <cdr:cNvPr id="5" name="TextBox 4"/>
        <cdr:cNvSpPr txBox="1"/>
      </cdr:nvSpPr>
      <cdr:spPr>
        <a:xfrm xmlns:a="http://schemas.openxmlformats.org/drawingml/2006/main">
          <a:off x="5729211" y="2098961"/>
          <a:ext cx="542117" cy="2728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PM</a:t>
          </a:r>
          <a:r>
            <a:rPr lang="en-GB" sz="1100" baseline="-25000"/>
            <a:t>10</a:t>
          </a:r>
        </a:p>
      </cdr:txBody>
    </cdr:sp>
  </cdr:relSizeAnchor>
  <cdr:relSizeAnchor xmlns:cdr="http://schemas.openxmlformats.org/drawingml/2006/chartDrawing">
    <cdr:from>
      <cdr:x>0.16843</cdr:x>
      <cdr:y>0.01116</cdr:y>
    </cdr:from>
    <cdr:to>
      <cdr:x>0.93281</cdr:x>
      <cdr:y>0.10777</cdr:y>
    </cdr:to>
    <cdr:sp macro="" textlink="">
      <cdr:nvSpPr>
        <cdr:cNvPr id="7" name="TextBox 6"/>
        <cdr:cNvSpPr txBox="1"/>
      </cdr:nvSpPr>
      <cdr:spPr>
        <a:xfrm xmlns:a="http://schemas.openxmlformats.org/drawingml/2006/main">
          <a:off x="1217678" y="60159"/>
          <a:ext cx="5526021" cy="5208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400" b="1"/>
            <a:t>Index of air</a:t>
          </a:r>
          <a:r>
            <a:rPr lang="en-GB" sz="1400" b="1" baseline="0"/>
            <a:t> pollutant emissions from transport </a:t>
          </a:r>
          <a:r>
            <a:rPr lang="en-GB" sz="1400" b="1" baseline="0">
              <a:effectLst/>
              <a:latin typeface="+mn-lt"/>
              <a:ea typeface="+mn-ea"/>
              <a:cs typeface="+mn-cs"/>
            </a:rPr>
            <a:t>in Scotland, </a:t>
          </a:r>
        </a:p>
        <a:p xmlns:a="http://schemas.openxmlformats.org/drawingml/2006/main">
          <a:pPr algn="ctr"/>
          <a:r>
            <a:rPr lang="en-GB" sz="1400" b="1" baseline="0">
              <a:effectLst/>
              <a:latin typeface="+mn-lt"/>
              <a:ea typeface="+mn-ea"/>
              <a:cs typeface="+mn-cs"/>
            </a:rPr>
            <a:t>1990-2016  (1990=100) </a:t>
          </a:r>
          <a:endParaRPr lang="en-GB" sz="1400" b="1"/>
        </a:p>
      </cdr:txBody>
    </cdr:sp>
  </cdr:relSizeAnchor>
  <cdr:relSizeAnchor xmlns:cdr="http://schemas.openxmlformats.org/drawingml/2006/chartDrawing">
    <cdr:from>
      <cdr:x>0.43903</cdr:x>
      <cdr:y>0.74889</cdr:y>
    </cdr:from>
    <cdr:to>
      <cdr:x>0.50723</cdr:x>
      <cdr:y>0.79995</cdr:y>
    </cdr:to>
    <cdr:sp macro="" textlink="">
      <cdr:nvSpPr>
        <cdr:cNvPr id="6" name="TextBox 5"/>
        <cdr:cNvSpPr txBox="1"/>
      </cdr:nvSpPr>
      <cdr:spPr>
        <a:xfrm xmlns:a="http://schemas.openxmlformats.org/drawingml/2006/main">
          <a:off x="3182318" y="4172908"/>
          <a:ext cx="494331" cy="2845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Lead</a:t>
          </a:r>
        </a:p>
      </cdr:txBody>
    </cdr:sp>
  </cdr:relSizeAnchor>
  <cdr:relSizeAnchor xmlns:cdr="http://schemas.openxmlformats.org/drawingml/2006/chartDrawing">
    <cdr:from>
      <cdr:x>0.02082</cdr:x>
      <cdr:y>0.04039</cdr:y>
    </cdr:from>
    <cdr:to>
      <cdr:x>0.11289</cdr:x>
      <cdr:y>0.08813</cdr:y>
    </cdr:to>
    <cdr:sp macro="" textlink="">
      <cdr:nvSpPr>
        <cdr:cNvPr id="9" name="TextBox 8"/>
        <cdr:cNvSpPr txBox="1"/>
      </cdr:nvSpPr>
      <cdr:spPr>
        <a:xfrm xmlns:a="http://schemas.openxmlformats.org/drawingml/2006/main">
          <a:off x="193476" y="245567"/>
          <a:ext cx="855762" cy="2902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400" b="1"/>
            <a:t>Figure 13.1</a:t>
          </a:r>
        </a:p>
      </cdr:txBody>
    </cdr:sp>
  </cdr:relSizeAnchor>
</c:userShapes>
</file>

<file path=xl/drawings/drawing3.xml><?xml version="1.0" encoding="utf-8"?>
<xdr:wsDr xmlns:xdr="http://schemas.openxmlformats.org/drawingml/2006/spreadsheetDrawing" xmlns:a="http://schemas.openxmlformats.org/drawingml/2006/main">
  <xdr:absoluteAnchor>
    <xdr:pos x="0" y="4629151"/>
    <xdr:ext cx="7248524" cy="557212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0.36807</cdr:x>
      <cdr:y>0.03866</cdr:y>
    </cdr:from>
    <cdr:to>
      <cdr:x>0.46649</cdr:x>
      <cdr:y>0.18959</cdr:y>
    </cdr:to>
    <cdr:sp macro="" textlink="">
      <cdr:nvSpPr>
        <cdr:cNvPr id="2" name="TextBox 1"/>
        <cdr:cNvSpPr txBox="1"/>
      </cdr:nvSpPr>
      <cdr:spPr>
        <a:xfrm xmlns:a="http://schemas.openxmlformats.org/drawingml/2006/main">
          <a:off x="3419631" y="23422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0.47924</cdr:x>
      <cdr:y>0.62564</cdr:y>
    </cdr:from>
    <cdr:to>
      <cdr:x>0.69777</cdr:x>
      <cdr:y>0.71282</cdr:y>
    </cdr:to>
    <cdr:sp macro="" textlink="">
      <cdr:nvSpPr>
        <cdr:cNvPr id="3" name="TextBox 2"/>
        <cdr:cNvSpPr txBox="1"/>
      </cdr:nvSpPr>
      <cdr:spPr>
        <a:xfrm xmlns:a="http://schemas.openxmlformats.org/drawingml/2006/main">
          <a:off x="3473749" y="3486124"/>
          <a:ext cx="1584020" cy="4857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Non-methane  volatile organic</a:t>
          </a:r>
          <a:r>
            <a:rPr lang="en-GB" sz="1100" baseline="0"/>
            <a:t> compounds</a:t>
          </a:r>
          <a:endParaRPr lang="en-GB" sz="1100"/>
        </a:p>
      </cdr:txBody>
    </cdr:sp>
  </cdr:relSizeAnchor>
  <cdr:relSizeAnchor xmlns:cdr="http://schemas.openxmlformats.org/drawingml/2006/chartDrawing">
    <cdr:from>
      <cdr:x>0.52498</cdr:x>
      <cdr:y>0.43531</cdr:y>
    </cdr:from>
    <cdr:to>
      <cdr:x>0.66228</cdr:x>
      <cdr:y>0.52821</cdr:y>
    </cdr:to>
    <cdr:sp macro="" textlink="">
      <cdr:nvSpPr>
        <cdr:cNvPr id="4" name="TextBox 3"/>
        <cdr:cNvSpPr txBox="1"/>
      </cdr:nvSpPr>
      <cdr:spPr>
        <a:xfrm xmlns:a="http://schemas.openxmlformats.org/drawingml/2006/main">
          <a:off x="3805338" y="2425603"/>
          <a:ext cx="995223" cy="51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Nitrogen</a:t>
          </a:r>
          <a:r>
            <a:rPr lang="en-GB" sz="1100" baseline="0"/>
            <a:t> oxides</a:t>
          </a:r>
        </a:p>
        <a:p xmlns:a="http://schemas.openxmlformats.org/drawingml/2006/main">
          <a:endParaRPr lang="en-GB" sz="1100"/>
        </a:p>
      </cdr:txBody>
    </cdr:sp>
  </cdr:relSizeAnchor>
  <cdr:relSizeAnchor xmlns:cdr="http://schemas.openxmlformats.org/drawingml/2006/chartDrawing">
    <cdr:from>
      <cdr:x>0.87713</cdr:x>
      <cdr:y>0.69635</cdr:y>
    </cdr:from>
    <cdr:to>
      <cdr:x>0.95192</cdr:x>
      <cdr:y>0.74532</cdr:y>
    </cdr:to>
    <cdr:sp macro="" textlink="">
      <cdr:nvSpPr>
        <cdr:cNvPr id="5" name="TextBox 4"/>
        <cdr:cNvSpPr txBox="1"/>
      </cdr:nvSpPr>
      <cdr:spPr>
        <a:xfrm xmlns:a="http://schemas.openxmlformats.org/drawingml/2006/main">
          <a:off x="6357883" y="3880138"/>
          <a:ext cx="542117" cy="2728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effectLst/>
              <a:latin typeface="+mn-lt"/>
              <a:ea typeface="+mn-ea"/>
              <a:cs typeface="+mn-cs"/>
            </a:rPr>
            <a:t>PM</a:t>
          </a:r>
          <a:r>
            <a:rPr lang="en-GB" sz="1100" baseline="-25000">
              <a:effectLst/>
              <a:latin typeface="+mn-lt"/>
              <a:ea typeface="+mn-ea"/>
              <a:cs typeface="+mn-cs"/>
            </a:rPr>
            <a:t>2.5</a:t>
          </a:r>
          <a:endParaRPr lang="en-GB">
            <a:effectLst/>
          </a:endParaRPr>
        </a:p>
      </cdr:txBody>
    </cdr:sp>
  </cdr:relSizeAnchor>
  <cdr:relSizeAnchor xmlns:cdr="http://schemas.openxmlformats.org/drawingml/2006/chartDrawing">
    <cdr:from>
      <cdr:x>0.16843</cdr:x>
      <cdr:y>0.01116</cdr:y>
    </cdr:from>
    <cdr:to>
      <cdr:x>0.93281</cdr:x>
      <cdr:y>0.10777</cdr:y>
    </cdr:to>
    <cdr:sp macro="" textlink="">
      <cdr:nvSpPr>
        <cdr:cNvPr id="7" name="TextBox 6"/>
        <cdr:cNvSpPr txBox="1"/>
      </cdr:nvSpPr>
      <cdr:spPr>
        <a:xfrm xmlns:a="http://schemas.openxmlformats.org/drawingml/2006/main">
          <a:off x="1217678" y="60159"/>
          <a:ext cx="5526021" cy="5208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400" b="1"/>
            <a:t>Index of air</a:t>
          </a:r>
          <a:r>
            <a:rPr lang="en-GB" sz="1400" b="1" baseline="0"/>
            <a:t> pollutant emissions from transport </a:t>
          </a:r>
          <a:r>
            <a:rPr lang="en-GB" sz="1400" b="1" baseline="0">
              <a:effectLst/>
              <a:latin typeface="+mn-lt"/>
              <a:ea typeface="+mn-ea"/>
              <a:cs typeface="+mn-cs"/>
            </a:rPr>
            <a:t>in Scotland, </a:t>
          </a:r>
        </a:p>
        <a:p xmlns:a="http://schemas.openxmlformats.org/drawingml/2006/main">
          <a:pPr algn="ctr"/>
          <a:r>
            <a:rPr lang="en-GB" sz="1400" b="1" baseline="0">
              <a:effectLst/>
              <a:latin typeface="+mn-lt"/>
              <a:ea typeface="+mn-ea"/>
              <a:cs typeface="+mn-cs"/>
            </a:rPr>
            <a:t>1990-2016  (1990=100) </a:t>
          </a:r>
          <a:endParaRPr lang="en-GB" sz="1400" b="1"/>
        </a:p>
      </cdr:txBody>
    </cdr:sp>
  </cdr:relSizeAnchor>
  <cdr:relSizeAnchor xmlns:cdr="http://schemas.openxmlformats.org/drawingml/2006/chartDrawing">
    <cdr:from>
      <cdr:x>0.43903</cdr:x>
      <cdr:y>0.78479</cdr:y>
    </cdr:from>
    <cdr:to>
      <cdr:x>0.50723</cdr:x>
      <cdr:y>0.83585</cdr:y>
    </cdr:to>
    <cdr:sp macro="" textlink="">
      <cdr:nvSpPr>
        <cdr:cNvPr id="6" name="TextBox 5"/>
        <cdr:cNvSpPr txBox="1"/>
      </cdr:nvSpPr>
      <cdr:spPr>
        <a:xfrm xmlns:a="http://schemas.openxmlformats.org/drawingml/2006/main">
          <a:off x="3182319" y="4372933"/>
          <a:ext cx="494350" cy="2845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Lead</a:t>
          </a:r>
        </a:p>
      </cdr:txBody>
    </cdr:sp>
  </cdr:relSizeAnchor>
  <cdr:relSizeAnchor xmlns:cdr="http://schemas.openxmlformats.org/drawingml/2006/chartDrawing">
    <cdr:from>
      <cdr:x>0.02082</cdr:x>
      <cdr:y>0.04039</cdr:y>
    </cdr:from>
    <cdr:to>
      <cdr:x>0.11289</cdr:x>
      <cdr:y>0.08813</cdr:y>
    </cdr:to>
    <cdr:sp macro="" textlink="">
      <cdr:nvSpPr>
        <cdr:cNvPr id="9" name="TextBox 8"/>
        <cdr:cNvSpPr txBox="1"/>
      </cdr:nvSpPr>
      <cdr:spPr>
        <a:xfrm xmlns:a="http://schemas.openxmlformats.org/drawingml/2006/main">
          <a:off x="193476" y="245567"/>
          <a:ext cx="855762" cy="2902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400" b="1"/>
            <a:t>Figure 13.1</a:t>
          </a:r>
        </a:p>
      </cdr:txBody>
    </cdr:sp>
  </cdr:relSizeAnchor>
  <cdr:relSizeAnchor xmlns:cdr="http://schemas.openxmlformats.org/drawingml/2006/chartDrawing">
    <cdr:from>
      <cdr:x>0.61761</cdr:x>
      <cdr:y>0.49573</cdr:y>
    </cdr:from>
    <cdr:to>
      <cdr:x>0.68725</cdr:x>
      <cdr:y>0.54872</cdr:y>
    </cdr:to>
    <cdr:cxnSp macro="">
      <cdr:nvCxnSpPr>
        <cdr:cNvPr id="10" name="Straight Arrow Connector 9"/>
        <cdr:cNvCxnSpPr/>
      </cdr:nvCxnSpPr>
      <cdr:spPr>
        <a:xfrm xmlns:a="http://schemas.openxmlformats.org/drawingml/2006/main" flipH="1">
          <a:off x="4476750" y="2762249"/>
          <a:ext cx="504825" cy="295275"/>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0.67674</cdr:x>
      <cdr:y>0.45812</cdr:y>
    </cdr:from>
    <cdr:to>
      <cdr:x>0.73898</cdr:x>
      <cdr:y>0.5172</cdr:y>
    </cdr:to>
    <cdr:pic>
      <cdr:nvPicPr>
        <cdr:cNvPr id="1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4905375" y="2552700"/>
          <a:ext cx="451143" cy="329213"/>
        </a:xfrm>
        <a:prstGeom xmlns:a="http://schemas.openxmlformats.org/drawingml/2006/main" prst="rect">
          <a:avLst/>
        </a:prstGeom>
      </cdr:spPr>
    </cdr:pic>
  </cdr:relSizeAnchor>
  <cdr:relSizeAnchor xmlns:cdr="http://schemas.openxmlformats.org/drawingml/2006/chartDrawing">
    <cdr:from>
      <cdr:x>0.91452</cdr:x>
      <cdr:y>0.66496</cdr:y>
    </cdr:from>
    <cdr:to>
      <cdr:x>0.92773</cdr:x>
      <cdr:y>0.69635</cdr:y>
    </cdr:to>
    <cdr:cxnSp macro="">
      <cdr:nvCxnSpPr>
        <cdr:cNvPr id="14" name="Straight Arrow Connector 13"/>
        <cdr:cNvCxnSpPr>
          <a:stCxn xmlns:a="http://schemas.openxmlformats.org/drawingml/2006/main" id="5" idx="0"/>
        </cdr:cNvCxnSpPr>
      </cdr:nvCxnSpPr>
      <cdr:spPr>
        <a:xfrm xmlns:a="http://schemas.openxmlformats.org/drawingml/2006/main" flipV="1">
          <a:off x="6628942" y="3705224"/>
          <a:ext cx="95708" cy="174914"/>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0</xdr:col>
      <xdr:colOff>156881</xdr:colOff>
      <xdr:row>0</xdr:row>
      <xdr:rowOff>98771</xdr:rowOff>
    </xdr:from>
    <xdr:to>
      <xdr:col>9</xdr:col>
      <xdr:colOff>112059</xdr:colOff>
      <xdr:row>28</xdr:row>
      <xdr:rowOff>56029</xdr:rowOff>
    </xdr:to>
    <xdr:graphicFrame macro="">
      <xdr:nvGraphicFramePr>
        <xdr:cNvPr id="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1172627</xdr:colOff>
      <xdr:row>40</xdr:row>
      <xdr:rowOff>1868</xdr:rowOff>
    </xdr:from>
    <xdr:to>
      <xdr:col>13</xdr:col>
      <xdr:colOff>200025</xdr:colOff>
      <xdr:row>182</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719282</xdr:colOff>
      <xdr:row>183</xdr:row>
      <xdr:rowOff>64077</xdr:rowOff>
    </xdr:from>
    <xdr:to>
      <xdr:col>13</xdr:col>
      <xdr:colOff>514350</xdr:colOff>
      <xdr:row>206</xdr:row>
      <xdr:rowOff>84859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1172627</xdr:colOff>
      <xdr:row>40</xdr:row>
      <xdr:rowOff>1868</xdr:rowOff>
    </xdr:from>
    <xdr:to>
      <xdr:col>13</xdr:col>
      <xdr:colOff>100853</xdr:colOff>
      <xdr:row>183</xdr:row>
      <xdr:rowOff>11206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633557</xdr:colOff>
      <xdr:row>183</xdr:row>
      <xdr:rowOff>73602</xdr:rowOff>
    </xdr:from>
    <xdr:to>
      <xdr:col>13</xdr:col>
      <xdr:colOff>428625</xdr:colOff>
      <xdr:row>206</xdr:row>
      <xdr:rowOff>94384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54428</xdr:colOff>
      <xdr:row>111</xdr:row>
      <xdr:rowOff>54429</xdr:rowOff>
    </xdr:from>
    <xdr:to>
      <xdr:col>10</xdr:col>
      <xdr:colOff>721179</xdr:colOff>
      <xdr:row>136</xdr:row>
      <xdr:rowOff>95251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3" Type="http://schemas.openxmlformats.org/officeDocument/2006/relationships/hyperlink" Target="https://www.gov.uk/transport-statistics-notes-and-guidance-vehicle-licensing" TargetMode="External"/><Relationship Id="rId2" Type="http://schemas.openxmlformats.org/officeDocument/2006/relationships/hyperlink" Target="https://www.gov.uk/transport-statistics-notes-and-guidance-vehicle-licensing" TargetMode="External"/><Relationship Id="rId1" Type="http://schemas.openxmlformats.org/officeDocument/2006/relationships/hyperlink" Target="https://www.gov.uk/government/organisations/department-for-transport/series/vehicle-licensing-statistics" TargetMode="External"/><Relationship Id="rId5" Type="http://schemas.openxmlformats.org/officeDocument/2006/relationships/drawing" Target="../drawings/drawing8.xml"/><Relationship Id="rId4"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abSelected="1" workbookViewId="0">
      <selection activeCell="P9" sqref="P9"/>
    </sheetView>
  </sheetViews>
  <sheetFormatPr defaultRowHeight="12.75" x14ac:dyDescent="0.2"/>
  <cols>
    <col min="1" max="1" width="15.140625" customWidth="1"/>
  </cols>
  <sheetData>
    <row r="1" spans="1:2" ht="20.25" x14ac:dyDescent="0.3">
      <c r="A1" s="260" t="s">
        <v>329</v>
      </c>
      <c r="B1" s="261"/>
    </row>
    <row r="2" spans="1:2" ht="15" x14ac:dyDescent="0.2">
      <c r="A2" s="262" t="s">
        <v>338</v>
      </c>
      <c r="B2" s="263" t="s">
        <v>340</v>
      </c>
    </row>
    <row r="3" spans="1:2" s="176" customFormat="1" ht="15" x14ac:dyDescent="0.2">
      <c r="A3" s="262" t="s">
        <v>339</v>
      </c>
      <c r="B3" s="263" t="s">
        <v>341</v>
      </c>
    </row>
    <row r="4" spans="1:2" s="176" customFormat="1" ht="15" x14ac:dyDescent="0.2">
      <c r="A4" s="262" t="s">
        <v>342</v>
      </c>
      <c r="B4" s="263" t="s">
        <v>343</v>
      </c>
    </row>
    <row r="5" spans="1:2" ht="15" x14ac:dyDescent="0.2">
      <c r="A5" s="262" t="s">
        <v>330</v>
      </c>
      <c r="B5" s="263" t="s">
        <v>344</v>
      </c>
    </row>
    <row r="6" spans="1:2" ht="15" x14ac:dyDescent="0.2">
      <c r="A6" s="262" t="s">
        <v>331</v>
      </c>
      <c r="B6" s="263" t="s">
        <v>345</v>
      </c>
    </row>
    <row r="7" spans="1:2" ht="15" x14ac:dyDescent="0.2">
      <c r="A7" s="262" t="s">
        <v>332</v>
      </c>
      <c r="B7" s="263" t="s">
        <v>346</v>
      </c>
    </row>
    <row r="8" spans="1:2" ht="15" x14ac:dyDescent="0.2">
      <c r="A8" s="262" t="s">
        <v>333</v>
      </c>
      <c r="B8" s="263" t="s">
        <v>434</v>
      </c>
    </row>
    <row r="9" spans="1:2" ht="15" x14ac:dyDescent="0.2">
      <c r="A9" s="262" t="s">
        <v>388</v>
      </c>
      <c r="B9" s="263" t="s">
        <v>347</v>
      </c>
    </row>
    <row r="10" spans="1:2" s="176" customFormat="1" ht="15" x14ac:dyDescent="0.2">
      <c r="A10" s="262" t="s">
        <v>389</v>
      </c>
      <c r="B10" s="263" t="s">
        <v>347</v>
      </c>
    </row>
    <row r="11" spans="1:2" ht="15" x14ac:dyDescent="0.2">
      <c r="A11" s="262" t="s">
        <v>334</v>
      </c>
      <c r="B11" s="263" t="s">
        <v>435</v>
      </c>
    </row>
    <row r="12" spans="1:2" ht="15" x14ac:dyDescent="0.2">
      <c r="A12" s="262" t="s">
        <v>335</v>
      </c>
      <c r="B12" s="263" t="s">
        <v>436</v>
      </c>
    </row>
    <row r="13" spans="1:2" ht="15" x14ac:dyDescent="0.2">
      <c r="A13" s="262" t="s">
        <v>336</v>
      </c>
      <c r="B13" s="263" t="s">
        <v>437</v>
      </c>
    </row>
    <row r="14" spans="1:2" ht="15" x14ac:dyDescent="0.2">
      <c r="A14" s="262" t="s">
        <v>337</v>
      </c>
      <c r="B14" s="263" t="s">
        <v>438</v>
      </c>
    </row>
  </sheetData>
  <hyperlinks>
    <hyperlink ref="A2" location="'Table 13.1a'!A1" display="Table 13.1a"/>
    <hyperlink ref="A3" location="'Table 13.1b'!A1" display="Table 13.1b"/>
    <hyperlink ref="A4" location="'Table 13.1c'!A1" display="Table 13.1c"/>
    <hyperlink ref="A5" location="'T13.2-13.4'!A1" display="Table 13.2"/>
    <hyperlink ref="A6" location="'T13.2-13.4'!A1" display="Table 13.3"/>
    <hyperlink ref="A7" location="'T13.2-13.4'!A1" display="Table 13.4"/>
    <hyperlink ref="A8" location="T13.5!A1" display="Table 13.5"/>
    <hyperlink ref="A11" location="'T13.7-13.8'!A1" display="Table 13.7"/>
    <hyperlink ref="A12" location="'T13.7-13.8'!A1" display="Table 13.8"/>
    <hyperlink ref="A13" location="'T13.9-13.10'!A1" display="Table 13.9"/>
    <hyperlink ref="A14" location="'T13.9-13.10'!A1" display="Table 13.10"/>
    <hyperlink ref="A9" location="T13.6a!A1" display="Table 13.6a"/>
    <hyperlink ref="A10" location="T13.6b!A1" display="Table 13.6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7"/>
  <sheetViews>
    <sheetView zoomScaleNormal="100" workbookViewId="0">
      <selection activeCell="R34" sqref="R34"/>
    </sheetView>
  </sheetViews>
  <sheetFormatPr defaultRowHeight="12.75" x14ac:dyDescent="0.2"/>
  <cols>
    <col min="1" max="1" width="22.5703125" customWidth="1"/>
    <col min="2" max="7" width="0" hidden="1" customWidth="1"/>
    <col min="14" max="14" width="9.140625" style="176"/>
    <col min="16" max="16" width="9" customWidth="1"/>
  </cols>
  <sheetData>
    <row r="1" spans="1:18" ht="15.75" x14ac:dyDescent="0.2">
      <c r="A1" s="173" t="s">
        <v>390</v>
      </c>
      <c r="B1" s="124"/>
      <c r="C1" s="124"/>
      <c r="D1" s="124"/>
      <c r="E1" s="124"/>
      <c r="F1" s="124"/>
      <c r="G1" s="124"/>
      <c r="H1" s="124"/>
      <c r="I1" s="124"/>
      <c r="J1" s="124"/>
      <c r="K1" s="124"/>
      <c r="L1" s="124"/>
      <c r="M1" s="124"/>
      <c r="N1" s="124"/>
      <c r="O1" s="124"/>
      <c r="P1" s="124"/>
      <c r="Q1" s="124"/>
      <c r="R1" s="124"/>
    </row>
    <row r="2" spans="1:18" ht="15.75" x14ac:dyDescent="0.25">
      <c r="A2" s="122"/>
      <c r="B2" s="122">
        <v>2001</v>
      </c>
      <c r="C2" s="122">
        <v>2002</v>
      </c>
      <c r="D2" s="122">
        <v>2003</v>
      </c>
      <c r="E2" s="122">
        <v>2004</v>
      </c>
      <c r="F2" s="122">
        <v>2005</v>
      </c>
      <c r="G2" s="123">
        <v>2006</v>
      </c>
      <c r="H2" s="123">
        <v>2007</v>
      </c>
      <c r="I2" s="123">
        <v>2008</v>
      </c>
      <c r="J2" s="123">
        <v>2009</v>
      </c>
      <c r="K2" s="123">
        <v>2010</v>
      </c>
      <c r="L2" s="123">
        <v>2011</v>
      </c>
      <c r="M2" s="123">
        <v>2012</v>
      </c>
      <c r="N2" s="123">
        <v>2013</v>
      </c>
      <c r="O2" s="123">
        <v>2014</v>
      </c>
      <c r="P2" s="123">
        <v>2015</v>
      </c>
      <c r="Q2" s="123">
        <v>2016</v>
      </c>
      <c r="R2" s="123">
        <v>2017</v>
      </c>
    </row>
    <row r="3" spans="1:18" ht="15.75" x14ac:dyDescent="0.25">
      <c r="A3" s="2"/>
      <c r="B3" s="176"/>
      <c r="C3" s="176"/>
      <c r="D3" s="176"/>
      <c r="E3" s="176"/>
      <c r="F3" s="176"/>
      <c r="G3" s="176"/>
      <c r="H3" s="176"/>
      <c r="I3" s="176"/>
      <c r="J3" s="176"/>
      <c r="K3" s="176"/>
      <c r="L3" s="176"/>
      <c r="Q3" s="217" t="s">
        <v>225</v>
      </c>
    </row>
    <row r="4" spans="1:18" ht="15.75" x14ac:dyDescent="0.25">
      <c r="A4" s="218" t="s">
        <v>133</v>
      </c>
      <c r="B4" s="179">
        <v>4.0000000000000001E-3</v>
      </c>
      <c r="C4" s="179">
        <v>5.0000000000000001E-3</v>
      </c>
      <c r="D4" s="179">
        <v>1E-3</v>
      </c>
      <c r="E4" s="283">
        <v>0</v>
      </c>
      <c r="F4" s="283">
        <v>1E-3</v>
      </c>
      <c r="G4" s="283">
        <v>0</v>
      </c>
      <c r="H4" s="283">
        <v>5.0000000000000001E-3</v>
      </c>
      <c r="I4" s="283">
        <v>0.317</v>
      </c>
      <c r="J4" s="283">
        <v>1.302</v>
      </c>
      <c r="K4" s="283">
        <v>2.27</v>
      </c>
      <c r="L4" s="283">
        <v>4.6079999999999997</v>
      </c>
      <c r="M4" s="283">
        <v>12.999000000000001</v>
      </c>
      <c r="N4" s="283">
        <v>25.62</v>
      </c>
      <c r="O4" s="283">
        <v>36.201999999999998</v>
      </c>
      <c r="P4" s="283">
        <v>39.094000000000001</v>
      </c>
      <c r="Q4" s="283">
        <v>36.377000000000002</v>
      </c>
      <c r="R4" s="283">
        <v>32.296999999999997</v>
      </c>
    </row>
    <row r="5" spans="1:18" ht="15.75" x14ac:dyDescent="0.25">
      <c r="A5" s="218" t="s">
        <v>134</v>
      </c>
      <c r="B5" s="179">
        <v>0</v>
      </c>
      <c r="C5" s="179">
        <v>0.47</v>
      </c>
      <c r="D5" s="179">
        <v>0.66800000000000004</v>
      </c>
      <c r="E5" s="283">
        <v>0.74399999999999999</v>
      </c>
      <c r="F5" s="283">
        <v>1.2470000000000001</v>
      </c>
      <c r="G5" s="283">
        <v>3.4380000000000002</v>
      </c>
      <c r="H5" s="283">
        <v>3.9990000000000001</v>
      </c>
      <c r="I5" s="283">
        <v>4.8380000000000001</v>
      </c>
      <c r="J5" s="283">
        <v>8.077</v>
      </c>
      <c r="K5" s="283">
        <v>9.15</v>
      </c>
      <c r="L5" s="283">
        <v>15.311999999999999</v>
      </c>
      <c r="M5" s="283">
        <v>17.260000000000002</v>
      </c>
      <c r="N5" s="283">
        <v>23.491</v>
      </c>
      <c r="O5" s="283">
        <v>34.840000000000003</v>
      </c>
      <c r="P5" s="283">
        <v>46.933</v>
      </c>
      <c r="Q5" s="283">
        <v>52.598999999999997</v>
      </c>
      <c r="R5" s="283">
        <v>43.587000000000003</v>
      </c>
    </row>
    <row r="6" spans="1:18" ht="15.75" x14ac:dyDescent="0.25">
      <c r="A6" s="218" t="s">
        <v>135</v>
      </c>
      <c r="B6" s="179">
        <v>1.39</v>
      </c>
      <c r="C6" s="179">
        <v>3.9849999999999999</v>
      </c>
      <c r="D6" s="179">
        <v>6.83</v>
      </c>
      <c r="E6" s="283">
        <v>7.6239999999999997</v>
      </c>
      <c r="F6" s="283">
        <v>5.6550000000000002</v>
      </c>
      <c r="G6" s="283">
        <v>5.41</v>
      </c>
      <c r="H6" s="283">
        <v>6.3540000000000001</v>
      </c>
      <c r="I6" s="283">
        <v>12.058999999999999</v>
      </c>
      <c r="J6" s="283">
        <v>24.738</v>
      </c>
      <c r="K6" s="283">
        <v>29.696999999999999</v>
      </c>
      <c r="L6" s="283">
        <v>28.100999999999999</v>
      </c>
      <c r="M6" s="283">
        <v>31.640999999999998</v>
      </c>
      <c r="N6" s="283">
        <v>43.058</v>
      </c>
      <c r="O6" s="283">
        <v>48.158999999999999</v>
      </c>
      <c r="P6" s="283">
        <v>41.225000000000001</v>
      </c>
      <c r="Q6" s="283">
        <v>48.280999999999999</v>
      </c>
      <c r="R6" s="283">
        <v>47.36</v>
      </c>
    </row>
    <row r="7" spans="1:18" ht="15.75" x14ac:dyDescent="0.25">
      <c r="A7" s="218" t="s">
        <v>136</v>
      </c>
      <c r="B7" s="179">
        <v>1.8759999999999999</v>
      </c>
      <c r="C7" s="179">
        <v>2.5169999999999999</v>
      </c>
      <c r="D7" s="179">
        <v>3.9790000000000001</v>
      </c>
      <c r="E7" s="283">
        <v>7.32</v>
      </c>
      <c r="F7" s="283">
        <v>9.3010000000000002</v>
      </c>
      <c r="G7" s="283">
        <v>10.117000000000001</v>
      </c>
      <c r="H7" s="283">
        <v>9.4429999999999996</v>
      </c>
      <c r="I7" s="283">
        <v>10.989000000000001</v>
      </c>
      <c r="J7" s="283">
        <v>15.439</v>
      </c>
      <c r="K7" s="283">
        <v>27.564</v>
      </c>
      <c r="L7" s="283">
        <v>28.542000000000002</v>
      </c>
      <c r="M7" s="283">
        <v>39.399000000000001</v>
      </c>
      <c r="N7" s="283">
        <v>39.734000000000002</v>
      </c>
      <c r="O7" s="283">
        <v>36.517000000000003</v>
      </c>
      <c r="P7" s="283">
        <v>33.252000000000002</v>
      </c>
      <c r="Q7" s="283">
        <v>32.134999999999998</v>
      </c>
      <c r="R7" s="283">
        <v>29.834</v>
      </c>
    </row>
    <row r="8" spans="1:18" ht="15.75" x14ac:dyDescent="0.25">
      <c r="A8" s="218" t="s">
        <v>137</v>
      </c>
      <c r="B8" s="179">
        <v>17.797000000000001</v>
      </c>
      <c r="C8" s="179">
        <v>26.068000000000001</v>
      </c>
      <c r="D8" s="179">
        <v>27.198</v>
      </c>
      <c r="E8" s="283">
        <v>25.376999999999999</v>
      </c>
      <c r="F8" s="283">
        <v>23.585999999999999</v>
      </c>
      <c r="G8" s="283">
        <v>25.213999999999999</v>
      </c>
      <c r="H8" s="283">
        <v>38.207000000000001</v>
      </c>
      <c r="I8" s="283">
        <v>36.707999999999998</v>
      </c>
      <c r="J8" s="283">
        <v>41.466000000000001</v>
      </c>
      <c r="K8" s="283">
        <v>33.884</v>
      </c>
      <c r="L8" s="283">
        <v>31.38</v>
      </c>
      <c r="M8" s="283">
        <v>30.518000000000001</v>
      </c>
      <c r="N8" s="283">
        <v>26.305</v>
      </c>
      <c r="O8" s="283">
        <v>23.806999999999999</v>
      </c>
      <c r="P8" s="283">
        <v>23.687999999999999</v>
      </c>
      <c r="Q8" s="283">
        <v>20.126000000000001</v>
      </c>
      <c r="R8" s="283">
        <v>21.132000000000001</v>
      </c>
    </row>
    <row r="9" spans="1:18" ht="15.75" x14ac:dyDescent="0.25">
      <c r="A9" s="218" t="s">
        <v>138</v>
      </c>
      <c r="B9" s="179">
        <v>23.106999999999999</v>
      </c>
      <c r="C9" s="179">
        <v>28.939</v>
      </c>
      <c r="D9" s="179">
        <v>39.795999999999999</v>
      </c>
      <c r="E9" s="283">
        <v>42.225999999999999</v>
      </c>
      <c r="F9" s="283">
        <v>35.468000000000004</v>
      </c>
      <c r="G9" s="283">
        <v>31.361999999999998</v>
      </c>
      <c r="H9" s="283">
        <v>27.475000000000001</v>
      </c>
      <c r="I9" s="283">
        <v>24.312000000000001</v>
      </c>
      <c r="J9" s="283">
        <v>24.689</v>
      </c>
      <c r="K9" s="283">
        <v>20.542000000000002</v>
      </c>
      <c r="L9" s="283">
        <v>20.347000000000001</v>
      </c>
      <c r="M9" s="283">
        <v>18.917999999999999</v>
      </c>
      <c r="N9" s="283">
        <v>16.956</v>
      </c>
      <c r="O9" s="283">
        <v>13.804</v>
      </c>
      <c r="P9" s="283">
        <v>12.696</v>
      </c>
      <c r="Q9" s="283">
        <v>12.500999999999999</v>
      </c>
      <c r="R9" s="283">
        <v>11.343</v>
      </c>
    </row>
    <row r="10" spans="1:18" ht="15.75" x14ac:dyDescent="0.25">
      <c r="A10" s="218" t="s">
        <v>139</v>
      </c>
      <c r="B10" s="179">
        <v>38.316000000000003</v>
      </c>
      <c r="C10" s="179">
        <v>51.018999999999998</v>
      </c>
      <c r="D10" s="179">
        <v>47.146999999999998</v>
      </c>
      <c r="E10" s="283">
        <v>48.823</v>
      </c>
      <c r="F10" s="283">
        <v>51.095999999999997</v>
      </c>
      <c r="G10" s="283">
        <v>47.716000000000001</v>
      </c>
      <c r="H10" s="283">
        <v>45.838999999999999</v>
      </c>
      <c r="I10" s="283">
        <v>32.981000000000002</v>
      </c>
      <c r="J10" s="283">
        <v>32.673000000000002</v>
      </c>
      <c r="K10" s="283">
        <v>25.308</v>
      </c>
      <c r="L10" s="283">
        <v>18.123999999999999</v>
      </c>
      <c r="M10" s="283">
        <v>14.148</v>
      </c>
      <c r="N10" s="283">
        <v>14.134</v>
      </c>
      <c r="O10" s="283">
        <v>15.339</v>
      </c>
      <c r="P10" s="283">
        <v>13.166</v>
      </c>
      <c r="Q10" s="283">
        <v>10.108000000000001</v>
      </c>
      <c r="R10" s="283">
        <v>9.2219999999999995</v>
      </c>
    </row>
    <row r="11" spans="1:18" ht="15.75" x14ac:dyDescent="0.25">
      <c r="A11" s="218" t="s">
        <v>140</v>
      </c>
      <c r="B11" s="179">
        <v>14.725</v>
      </c>
      <c r="C11" s="179">
        <v>22.545000000000002</v>
      </c>
      <c r="D11" s="179">
        <v>22.27</v>
      </c>
      <c r="E11" s="283">
        <v>20.076000000000001</v>
      </c>
      <c r="F11" s="283">
        <v>17.821999999999999</v>
      </c>
      <c r="G11" s="283">
        <v>22.405999999999999</v>
      </c>
      <c r="H11" s="283">
        <v>21.541</v>
      </c>
      <c r="I11" s="283">
        <v>16.710999999999999</v>
      </c>
      <c r="J11" s="283">
        <v>10.727</v>
      </c>
      <c r="K11" s="283">
        <v>6.2220000000000004</v>
      </c>
      <c r="L11" s="283">
        <v>6.1230000000000002</v>
      </c>
      <c r="M11" s="283">
        <v>5.7160000000000002</v>
      </c>
      <c r="N11" s="283">
        <v>6.4169999999999998</v>
      </c>
      <c r="O11" s="283">
        <v>4.4189999999999996</v>
      </c>
      <c r="P11" s="283">
        <v>4.0839999999999996</v>
      </c>
      <c r="Q11" s="283">
        <v>3.47</v>
      </c>
      <c r="R11" s="283">
        <v>3.1539999999999999</v>
      </c>
    </row>
    <row r="12" spans="1:18" ht="15.75" x14ac:dyDescent="0.25">
      <c r="A12" s="218" t="s">
        <v>141</v>
      </c>
      <c r="B12" s="179">
        <v>12.641999999999999</v>
      </c>
      <c r="C12" s="179">
        <v>14.821</v>
      </c>
      <c r="D12" s="179">
        <v>18.064</v>
      </c>
      <c r="E12" s="283">
        <v>17.555</v>
      </c>
      <c r="F12" s="283">
        <v>16.687999999999999</v>
      </c>
      <c r="G12" s="283">
        <v>12.247</v>
      </c>
      <c r="H12" s="283">
        <v>12.750999999999999</v>
      </c>
      <c r="I12" s="283">
        <v>9.5370000000000008</v>
      </c>
      <c r="J12" s="283">
        <v>9.4359999999999999</v>
      </c>
      <c r="K12" s="283">
        <v>7.5270000000000001</v>
      </c>
      <c r="L12" s="283">
        <v>5.3719999999999999</v>
      </c>
      <c r="M12" s="283">
        <v>3.536</v>
      </c>
      <c r="N12" s="283">
        <v>2.5390000000000001</v>
      </c>
      <c r="O12" s="283">
        <v>2.6269999999999998</v>
      </c>
      <c r="P12" s="283">
        <v>2.9809999999999999</v>
      </c>
      <c r="Q12" s="283">
        <v>2.1779999999999999</v>
      </c>
      <c r="R12" s="283">
        <v>2.1920000000000002</v>
      </c>
    </row>
    <row r="13" spans="1:18" ht="15.75" x14ac:dyDescent="0.25">
      <c r="A13" s="218" t="s">
        <v>142</v>
      </c>
      <c r="B13" s="179">
        <v>13.586</v>
      </c>
      <c r="C13" s="179">
        <v>17.274999999999999</v>
      </c>
      <c r="D13" s="179">
        <v>15.816000000000001</v>
      </c>
      <c r="E13" s="283">
        <v>13.664</v>
      </c>
      <c r="F13" s="283">
        <v>14.734</v>
      </c>
      <c r="G13" s="283">
        <v>13.188000000000001</v>
      </c>
      <c r="H13" s="283">
        <v>15.97</v>
      </c>
      <c r="I13" s="283">
        <v>11.324999999999999</v>
      </c>
      <c r="J13" s="283">
        <v>7.4210000000000003</v>
      </c>
      <c r="K13" s="283">
        <v>7.0019999999999998</v>
      </c>
      <c r="L13" s="283">
        <v>4.6429999999999998</v>
      </c>
      <c r="M13" s="283">
        <v>3.911</v>
      </c>
      <c r="N13" s="283">
        <v>2.782</v>
      </c>
      <c r="O13" s="283">
        <v>2.875</v>
      </c>
      <c r="P13" s="283">
        <v>1.3140000000000001</v>
      </c>
      <c r="Q13" s="283">
        <v>0.98099999999999998</v>
      </c>
      <c r="R13" s="283">
        <v>1.5289999999999999</v>
      </c>
    </row>
    <row r="14" spans="1:18" ht="15.75" x14ac:dyDescent="0.25">
      <c r="A14" s="218" t="s">
        <v>143</v>
      </c>
      <c r="B14" s="179">
        <v>12.943</v>
      </c>
      <c r="C14" s="179">
        <v>17.254999999999999</v>
      </c>
      <c r="D14" s="179">
        <v>16.834</v>
      </c>
      <c r="E14" s="283">
        <v>15.124000000000001</v>
      </c>
      <c r="F14" s="283">
        <v>12.914</v>
      </c>
      <c r="G14" s="283">
        <v>12.558</v>
      </c>
      <c r="H14" s="283">
        <v>10.054</v>
      </c>
      <c r="I14" s="283">
        <v>6.0650000000000004</v>
      </c>
      <c r="J14" s="283">
        <v>5.0739999999999998</v>
      </c>
      <c r="K14" s="283">
        <v>3.6819999999999999</v>
      </c>
      <c r="L14" s="283">
        <v>1.7829999999999999</v>
      </c>
      <c r="M14" s="283">
        <v>1.5469999999999999</v>
      </c>
      <c r="N14" s="283">
        <v>1.472</v>
      </c>
      <c r="O14" s="283">
        <v>1.7989999999999999</v>
      </c>
      <c r="P14" s="283">
        <v>1.61</v>
      </c>
      <c r="Q14" s="283">
        <v>1.4930000000000001</v>
      </c>
      <c r="R14" s="283">
        <v>0.83499999999999996</v>
      </c>
    </row>
    <row r="15" spans="1:18" ht="15.75" x14ac:dyDescent="0.25">
      <c r="A15" s="218" t="s">
        <v>144</v>
      </c>
      <c r="B15" s="179">
        <v>10.162000000000001</v>
      </c>
      <c r="C15" s="179">
        <v>12.025</v>
      </c>
      <c r="D15" s="179">
        <v>9.51</v>
      </c>
      <c r="E15" s="283">
        <v>8.2870000000000008</v>
      </c>
      <c r="F15" s="283">
        <v>6.92</v>
      </c>
      <c r="G15" s="283">
        <v>5.73</v>
      </c>
      <c r="H15" s="283">
        <v>4.1989999999999998</v>
      </c>
      <c r="I15" s="283">
        <v>2.3660000000000001</v>
      </c>
      <c r="J15" s="283">
        <v>2.2589999999999999</v>
      </c>
      <c r="K15" s="283">
        <v>2.5920000000000001</v>
      </c>
      <c r="L15" s="283">
        <v>2.323</v>
      </c>
      <c r="M15" s="283">
        <v>1.7749999999999999</v>
      </c>
      <c r="N15" s="283">
        <v>1.4319999999999999</v>
      </c>
      <c r="O15" s="283">
        <v>0.95299999999999996</v>
      </c>
      <c r="P15" s="283">
        <v>0.63600000000000001</v>
      </c>
      <c r="Q15" s="283">
        <v>0.435</v>
      </c>
      <c r="R15" s="283">
        <v>0.34</v>
      </c>
    </row>
    <row r="16" spans="1:18" ht="15.75" x14ac:dyDescent="0.25">
      <c r="A16" s="218" t="s">
        <v>145</v>
      </c>
      <c r="B16" s="179">
        <v>6.5730000000000004</v>
      </c>
      <c r="C16" s="179">
        <v>6.6079999999999997</v>
      </c>
      <c r="D16" s="179">
        <v>6.8570000000000002</v>
      </c>
      <c r="E16" s="283">
        <v>7.492</v>
      </c>
      <c r="F16" s="283">
        <v>5.64</v>
      </c>
      <c r="G16" s="283">
        <v>5.7489999999999997</v>
      </c>
      <c r="H16" s="283">
        <v>5.2489999999999997</v>
      </c>
      <c r="I16" s="283">
        <v>3.4329999999999998</v>
      </c>
      <c r="J16" s="283">
        <v>2.1560000000000001</v>
      </c>
      <c r="K16" s="283">
        <v>1.1579999999999999</v>
      </c>
      <c r="L16" s="283">
        <v>0.58299999999999996</v>
      </c>
      <c r="M16" s="283">
        <v>0.45400000000000001</v>
      </c>
      <c r="N16" s="283">
        <v>0.53</v>
      </c>
      <c r="O16" s="283">
        <v>0.497</v>
      </c>
      <c r="P16" s="283">
        <v>0.40100000000000002</v>
      </c>
      <c r="Q16" s="283">
        <v>0.58299999999999996</v>
      </c>
      <c r="R16" s="283">
        <v>0.52600000000000002</v>
      </c>
    </row>
    <row r="17" spans="1:27" ht="15.75" x14ac:dyDescent="0.25">
      <c r="A17" s="218" t="s">
        <v>146</v>
      </c>
      <c r="B17" s="179">
        <v>52.707000000000001</v>
      </c>
      <c r="C17" s="179">
        <v>16.98</v>
      </c>
      <c r="D17" s="179">
        <v>4.3620000000000001</v>
      </c>
      <c r="E17" s="283">
        <v>3.5489999999999999</v>
      </c>
      <c r="F17" s="283">
        <v>2.0950000000000002</v>
      </c>
      <c r="G17" s="283">
        <v>1.383</v>
      </c>
      <c r="H17" s="283">
        <v>1.458</v>
      </c>
      <c r="I17" s="283">
        <v>1.0269999999999999</v>
      </c>
      <c r="J17" s="283">
        <v>0.755</v>
      </c>
      <c r="K17" s="283">
        <v>0.64900000000000002</v>
      </c>
      <c r="L17" s="283">
        <v>0.52300000000000002</v>
      </c>
      <c r="M17" s="283">
        <v>0.70299999999999996</v>
      </c>
      <c r="N17" s="283">
        <v>0.746</v>
      </c>
      <c r="O17" s="283">
        <v>0.57599999999999996</v>
      </c>
      <c r="P17" s="283">
        <v>0.72699999999999998</v>
      </c>
      <c r="Q17" s="283">
        <v>0.84199999999999997</v>
      </c>
      <c r="R17" s="283">
        <v>0.67300000000000004</v>
      </c>
    </row>
    <row r="18" spans="1:27" s="176" customFormat="1" ht="6.75" customHeight="1" x14ac:dyDescent="0.25">
      <c r="A18" s="2"/>
      <c r="B18" s="179"/>
      <c r="C18" s="179"/>
      <c r="D18" s="179"/>
      <c r="E18" s="179"/>
      <c r="F18" s="179"/>
      <c r="G18" s="179"/>
      <c r="H18" s="179"/>
      <c r="I18" s="179"/>
      <c r="J18" s="179"/>
      <c r="K18" s="179"/>
      <c r="L18" s="179"/>
      <c r="M18" s="179"/>
      <c r="N18" s="179"/>
      <c r="O18" s="179"/>
      <c r="P18" s="179"/>
      <c r="Q18" s="179"/>
      <c r="R18" s="179"/>
    </row>
    <row r="19" spans="1:27" ht="15.75" x14ac:dyDescent="0.25">
      <c r="A19" s="218" t="s">
        <v>65</v>
      </c>
      <c r="B19" s="180">
        <v>205.828</v>
      </c>
      <c r="C19" s="180">
        <v>220.512</v>
      </c>
      <c r="D19" s="180">
        <v>219.33199999999999</v>
      </c>
      <c r="E19" s="180">
        <v>217.86099999999999</v>
      </c>
      <c r="F19" s="179">
        <v>203.167</v>
      </c>
      <c r="G19" s="179">
        <v>196.518</v>
      </c>
      <c r="H19" s="179">
        <v>202.54400000000001</v>
      </c>
      <c r="I19" s="179">
        <v>172.66800000000001</v>
      </c>
      <c r="J19" s="179">
        <v>186.21199999999999</v>
      </c>
      <c r="K19" s="179">
        <v>177.24700000000001</v>
      </c>
      <c r="L19" s="179">
        <v>167.76400000000001</v>
      </c>
      <c r="M19" s="179">
        <v>182.52500000000001</v>
      </c>
      <c r="N19" s="179">
        <v>205.21600000000001</v>
      </c>
      <c r="O19" s="179">
        <v>222.41399999999999</v>
      </c>
      <c r="P19" s="179">
        <v>221.80699999999999</v>
      </c>
      <c r="Q19" s="179">
        <v>222.10900000000001</v>
      </c>
      <c r="R19" s="179">
        <v>204.024</v>
      </c>
    </row>
    <row r="20" spans="1:27" ht="7.5" customHeight="1" x14ac:dyDescent="0.25">
      <c r="A20" s="218"/>
      <c r="N20" s="3"/>
      <c r="O20" s="3"/>
      <c r="P20" s="3"/>
      <c r="Q20" s="3"/>
      <c r="R20" s="3"/>
    </row>
    <row r="21" spans="1:27" ht="18.75" x14ac:dyDescent="0.35">
      <c r="A21" s="218" t="s">
        <v>147</v>
      </c>
      <c r="B21" s="116">
        <v>174.688612273953</v>
      </c>
      <c r="C21" s="223">
        <v>171.83912112100299</v>
      </c>
      <c r="D21" s="223">
        <v>168.743517700144</v>
      </c>
      <c r="E21" s="223">
        <v>166.86097372055701</v>
      </c>
      <c r="F21" s="223">
        <v>165.62526358717301</v>
      </c>
      <c r="G21" s="223">
        <v>164.401593768417</v>
      </c>
      <c r="H21" s="223">
        <v>162.18797429955299</v>
      </c>
      <c r="I21" s="223">
        <v>156.25750840416899</v>
      </c>
      <c r="J21" s="223">
        <v>148.64406843634899</v>
      </c>
      <c r="K21" s="223">
        <v>143.400315971868</v>
      </c>
      <c r="L21" s="223">
        <v>138.24391746043099</v>
      </c>
      <c r="M21" s="223">
        <v>133.15860016939601</v>
      </c>
      <c r="N21" s="223">
        <v>128.36789749107399</v>
      </c>
      <c r="O21" s="223">
        <v>124.388066967787</v>
      </c>
      <c r="P21" s="223">
        <v>121.378048670165</v>
      </c>
      <c r="Q21" s="223">
        <v>119.997460082163</v>
      </c>
      <c r="R21" s="223">
        <v>120.16180889201399</v>
      </c>
    </row>
    <row r="22" spans="1:27" ht="9" customHeight="1" x14ac:dyDescent="0.25">
      <c r="A22" s="2"/>
      <c r="B22" s="177"/>
      <c r="C22" s="176"/>
      <c r="D22" s="176"/>
      <c r="E22" s="176"/>
      <c r="F22" s="176"/>
      <c r="G22" s="176"/>
      <c r="H22" s="176"/>
      <c r="I22" s="176"/>
      <c r="J22" s="176"/>
      <c r="K22" s="176"/>
      <c r="L22" s="176"/>
      <c r="M22" s="176"/>
      <c r="P22" s="176"/>
      <c r="Q22" s="176"/>
      <c r="R22" s="176"/>
      <c r="S22" s="176"/>
      <c r="T22" s="176"/>
      <c r="U22" s="176"/>
      <c r="V22" s="176"/>
      <c r="W22" s="176"/>
      <c r="X22" s="176"/>
      <c r="Y22" s="176"/>
      <c r="Z22" s="176"/>
    </row>
    <row r="23" spans="1:27" ht="15.75" x14ac:dyDescent="0.25">
      <c r="A23" s="2"/>
      <c r="B23" s="115"/>
      <c r="C23" s="176"/>
      <c r="D23" s="176"/>
      <c r="E23" s="176"/>
      <c r="F23" s="176"/>
      <c r="G23" s="176"/>
      <c r="H23" s="176"/>
      <c r="I23" s="176"/>
      <c r="J23" s="176"/>
      <c r="P23" s="217" t="s">
        <v>226</v>
      </c>
      <c r="Q23" s="176"/>
      <c r="R23" s="176"/>
      <c r="S23" s="176"/>
      <c r="T23" s="176"/>
      <c r="U23" s="176"/>
      <c r="V23" s="176"/>
      <c r="W23" s="176"/>
      <c r="X23" s="176"/>
      <c r="Y23" s="176"/>
      <c r="Z23" s="176"/>
    </row>
    <row r="24" spans="1:27" ht="15.75" x14ac:dyDescent="0.25">
      <c r="A24" s="218" t="s">
        <v>133</v>
      </c>
      <c r="B24" s="181">
        <f>100*B4/B$19</f>
        <v>1.9433701925879862E-3</v>
      </c>
      <c r="C24" s="181">
        <f t="shared" ref="C24:N37" si="0">100*C4/C$19</f>
        <v>2.2674502974894791E-3</v>
      </c>
      <c r="D24" s="181">
        <f t="shared" si="0"/>
        <v>4.5592982328160054E-4</v>
      </c>
      <c r="E24" s="273">
        <f t="shared" si="0"/>
        <v>0</v>
      </c>
      <c r="F24" s="273">
        <f t="shared" si="0"/>
        <v>4.9220591926838516E-4</v>
      </c>
      <c r="G24" s="273">
        <f t="shared" si="0"/>
        <v>0</v>
      </c>
      <c r="H24" s="273">
        <f t="shared" si="0"/>
        <v>2.4685994154356582E-3</v>
      </c>
      <c r="I24" s="273">
        <f t="shared" si="0"/>
        <v>0.18358931591261843</v>
      </c>
      <c r="J24" s="273">
        <f t="shared" si="0"/>
        <v>0.69920305887912715</v>
      </c>
      <c r="K24" s="273">
        <f t="shared" si="0"/>
        <v>1.2806986860144318</v>
      </c>
      <c r="L24" s="273">
        <f t="shared" si="0"/>
        <v>2.7467156243294149</v>
      </c>
      <c r="M24" s="273">
        <f t="shared" si="0"/>
        <v>7.1217641418983701</v>
      </c>
      <c r="N24" s="273">
        <f t="shared" si="0"/>
        <v>12.484406673943552</v>
      </c>
      <c r="O24" s="273">
        <f t="shared" ref="O24:P24" si="1">100*O4/O$19</f>
        <v>16.276853075795589</v>
      </c>
      <c r="P24" s="273">
        <f t="shared" si="1"/>
        <v>17.625232747388498</v>
      </c>
      <c r="Q24" s="273">
        <f t="shared" ref="Q24:R24" si="2">100*Q4/Q$19</f>
        <v>16.377994588242711</v>
      </c>
      <c r="R24" s="273">
        <f t="shared" si="2"/>
        <v>15.830000392110732</v>
      </c>
      <c r="S24" s="176"/>
      <c r="T24" s="176"/>
      <c r="U24" s="176"/>
      <c r="V24" s="176"/>
      <c r="W24" s="176"/>
      <c r="X24" s="176"/>
      <c r="Y24" s="176"/>
      <c r="Z24" s="176"/>
      <c r="AA24" s="172"/>
    </row>
    <row r="25" spans="1:27" ht="15.75" x14ac:dyDescent="0.25">
      <c r="A25" s="218" t="s">
        <v>134</v>
      </c>
      <c r="B25" s="181">
        <f t="shared" ref="B25:M25" si="3">100*B5/B$19</f>
        <v>0</v>
      </c>
      <c r="C25" s="181">
        <f t="shared" si="3"/>
        <v>0.21314032796401103</v>
      </c>
      <c r="D25" s="181">
        <f t="shared" si="3"/>
        <v>0.3045611219521091</v>
      </c>
      <c r="E25" s="273">
        <f t="shared" si="3"/>
        <v>0.34150215045372972</v>
      </c>
      <c r="F25" s="273">
        <f t="shared" si="3"/>
        <v>0.61378078132767633</v>
      </c>
      <c r="G25" s="273">
        <f t="shared" si="3"/>
        <v>1.7494580649100846</v>
      </c>
      <c r="H25" s="273">
        <f t="shared" si="3"/>
        <v>1.9743858124654396</v>
      </c>
      <c r="I25" s="273">
        <f t="shared" si="3"/>
        <v>2.8019088655686057</v>
      </c>
      <c r="J25" s="273">
        <f t="shared" si="3"/>
        <v>4.3375292677163664</v>
      </c>
      <c r="K25" s="273">
        <f t="shared" si="3"/>
        <v>5.1622876550801982</v>
      </c>
      <c r="L25" s="273">
        <f t="shared" si="3"/>
        <v>9.1271071266779522</v>
      </c>
      <c r="M25" s="273">
        <f t="shared" si="3"/>
        <v>9.4562388713874821</v>
      </c>
      <c r="N25" s="273">
        <f t="shared" si="0"/>
        <v>11.446963199750506</v>
      </c>
      <c r="O25" s="273">
        <f t="shared" ref="O25:P25" si="4">100*O5/O$19</f>
        <v>15.664481552420265</v>
      </c>
      <c r="P25" s="273">
        <f t="shared" si="4"/>
        <v>21.159386313326454</v>
      </c>
      <c r="Q25" s="273">
        <f t="shared" ref="Q25:R25" si="5">100*Q5/Q$19</f>
        <v>23.681615783241558</v>
      </c>
      <c r="R25" s="273">
        <f t="shared" si="5"/>
        <v>21.363663098459007</v>
      </c>
      <c r="S25" s="176"/>
      <c r="T25" s="176"/>
      <c r="U25" s="176"/>
      <c r="V25" s="176"/>
      <c r="W25" s="176"/>
      <c r="X25" s="176"/>
      <c r="Y25" s="176"/>
      <c r="Z25" s="176"/>
      <c r="AA25" s="172"/>
    </row>
    <row r="26" spans="1:27" ht="15.75" x14ac:dyDescent="0.25">
      <c r="A26" s="218" t="s">
        <v>135</v>
      </c>
      <c r="B26" s="181">
        <f t="shared" ref="B26:M26" si="6">100*B6/B$19</f>
        <v>0.67532114192432513</v>
      </c>
      <c r="C26" s="181">
        <f t="shared" si="6"/>
        <v>1.8071578870991147</v>
      </c>
      <c r="D26" s="181">
        <f t="shared" si="6"/>
        <v>3.1140006930133315</v>
      </c>
      <c r="E26" s="273">
        <f t="shared" si="6"/>
        <v>3.4994790256172514</v>
      </c>
      <c r="F26" s="273">
        <f t="shared" si="6"/>
        <v>2.783424473462718</v>
      </c>
      <c r="G26" s="273">
        <f t="shared" si="6"/>
        <v>2.7529284849225006</v>
      </c>
      <c r="H26" s="273">
        <f t="shared" si="6"/>
        <v>3.1370961371356345</v>
      </c>
      <c r="I26" s="273">
        <f t="shared" si="6"/>
        <v>6.983922904070238</v>
      </c>
      <c r="J26" s="273">
        <f t="shared" si="6"/>
        <v>13.284858118703415</v>
      </c>
      <c r="K26" s="273">
        <f t="shared" si="6"/>
        <v>16.754585409061928</v>
      </c>
      <c r="L26" s="273">
        <f t="shared" si="6"/>
        <v>16.750315919982832</v>
      </c>
      <c r="M26" s="273">
        <f t="shared" si="6"/>
        <v>17.335159567182576</v>
      </c>
      <c r="N26" s="273">
        <f t="shared" si="0"/>
        <v>20.981794791829095</v>
      </c>
      <c r="O26" s="273">
        <f t="shared" ref="O26:P26" si="7">100*O6/O$19</f>
        <v>21.652863578731555</v>
      </c>
      <c r="P26" s="273">
        <f t="shared" si="7"/>
        <v>18.5859778997056</v>
      </c>
      <c r="Q26" s="273">
        <f t="shared" ref="Q26:R26" si="8">100*Q6/Q$19</f>
        <v>21.737525269124614</v>
      </c>
      <c r="R26" s="273">
        <f t="shared" si="8"/>
        <v>23.212955338587616</v>
      </c>
      <c r="S26" s="176"/>
      <c r="T26" s="176"/>
      <c r="U26" s="176"/>
      <c r="V26" s="176"/>
      <c r="W26" s="176"/>
      <c r="X26" s="176"/>
      <c r="Y26" s="176"/>
      <c r="Z26" s="176"/>
      <c r="AA26" s="172"/>
    </row>
    <row r="27" spans="1:27" ht="15.75" x14ac:dyDescent="0.25">
      <c r="A27" s="218" t="s">
        <v>136</v>
      </c>
      <c r="B27" s="181">
        <f t="shared" ref="B27:M27" si="9">100*B7/B$19</f>
        <v>0.91144062032376538</v>
      </c>
      <c r="C27" s="181">
        <f t="shared" si="9"/>
        <v>1.1414344797562037</v>
      </c>
      <c r="D27" s="181">
        <f t="shared" si="9"/>
        <v>1.8141447668374886</v>
      </c>
      <c r="E27" s="273">
        <f t="shared" si="9"/>
        <v>3.3599405125286306</v>
      </c>
      <c r="F27" s="273">
        <f t="shared" si="9"/>
        <v>4.5780072551152502</v>
      </c>
      <c r="G27" s="273">
        <f t="shared" si="9"/>
        <v>5.1481289245768833</v>
      </c>
      <c r="H27" s="273">
        <f t="shared" si="9"/>
        <v>4.6621968559917839</v>
      </c>
      <c r="I27" s="273">
        <f t="shared" si="9"/>
        <v>6.3642365696017791</v>
      </c>
      <c r="J27" s="273">
        <f t="shared" si="9"/>
        <v>8.2910875775997255</v>
      </c>
      <c r="K27" s="273">
        <f t="shared" si="9"/>
        <v>15.551179991762906</v>
      </c>
      <c r="L27" s="273">
        <f t="shared" si="9"/>
        <v>17.013185188717486</v>
      </c>
      <c r="M27" s="273">
        <f t="shared" si="9"/>
        <v>21.585536227913984</v>
      </c>
      <c r="N27" s="273">
        <f t="shared" si="0"/>
        <v>19.362038047715579</v>
      </c>
      <c r="O27" s="273">
        <f t="shared" ref="O27:P27" si="10">100*O7/O$19</f>
        <v>16.418480851025567</v>
      </c>
      <c r="P27" s="273">
        <f t="shared" si="10"/>
        <v>14.991411452298623</v>
      </c>
      <c r="Q27" s="273">
        <f t="shared" ref="Q27:R27" si="11">100*Q7/Q$19</f>
        <v>14.468121507908279</v>
      </c>
      <c r="R27" s="273">
        <f t="shared" si="11"/>
        <v>14.622789475747952</v>
      </c>
      <c r="S27" s="176"/>
      <c r="T27" s="176"/>
      <c r="U27" s="176"/>
      <c r="V27" s="176"/>
      <c r="W27" s="176"/>
      <c r="X27" s="176"/>
      <c r="Y27" s="176"/>
      <c r="Z27" s="176"/>
      <c r="AA27" s="172"/>
    </row>
    <row r="28" spans="1:27" ht="15.75" x14ac:dyDescent="0.25">
      <c r="A28" s="218" t="s">
        <v>137</v>
      </c>
      <c r="B28" s="181">
        <f t="shared" ref="B28:M28" si="12">100*B8/B$19</f>
        <v>8.646539829372097</v>
      </c>
      <c r="C28" s="181">
        <f t="shared" si="12"/>
        <v>11.821578870991148</v>
      </c>
      <c r="D28" s="181">
        <f t="shared" si="12"/>
        <v>12.400379333612971</v>
      </c>
      <c r="E28" s="273">
        <f t="shared" si="12"/>
        <v>11.648252785032659</v>
      </c>
      <c r="F28" s="273">
        <f t="shared" si="12"/>
        <v>11.60916881186413</v>
      </c>
      <c r="G28" s="273">
        <f t="shared" si="12"/>
        <v>12.830376861152667</v>
      </c>
      <c r="H28" s="273">
        <f t="shared" si="12"/>
        <v>18.863555573110041</v>
      </c>
      <c r="I28" s="273">
        <f t="shared" si="12"/>
        <v>21.259295295017026</v>
      </c>
      <c r="J28" s="273">
        <f t="shared" si="12"/>
        <v>22.268167465039852</v>
      </c>
      <c r="K28" s="273">
        <f t="shared" si="12"/>
        <v>19.116825672648901</v>
      </c>
      <c r="L28" s="273">
        <f t="shared" si="12"/>
        <v>18.704847285472447</v>
      </c>
      <c r="M28" s="273">
        <f t="shared" si="12"/>
        <v>16.719901383372143</v>
      </c>
      <c r="N28" s="273">
        <f t="shared" si="0"/>
        <v>12.818201309839388</v>
      </c>
      <c r="O28" s="273">
        <f t="shared" ref="O28:P28" si="13">100*O8/O$19</f>
        <v>10.703912523492226</v>
      </c>
      <c r="P28" s="273">
        <f t="shared" si="13"/>
        <v>10.679554748046725</v>
      </c>
      <c r="Q28" s="273">
        <f t="shared" ref="Q28:R28" si="14">100*Q8/Q$19</f>
        <v>9.0613167408794784</v>
      </c>
      <c r="R28" s="273">
        <f t="shared" si="14"/>
        <v>10.357604987648513</v>
      </c>
      <c r="S28" s="176"/>
      <c r="T28" s="176"/>
      <c r="U28" s="176"/>
      <c r="V28" s="176"/>
      <c r="W28" s="176"/>
      <c r="X28" s="176"/>
      <c r="Y28" s="176"/>
      <c r="Z28" s="176"/>
      <c r="AA28" s="172"/>
    </row>
    <row r="29" spans="1:27" ht="15.75" x14ac:dyDescent="0.25">
      <c r="A29" s="218" t="s">
        <v>138</v>
      </c>
      <c r="B29" s="181">
        <f t="shared" ref="B29:M29" si="15">100*B9/B$19</f>
        <v>11.226363760032648</v>
      </c>
      <c r="C29" s="181">
        <f t="shared" si="15"/>
        <v>13.123548831809607</v>
      </c>
      <c r="D29" s="181">
        <f t="shared" si="15"/>
        <v>18.144183247314572</v>
      </c>
      <c r="E29" s="273">
        <f t="shared" si="15"/>
        <v>19.382083071316117</v>
      </c>
      <c r="F29" s="273">
        <f t="shared" si="15"/>
        <v>17.457559544611083</v>
      </c>
      <c r="G29" s="273">
        <f t="shared" si="15"/>
        <v>15.958843464720788</v>
      </c>
      <c r="H29" s="273">
        <f t="shared" si="15"/>
        <v>13.564953787818942</v>
      </c>
      <c r="I29" s="273">
        <f t="shared" si="15"/>
        <v>14.080200152894573</v>
      </c>
      <c r="J29" s="273">
        <f t="shared" si="15"/>
        <v>13.258544025089684</v>
      </c>
      <c r="K29" s="273">
        <f t="shared" si="15"/>
        <v>11.589476831765841</v>
      </c>
      <c r="L29" s="273">
        <f t="shared" si="15"/>
        <v>12.128346963591712</v>
      </c>
      <c r="M29" s="273">
        <f t="shared" si="15"/>
        <v>10.364607588001643</v>
      </c>
      <c r="N29" s="273">
        <f t="shared" si="0"/>
        <v>8.2625136441602987</v>
      </c>
      <c r="O29" s="273">
        <f t="shared" ref="O29:P29" si="16">100*O9/O$19</f>
        <v>6.2064438389669725</v>
      </c>
      <c r="P29" s="273">
        <f t="shared" si="16"/>
        <v>5.7238950979905949</v>
      </c>
      <c r="Q29" s="273">
        <f t="shared" ref="Q29:R29" si="17">100*Q9/Q$19</f>
        <v>5.6283176278313798</v>
      </c>
      <c r="R29" s="273">
        <f t="shared" si="17"/>
        <v>5.5596400423479588</v>
      </c>
      <c r="S29" s="176"/>
      <c r="T29" s="176"/>
      <c r="U29" s="176"/>
      <c r="V29" s="176"/>
      <c r="W29" s="176"/>
      <c r="X29" s="176"/>
      <c r="Y29" s="176"/>
      <c r="Z29" s="176"/>
      <c r="AA29" s="172"/>
    </row>
    <row r="30" spans="1:27" ht="15.75" x14ac:dyDescent="0.25">
      <c r="A30" s="218" t="s">
        <v>139</v>
      </c>
      <c r="B30" s="181">
        <f t="shared" ref="B30:M30" si="18">100*B10/B$19</f>
        <v>18.615543074800321</v>
      </c>
      <c r="C30" s="181">
        <f t="shared" si="18"/>
        <v>23.136609345523144</v>
      </c>
      <c r="D30" s="181">
        <f t="shared" si="18"/>
        <v>21.495723378257619</v>
      </c>
      <c r="E30" s="273">
        <f t="shared" si="18"/>
        <v>22.410160606992534</v>
      </c>
      <c r="F30" s="273">
        <f t="shared" si="18"/>
        <v>25.149753650937402</v>
      </c>
      <c r="G30" s="273">
        <f t="shared" si="18"/>
        <v>24.280727465168585</v>
      </c>
      <c r="H30" s="273">
        <f t="shared" si="18"/>
        <v>22.631625720831025</v>
      </c>
      <c r="I30" s="273">
        <f t="shared" si="18"/>
        <v>19.100817754303058</v>
      </c>
      <c r="J30" s="273">
        <f t="shared" si="18"/>
        <v>17.546130217171829</v>
      </c>
      <c r="K30" s="273">
        <f t="shared" si="18"/>
        <v>14.278379887952969</v>
      </c>
      <c r="L30" s="273">
        <f t="shared" si="18"/>
        <v>10.803271262010918</v>
      </c>
      <c r="M30" s="273">
        <f t="shared" si="18"/>
        <v>7.751266949732913</v>
      </c>
      <c r="N30" s="273">
        <f t="shared" si="0"/>
        <v>6.8873772025573059</v>
      </c>
      <c r="O30" s="273">
        <f t="shared" ref="O30:P30" si="19">100*O10/O$19</f>
        <v>6.8965982357225721</v>
      </c>
      <c r="P30" s="273">
        <f t="shared" si="19"/>
        <v>5.9357910255312056</v>
      </c>
      <c r="Q30" s="273">
        <f t="shared" ref="Q30:R30" si="20">100*Q10/Q$19</f>
        <v>4.550918693074121</v>
      </c>
      <c r="R30" s="273">
        <f t="shared" si="20"/>
        <v>4.5200564639454175</v>
      </c>
      <c r="S30" s="176"/>
      <c r="T30" s="176"/>
      <c r="U30" s="176"/>
      <c r="V30" s="176"/>
      <c r="W30" s="176"/>
      <c r="X30" s="176"/>
      <c r="Y30" s="176"/>
      <c r="Z30" s="176"/>
      <c r="AA30" s="172"/>
    </row>
    <row r="31" spans="1:27" ht="15.75" x14ac:dyDescent="0.25">
      <c r="A31" s="218" t="s">
        <v>140</v>
      </c>
      <c r="B31" s="181">
        <f t="shared" ref="B31:M31" si="21">100*B11/B$19</f>
        <v>7.1540315214645238</v>
      </c>
      <c r="C31" s="181">
        <f t="shared" si="21"/>
        <v>10.223933391380061</v>
      </c>
      <c r="D31" s="181">
        <f t="shared" si="21"/>
        <v>10.153557164481244</v>
      </c>
      <c r="E31" s="273">
        <f t="shared" si="21"/>
        <v>9.2150499630498359</v>
      </c>
      <c r="F31" s="273">
        <f t="shared" si="21"/>
        <v>8.7720938932011592</v>
      </c>
      <c r="G31" s="273">
        <f t="shared" si="21"/>
        <v>11.401500117037624</v>
      </c>
      <c r="H31" s="273">
        <f t="shared" si="21"/>
        <v>10.635220001579903</v>
      </c>
      <c r="I31" s="273">
        <f t="shared" si="21"/>
        <v>9.6781105937405876</v>
      </c>
      <c r="J31" s="273">
        <f t="shared" si="21"/>
        <v>5.7606384121324092</v>
      </c>
      <c r="K31" s="273">
        <f t="shared" si="21"/>
        <v>3.5103556054545351</v>
      </c>
      <c r="L31" s="273">
        <f t="shared" si="21"/>
        <v>3.6497699148804275</v>
      </c>
      <c r="M31" s="273">
        <f t="shared" si="21"/>
        <v>3.13162580468429</v>
      </c>
      <c r="N31" s="273">
        <f t="shared" si="0"/>
        <v>3.1269491657570554</v>
      </c>
      <c r="O31" s="273">
        <f t="shared" ref="O31:P31" si="22">100*O11/O$19</f>
        <v>1.9868353610833851</v>
      </c>
      <c r="P31" s="273">
        <f t="shared" si="22"/>
        <v>1.8412403576081908</v>
      </c>
      <c r="Q31" s="273">
        <f t="shared" ref="Q31:R31" si="23">100*Q11/Q$19</f>
        <v>1.5622959898068065</v>
      </c>
      <c r="R31" s="273">
        <f t="shared" si="23"/>
        <v>1.5458965611888795</v>
      </c>
      <c r="S31" s="176"/>
      <c r="T31" s="176"/>
      <c r="U31" s="176"/>
      <c r="V31" s="176"/>
      <c r="W31" s="176"/>
      <c r="X31" s="176"/>
      <c r="Y31" s="176"/>
      <c r="Z31" s="176"/>
      <c r="AA31" s="172"/>
    </row>
    <row r="32" spans="1:27" ht="15.75" x14ac:dyDescent="0.25">
      <c r="A32" s="218" t="s">
        <v>141</v>
      </c>
      <c r="B32" s="181">
        <f t="shared" ref="B32:M32" si="24">100*B12/B$19</f>
        <v>6.1420214936743305</v>
      </c>
      <c r="C32" s="181">
        <f t="shared" si="24"/>
        <v>6.7211761718183132</v>
      </c>
      <c r="D32" s="181">
        <f t="shared" si="24"/>
        <v>8.2359163277588312</v>
      </c>
      <c r="E32" s="273">
        <f t="shared" si="24"/>
        <v>8.0578901226011084</v>
      </c>
      <c r="F32" s="273">
        <f t="shared" si="24"/>
        <v>8.2139323807508102</v>
      </c>
      <c r="G32" s="273">
        <f t="shared" si="24"/>
        <v>6.2319991044077385</v>
      </c>
      <c r="H32" s="273">
        <f t="shared" si="24"/>
        <v>6.2954222292440152</v>
      </c>
      <c r="I32" s="273">
        <f t="shared" si="24"/>
        <v>5.5233164222670093</v>
      </c>
      <c r="J32" s="273">
        <f t="shared" si="24"/>
        <v>5.0673425987584046</v>
      </c>
      <c r="K32" s="273">
        <f t="shared" si="24"/>
        <v>4.246616303802039</v>
      </c>
      <c r="L32" s="273">
        <f t="shared" si="24"/>
        <v>3.2021172599604206</v>
      </c>
      <c r="M32" s="273">
        <f t="shared" si="24"/>
        <v>1.937268867278455</v>
      </c>
      <c r="N32" s="273">
        <f t="shared" si="0"/>
        <v>1.2372329642912834</v>
      </c>
      <c r="O32" s="273">
        <f t="shared" ref="O32:P32" si="25">100*O12/O$19</f>
        <v>1.1811306842195186</v>
      </c>
      <c r="P32" s="273">
        <f t="shared" si="25"/>
        <v>1.3439611914862921</v>
      </c>
      <c r="Q32" s="273">
        <f t="shared" ref="Q32:R32" si="26">100*Q12/Q$19</f>
        <v>0.98059961550409924</v>
      </c>
      <c r="R32" s="273">
        <f t="shared" si="26"/>
        <v>1.0743834058738189</v>
      </c>
      <c r="S32" s="121"/>
      <c r="T32" s="176"/>
      <c r="U32" s="176"/>
      <c r="V32" s="176"/>
      <c r="W32" s="176"/>
      <c r="X32" s="176"/>
      <c r="Y32" s="176"/>
      <c r="Z32" s="176"/>
      <c r="AA32" s="172"/>
    </row>
    <row r="33" spans="1:27" ht="15.75" x14ac:dyDescent="0.25">
      <c r="A33" s="218" t="s">
        <v>142</v>
      </c>
      <c r="B33" s="181">
        <f t="shared" ref="B33:M33" si="27">100*B13/B$19</f>
        <v>6.6006568591250954</v>
      </c>
      <c r="C33" s="181">
        <f t="shared" si="27"/>
        <v>7.8340407778261492</v>
      </c>
      <c r="D33" s="181">
        <f t="shared" si="27"/>
        <v>7.2109860850217942</v>
      </c>
      <c r="E33" s="273">
        <f t="shared" si="27"/>
        <v>6.2718889567201099</v>
      </c>
      <c r="F33" s="273">
        <f t="shared" si="27"/>
        <v>7.2521620145003869</v>
      </c>
      <c r="G33" s="273">
        <f t="shared" si="27"/>
        <v>6.7108356486428722</v>
      </c>
      <c r="H33" s="273">
        <f t="shared" si="27"/>
        <v>7.8847065329014923</v>
      </c>
      <c r="I33" s="273">
        <f t="shared" si="27"/>
        <v>6.5588296615470147</v>
      </c>
      <c r="J33" s="273">
        <f t="shared" si="27"/>
        <v>3.9852426266835654</v>
      </c>
      <c r="K33" s="273">
        <f t="shared" si="27"/>
        <v>3.9504194711335021</v>
      </c>
      <c r="L33" s="273">
        <f t="shared" si="27"/>
        <v>2.7675782647051808</v>
      </c>
      <c r="M33" s="273">
        <f t="shared" si="27"/>
        <v>2.1427201753184497</v>
      </c>
      <c r="N33" s="273">
        <f t="shared" si="0"/>
        <v>1.3556447840324339</v>
      </c>
      <c r="O33" s="273">
        <f t="shared" ref="O33:P33" si="28">100*O13/O$19</f>
        <v>1.2926344564640715</v>
      </c>
      <c r="P33" s="273">
        <f t="shared" si="28"/>
        <v>0.59240691231566189</v>
      </c>
      <c r="Q33" s="273">
        <f t="shared" ref="Q33:R33" si="29">100*Q13/Q$19</f>
        <v>0.44167503342953229</v>
      </c>
      <c r="R33" s="273">
        <f t="shared" si="29"/>
        <v>0.74942163667019557</v>
      </c>
      <c r="S33" s="176"/>
      <c r="T33" s="176"/>
      <c r="U33" s="176"/>
      <c r="V33" s="176"/>
      <c r="W33" s="176"/>
      <c r="X33" s="176"/>
      <c r="Y33" s="176"/>
      <c r="Z33" s="176"/>
      <c r="AA33" s="172"/>
    </row>
    <row r="34" spans="1:27" ht="15.75" x14ac:dyDescent="0.25">
      <c r="A34" s="218" t="s">
        <v>143</v>
      </c>
      <c r="B34" s="181">
        <f t="shared" ref="B34:M34" si="30">100*B14/B$19</f>
        <v>6.2882601006665757</v>
      </c>
      <c r="C34" s="181">
        <f t="shared" si="30"/>
        <v>7.8249709766361919</v>
      </c>
      <c r="D34" s="181">
        <f t="shared" si="30"/>
        <v>7.6751226451224621</v>
      </c>
      <c r="E34" s="273">
        <f t="shared" si="30"/>
        <v>6.9420410261588819</v>
      </c>
      <c r="F34" s="273">
        <f t="shared" si="30"/>
        <v>6.3563472414319246</v>
      </c>
      <c r="G34" s="273">
        <f t="shared" si="30"/>
        <v>6.3902543278478303</v>
      </c>
      <c r="H34" s="273">
        <f t="shared" si="30"/>
        <v>4.9638597045580219</v>
      </c>
      <c r="I34" s="273">
        <f t="shared" si="30"/>
        <v>3.5125211388329047</v>
      </c>
      <c r="J34" s="273">
        <f t="shared" si="30"/>
        <v>2.7248512448177347</v>
      </c>
      <c r="K34" s="273">
        <f t="shared" si="30"/>
        <v>2.0773271197819989</v>
      </c>
      <c r="L34" s="273">
        <f t="shared" si="30"/>
        <v>1.0628025082854484</v>
      </c>
      <c r="M34" s="273">
        <f t="shared" si="30"/>
        <v>0.84755512943432398</v>
      </c>
      <c r="N34" s="273">
        <f t="shared" si="0"/>
        <v>0.71729299859660056</v>
      </c>
      <c r="O34" s="273">
        <f t="shared" ref="O34:P34" si="31">100*O14/O$19</f>
        <v>0.80885196075786603</v>
      </c>
      <c r="P34" s="273">
        <f t="shared" si="31"/>
        <v>0.72585626242634371</v>
      </c>
      <c r="Q34" s="273">
        <f t="shared" ref="Q34:R34" si="32">100*Q14/Q$19</f>
        <v>0.67219248206961446</v>
      </c>
      <c r="R34" s="273">
        <f t="shared" si="32"/>
        <v>0.4092655765988315</v>
      </c>
      <c r="S34" s="176"/>
      <c r="T34" s="176"/>
      <c r="U34" s="176"/>
      <c r="V34" s="176"/>
      <c r="W34" s="176"/>
      <c r="X34" s="176"/>
      <c r="Y34" s="176"/>
      <c r="Z34" s="176"/>
      <c r="AA34" s="172"/>
    </row>
    <row r="35" spans="1:27" ht="15.75" x14ac:dyDescent="0.25">
      <c r="A35" s="218" t="s">
        <v>144</v>
      </c>
      <c r="B35" s="181">
        <f t="shared" ref="B35:M35" si="33">100*B15/B$19</f>
        <v>4.9371319742697786</v>
      </c>
      <c r="C35" s="181">
        <f t="shared" si="33"/>
        <v>5.4532179654621968</v>
      </c>
      <c r="D35" s="181">
        <f t="shared" si="33"/>
        <v>4.3358926194080212</v>
      </c>
      <c r="E35" s="273">
        <f t="shared" si="33"/>
        <v>3.8038015064651316</v>
      </c>
      <c r="F35" s="273">
        <f t="shared" si="33"/>
        <v>3.4060649613372251</v>
      </c>
      <c r="G35" s="273">
        <f t="shared" si="33"/>
        <v>2.9157634415168077</v>
      </c>
      <c r="H35" s="273">
        <f t="shared" si="33"/>
        <v>2.0731297890828659</v>
      </c>
      <c r="I35" s="273">
        <f t="shared" si="33"/>
        <v>1.3702596891143699</v>
      </c>
      <c r="J35" s="273">
        <f t="shared" si="33"/>
        <v>1.2131334178248447</v>
      </c>
      <c r="K35" s="273">
        <f t="shared" si="33"/>
        <v>1.4623660767178004</v>
      </c>
      <c r="L35" s="273">
        <f t="shared" si="33"/>
        <v>1.3846832455115519</v>
      </c>
      <c r="M35" s="273">
        <f t="shared" si="33"/>
        <v>0.9724695247226407</v>
      </c>
      <c r="N35" s="273">
        <f t="shared" si="0"/>
        <v>0.69780134102604074</v>
      </c>
      <c r="O35" s="273">
        <f t="shared" ref="O35:P35" si="34">100*O15/O$19</f>
        <v>0.42848022156878612</v>
      </c>
      <c r="P35" s="273">
        <f t="shared" si="34"/>
        <v>0.28673576577835685</v>
      </c>
      <c r="Q35" s="273">
        <f t="shared" ref="Q35:R35" si="35">100*Q15/Q$19</f>
        <v>0.19584978546569476</v>
      </c>
      <c r="R35" s="273">
        <f t="shared" si="35"/>
        <v>0.16664706113006314</v>
      </c>
      <c r="S35" s="176"/>
      <c r="T35" s="176"/>
      <c r="U35" s="176"/>
      <c r="V35" s="176"/>
      <c r="W35" s="176"/>
      <c r="X35" s="176"/>
      <c r="Y35" s="176"/>
      <c r="Z35" s="176"/>
      <c r="AA35" s="172"/>
    </row>
    <row r="36" spans="1:27" ht="15.75" x14ac:dyDescent="0.25">
      <c r="A36" s="218" t="s">
        <v>145</v>
      </c>
      <c r="B36" s="181">
        <f t="shared" ref="B36:M36" si="36">100*B16/B$19</f>
        <v>3.1934430689702085</v>
      </c>
      <c r="C36" s="181">
        <f t="shared" si="36"/>
        <v>2.9966623131620951</v>
      </c>
      <c r="D36" s="181">
        <f t="shared" si="36"/>
        <v>3.1263107982419349</v>
      </c>
      <c r="E36" s="273">
        <f t="shared" si="36"/>
        <v>3.4388899344077188</v>
      </c>
      <c r="F36" s="273">
        <f t="shared" si="36"/>
        <v>2.7760413846736922</v>
      </c>
      <c r="G36" s="273">
        <f t="shared" si="36"/>
        <v>2.9254317670645946</v>
      </c>
      <c r="H36" s="273">
        <f t="shared" si="36"/>
        <v>2.5915356663243538</v>
      </c>
      <c r="I36" s="273">
        <f t="shared" si="36"/>
        <v>1.9882085852618896</v>
      </c>
      <c r="J36" s="273">
        <f t="shared" si="36"/>
        <v>1.1578201190041459</v>
      </c>
      <c r="K36" s="273">
        <f t="shared" si="36"/>
        <v>0.65332558520031359</v>
      </c>
      <c r="L36" s="273">
        <f t="shared" si="36"/>
        <v>0.34751198111633003</v>
      </c>
      <c r="M36" s="273">
        <f t="shared" si="36"/>
        <v>0.2487330502670867</v>
      </c>
      <c r="N36" s="273">
        <f t="shared" si="0"/>
        <v>0.25826446280991733</v>
      </c>
      <c r="O36" s="273">
        <f t="shared" ref="O36:P36" si="37">100*O16/O$19</f>
        <v>0.223457156473963</v>
      </c>
      <c r="P36" s="273">
        <f t="shared" si="37"/>
        <v>0.18078780200805206</v>
      </c>
      <c r="Q36" s="273">
        <f t="shared" ref="Q36:R36" si="38">100*Q16/Q$19</f>
        <v>0.26248373546321846</v>
      </c>
      <c r="R36" s="273">
        <f t="shared" si="38"/>
        <v>0.25781280633650944</v>
      </c>
      <c r="S36" s="176"/>
      <c r="T36" s="176"/>
      <c r="U36" s="176"/>
      <c r="V36" s="176"/>
      <c r="W36" s="176"/>
      <c r="X36" s="176"/>
      <c r="Y36" s="176"/>
      <c r="Z36" s="176"/>
      <c r="AA36" s="172"/>
    </row>
    <row r="37" spans="1:27" ht="15.75" x14ac:dyDescent="0.25">
      <c r="A37" s="218" t="s">
        <v>146</v>
      </c>
      <c r="B37" s="181">
        <f t="shared" ref="B37:M37" si="39">100*B17/B$19</f>
        <v>25.607303185183746</v>
      </c>
      <c r="C37" s="181">
        <f t="shared" si="39"/>
        <v>7.7002612102742711</v>
      </c>
      <c r="D37" s="181">
        <f t="shared" si="39"/>
        <v>1.9887658891543414</v>
      </c>
      <c r="E37" s="273">
        <f t="shared" si="39"/>
        <v>1.6290203386562991</v>
      </c>
      <c r="F37" s="273">
        <f t="shared" si="39"/>
        <v>1.031171400867267</v>
      </c>
      <c r="G37" s="273">
        <f t="shared" si="39"/>
        <v>0.70375232803102017</v>
      </c>
      <c r="H37" s="273">
        <f t="shared" si="39"/>
        <v>0.71984358954103789</v>
      </c>
      <c r="I37" s="273">
        <f t="shared" si="39"/>
        <v>0.59478305186832525</v>
      </c>
      <c r="J37" s="273">
        <f t="shared" si="39"/>
        <v>0.40545185057891009</v>
      </c>
      <c r="K37" s="273">
        <f t="shared" si="39"/>
        <v>0.36615570362262834</v>
      </c>
      <c r="L37" s="273">
        <f t="shared" si="39"/>
        <v>0.31174745475787419</v>
      </c>
      <c r="M37" s="273">
        <f t="shared" si="39"/>
        <v>0.38515271880564306</v>
      </c>
      <c r="N37" s="273">
        <f t="shared" si="0"/>
        <v>0.36351941369094026</v>
      </c>
      <c r="O37" s="273">
        <f t="shared" ref="O37:P37" si="40">100*O17/O$19</f>
        <v>0.25897650327767135</v>
      </c>
      <c r="P37" s="273">
        <f t="shared" si="40"/>
        <v>0.32776242408941109</v>
      </c>
      <c r="Q37" s="273">
        <f t="shared" ref="Q37:R37" si="41">100*Q17/Q$19</f>
        <v>0.37909314795888505</v>
      </c>
      <c r="R37" s="273">
        <f t="shared" si="41"/>
        <v>0.32986315335450739</v>
      </c>
    </row>
    <row r="38" spans="1:27" ht="15.75" x14ac:dyDescent="0.25">
      <c r="A38" s="219" t="s">
        <v>65</v>
      </c>
      <c r="B38" s="182">
        <f t="shared" ref="B38:O38" si="42">100*B19/B$19</f>
        <v>100</v>
      </c>
      <c r="C38" s="220">
        <f t="shared" si="42"/>
        <v>100</v>
      </c>
      <c r="D38" s="220">
        <f t="shared" si="42"/>
        <v>100</v>
      </c>
      <c r="E38" s="220">
        <f t="shared" si="42"/>
        <v>100</v>
      </c>
      <c r="F38" s="220">
        <f t="shared" si="42"/>
        <v>100</v>
      </c>
      <c r="G38" s="220">
        <f t="shared" si="42"/>
        <v>100</v>
      </c>
      <c r="H38" s="220">
        <f t="shared" si="42"/>
        <v>100</v>
      </c>
      <c r="I38" s="220">
        <f t="shared" si="42"/>
        <v>99.999999999999986</v>
      </c>
      <c r="J38" s="220">
        <f t="shared" si="42"/>
        <v>99.999999999999986</v>
      </c>
      <c r="K38" s="220">
        <f t="shared" si="42"/>
        <v>100</v>
      </c>
      <c r="L38" s="220">
        <f t="shared" si="42"/>
        <v>100</v>
      </c>
      <c r="M38" s="220">
        <f t="shared" si="42"/>
        <v>100</v>
      </c>
      <c r="N38" s="220">
        <f t="shared" si="42"/>
        <v>100</v>
      </c>
      <c r="O38" s="220">
        <f t="shared" si="42"/>
        <v>100</v>
      </c>
      <c r="P38" s="220">
        <f t="shared" ref="P38:Q38" si="43">100*P19/P$19</f>
        <v>99.999999999999986</v>
      </c>
      <c r="Q38" s="220">
        <f t="shared" si="43"/>
        <v>100</v>
      </c>
      <c r="R38" s="220">
        <f t="shared" ref="R38" si="44">100*R19/R$19</f>
        <v>100</v>
      </c>
    </row>
    <row r="39" spans="1:27" ht="14.25" x14ac:dyDescent="0.2">
      <c r="A39" s="196" t="s">
        <v>190</v>
      </c>
      <c r="B39" s="176"/>
      <c r="C39" s="176"/>
      <c r="D39" s="176"/>
      <c r="E39" s="176"/>
      <c r="F39" s="176"/>
      <c r="G39" s="176"/>
      <c r="H39" s="176"/>
      <c r="I39" s="176"/>
      <c r="J39" s="176"/>
      <c r="K39" s="176"/>
      <c r="L39" s="176"/>
      <c r="M39" s="176"/>
      <c r="O39" s="176"/>
      <c r="P39" s="176"/>
      <c r="Q39" s="176"/>
      <c r="R39" s="176"/>
    </row>
    <row r="40" spans="1:27" s="176" customFormat="1" ht="14.25" x14ac:dyDescent="0.2">
      <c r="A40" s="196"/>
    </row>
    <row r="41" spans="1:27" s="125" customFormat="1" x14ac:dyDescent="0.2">
      <c r="A41" s="176"/>
      <c r="B41" s="176"/>
      <c r="C41" s="176"/>
      <c r="D41" s="176"/>
      <c r="E41" s="176"/>
      <c r="F41" s="176"/>
      <c r="G41" s="176"/>
      <c r="H41" s="176"/>
      <c r="I41" s="176"/>
      <c r="J41" s="176"/>
      <c r="K41" s="176"/>
      <c r="L41" s="176"/>
      <c r="M41" s="176"/>
      <c r="N41" s="176"/>
      <c r="O41" s="176"/>
      <c r="P41" s="176"/>
      <c r="Q41" s="176"/>
      <c r="R41" s="176"/>
    </row>
    <row r="42" spans="1:27" s="125" customFormat="1" x14ac:dyDescent="0.2">
      <c r="A42" s="176"/>
      <c r="B42" s="176"/>
      <c r="C42" s="176"/>
      <c r="D42" s="176"/>
      <c r="E42" s="176"/>
      <c r="F42" s="176"/>
      <c r="G42" s="176"/>
      <c r="H42" s="176"/>
      <c r="I42" s="176"/>
      <c r="J42" s="176"/>
      <c r="K42" s="176"/>
      <c r="L42" s="176"/>
      <c r="M42" s="176"/>
      <c r="N42" s="176"/>
      <c r="O42" s="176"/>
      <c r="P42" s="176"/>
      <c r="Q42" s="176"/>
      <c r="R42" s="176"/>
    </row>
    <row r="43" spans="1:27" s="125" customFormat="1" ht="15.75" hidden="1" x14ac:dyDescent="0.25">
      <c r="A43" s="128"/>
      <c r="B43" s="129"/>
      <c r="C43" s="129"/>
      <c r="D43" s="129"/>
      <c r="E43" s="129"/>
      <c r="F43" s="129"/>
      <c r="G43" s="129"/>
      <c r="H43" s="127"/>
      <c r="I43" s="127"/>
      <c r="J43" s="127"/>
      <c r="K43" s="127"/>
      <c r="L43" s="127"/>
      <c r="M43" s="127"/>
      <c r="N43" s="127"/>
      <c r="O43" s="127"/>
      <c r="P43" s="127"/>
      <c r="Q43" s="127"/>
      <c r="R43" s="130"/>
    </row>
    <row r="44" spans="1:27" s="125" customFormat="1" ht="73.5" hidden="1" customHeight="1" x14ac:dyDescent="0.2">
      <c r="A44" s="131"/>
      <c r="B44" s="132"/>
      <c r="C44" s="132"/>
      <c r="D44" s="132"/>
      <c r="E44" s="132"/>
      <c r="F44" s="132"/>
      <c r="G44" s="132"/>
      <c r="H44" s="132"/>
      <c r="I44" s="132"/>
      <c r="J44" s="132"/>
      <c r="K44" s="132"/>
      <c r="L44" s="132"/>
      <c r="M44" s="132"/>
      <c r="N44" s="132"/>
      <c r="O44" s="132"/>
      <c r="P44" s="132"/>
      <c r="Q44" s="132"/>
      <c r="R44" s="132"/>
    </row>
    <row r="45" spans="1:27" s="125" customFormat="1" ht="15.75" hidden="1" x14ac:dyDescent="0.25">
      <c r="A45" s="133" t="s">
        <v>131</v>
      </c>
      <c r="B45" s="132"/>
      <c r="C45" s="132"/>
      <c r="D45" s="132"/>
      <c r="E45" s="132"/>
      <c r="F45" s="132"/>
      <c r="G45" s="132"/>
      <c r="H45" s="132"/>
      <c r="I45" s="132"/>
      <c r="J45" s="132"/>
      <c r="K45" s="132"/>
      <c r="L45" s="132"/>
      <c r="M45" s="132"/>
      <c r="N45" s="132"/>
      <c r="O45" s="132"/>
      <c r="P45" s="132"/>
      <c r="Q45" s="132"/>
      <c r="R45" s="132"/>
    </row>
    <row r="46" spans="1:27" s="125" customFormat="1" ht="15.75" hidden="1" x14ac:dyDescent="0.2">
      <c r="A46" s="134" t="s">
        <v>132</v>
      </c>
      <c r="B46" s="132"/>
      <c r="C46" s="132"/>
      <c r="D46" s="132"/>
      <c r="E46" s="132"/>
      <c r="F46" s="132"/>
      <c r="G46" s="132"/>
      <c r="H46" s="132"/>
      <c r="I46" s="132"/>
      <c r="J46" s="132"/>
      <c r="K46" s="132"/>
      <c r="L46" s="132"/>
      <c r="M46" s="132"/>
      <c r="N46" s="132"/>
      <c r="O46" s="132"/>
      <c r="P46" s="132"/>
      <c r="Q46" s="132"/>
      <c r="R46" s="132"/>
    </row>
    <row r="47" spans="1:27" s="125" customFormat="1" ht="16.5" hidden="1" thickBot="1" x14ac:dyDescent="0.3">
      <c r="A47" s="135"/>
      <c r="B47" s="135"/>
      <c r="C47" s="135"/>
      <c r="D47" s="135"/>
      <c r="E47" s="135"/>
      <c r="F47" s="135"/>
      <c r="G47" s="135"/>
      <c r="H47" s="135"/>
      <c r="I47" s="135"/>
      <c r="J47" s="135"/>
      <c r="K47" s="135"/>
      <c r="L47" s="135"/>
      <c r="M47" s="135"/>
      <c r="N47" s="135"/>
      <c r="O47" s="135"/>
      <c r="P47" s="135"/>
      <c r="Q47" s="136"/>
      <c r="R47" s="136" t="s">
        <v>184</v>
      </c>
    </row>
    <row r="48" spans="1:27" s="125" customFormat="1" ht="48.75" hidden="1" x14ac:dyDescent="0.35">
      <c r="A48" s="137"/>
      <c r="B48" s="138" t="s">
        <v>133</v>
      </c>
      <c r="C48" s="138" t="s">
        <v>134</v>
      </c>
      <c r="D48" s="138" t="s">
        <v>135</v>
      </c>
      <c r="E48" s="138" t="s">
        <v>136</v>
      </c>
      <c r="F48" s="138" t="s">
        <v>137</v>
      </c>
      <c r="G48" s="138" t="s">
        <v>138</v>
      </c>
      <c r="H48" s="138" t="s">
        <v>139</v>
      </c>
      <c r="I48" s="138" t="s">
        <v>140</v>
      </c>
      <c r="J48" s="138" t="s">
        <v>141</v>
      </c>
      <c r="K48" s="138" t="s">
        <v>142</v>
      </c>
      <c r="L48" s="138" t="s">
        <v>143</v>
      </c>
      <c r="M48" s="138" t="s">
        <v>144</v>
      </c>
      <c r="N48" s="138"/>
      <c r="O48" s="138" t="s">
        <v>145</v>
      </c>
      <c r="P48" s="138" t="s">
        <v>146</v>
      </c>
      <c r="Q48" s="138" t="s">
        <v>65</v>
      </c>
      <c r="R48" s="138" t="s">
        <v>185</v>
      </c>
    </row>
    <row r="49" spans="1:18" s="125" customFormat="1" ht="15.75" hidden="1" x14ac:dyDescent="0.25">
      <c r="A49" s="139" t="s">
        <v>148</v>
      </c>
      <c r="B49" s="140"/>
      <c r="C49" s="140"/>
      <c r="D49" s="140"/>
      <c r="E49" s="140"/>
      <c r="F49" s="140"/>
      <c r="G49" s="140"/>
      <c r="H49" s="140"/>
      <c r="I49" s="140"/>
      <c r="J49" s="140"/>
      <c r="K49" s="140"/>
      <c r="L49" s="140"/>
      <c r="M49" s="140"/>
      <c r="N49" s="140"/>
      <c r="O49" s="140"/>
      <c r="P49" s="140"/>
      <c r="Q49" s="141"/>
      <c r="R49" s="141"/>
    </row>
    <row r="50" spans="1:18" s="125" customFormat="1" ht="15.75" hidden="1" x14ac:dyDescent="0.25">
      <c r="A50" s="142">
        <v>2001</v>
      </c>
      <c r="B50" s="143">
        <v>0.23699999999999999</v>
      </c>
      <c r="C50" s="143">
        <v>1.2E-2</v>
      </c>
      <c r="D50" s="143">
        <v>13.96</v>
      </c>
      <c r="E50" s="143">
        <v>21.405000000000001</v>
      </c>
      <c r="F50" s="143">
        <v>183.88800000000001</v>
      </c>
      <c r="G50" s="143">
        <v>297.36200000000002</v>
      </c>
      <c r="H50" s="143">
        <v>519.38499999999999</v>
      </c>
      <c r="I50" s="143">
        <v>236.00200000000001</v>
      </c>
      <c r="J50" s="143">
        <v>188.721</v>
      </c>
      <c r="K50" s="143">
        <v>242.53100000000001</v>
      </c>
      <c r="L50" s="143">
        <v>193.93</v>
      </c>
      <c r="M50" s="143">
        <v>147.726</v>
      </c>
      <c r="N50" s="143"/>
      <c r="O50" s="143">
        <v>98.91</v>
      </c>
      <c r="P50" s="143">
        <v>441.91299999999956</v>
      </c>
      <c r="Q50" s="144">
        <v>2585.982</v>
      </c>
      <c r="R50" s="145">
        <v>177.834796592652</v>
      </c>
    </row>
    <row r="51" spans="1:18" s="125" customFormat="1" ht="15.75" hidden="1" x14ac:dyDescent="0.25">
      <c r="A51" s="142">
        <v>2002</v>
      </c>
      <c r="B51" s="143">
        <v>0.1</v>
      </c>
      <c r="C51" s="143">
        <v>4.3970000000000002</v>
      </c>
      <c r="D51" s="143">
        <v>35.064999999999998</v>
      </c>
      <c r="E51" s="143">
        <v>26.212</v>
      </c>
      <c r="F51" s="143">
        <v>217.98</v>
      </c>
      <c r="G51" s="143">
        <v>272.101</v>
      </c>
      <c r="H51" s="143">
        <v>473.80799999999999</v>
      </c>
      <c r="I51" s="143">
        <v>204.84800000000001</v>
      </c>
      <c r="J51" s="143">
        <v>155.726</v>
      </c>
      <c r="K51" s="143">
        <v>201.197</v>
      </c>
      <c r="L51" s="143">
        <v>182.36799999999999</v>
      </c>
      <c r="M51" s="143">
        <v>135.249</v>
      </c>
      <c r="N51" s="143"/>
      <c r="O51" s="143">
        <v>81.777000000000001</v>
      </c>
      <c r="P51" s="143">
        <v>691.303</v>
      </c>
      <c r="Q51" s="144">
        <v>2682.1309999999999</v>
      </c>
      <c r="R51" s="145">
        <v>175.38722531529601</v>
      </c>
    </row>
    <row r="52" spans="1:18" s="125" customFormat="1" ht="15.75" hidden="1" x14ac:dyDescent="0.25">
      <c r="A52" s="142">
        <v>2003</v>
      </c>
      <c r="B52" s="143">
        <v>3.5999999999999997E-2</v>
      </c>
      <c r="C52" s="143">
        <v>6.3540000000000001</v>
      </c>
      <c r="D52" s="143">
        <v>67.692999999999998</v>
      </c>
      <c r="E52" s="143">
        <v>43.959000000000003</v>
      </c>
      <c r="F52" s="143">
        <v>260.35700000000003</v>
      </c>
      <c r="G52" s="143">
        <v>470.28199999999998</v>
      </c>
      <c r="H52" s="143">
        <v>553.28800000000001</v>
      </c>
      <c r="I52" s="143">
        <v>246.12899999999999</v>
      </c>
      <c r="J52" s="143">
        <v>216.37</v>
      </c>
      <c r="K52" s="143">
        <v>229.733</v>
      </c>
      <c r="L52" s="143">
        <v>220.108</v>
      </c>
      <c r="M52" s="143">
        <v>139.74</v>
      </c>
      <c r="N52" s="143"/>
      <c r="O52" s="143">
        <v>105.096</v>
      </c>
      <c r="P52" s="143">
        <v>86.911000000000001</v>
      </c>
      <c r="Q52" s="144">
        <v>2646.056</v>
      </c>
      <c r="R52" s="145">
        <v>172.58271336716001</v>
      </c>
    </row>
    <row r="53" spans="1:18" s="125" customFormat="1" ht="15.75" hidden="1" x14ac:dyDescent="0.25">
      <c r="A53" s="142">
        <v>2004</v>
      </c>
      <c r="B53" s="143">
        <v>0.02</v>
      </c>
      <c r="C53" s="143">
        <v>8.2550000000000008</v>
      </c>
      <c r="D53" s="143">
        <v>71.100999999999999</v>
      </c>
      <c r="E53" s="143">
        <v>83.013000000000005</v>
      </c>
      <c r="F53" s="143">
        <v>243.292</v>
      </c>
      <c r="G53" s="143">
        <v>461.14499999999998</v>
      </c>
      <c r="H53" s="143">
        <v>567.84199999999998</v>
      </c>
      <c r="I53" s="143">
        <v>229.91900000000001</v>
      </c>
      <c r="J53" s="143">
        <v>219.67500000000001</v>
      </c>
      <c r="K53" s="143">
        <v>198.28800000000001</v>
      </c>
      <c r="L53" s="143">
        <v>201.80600000000001</v>
      </c>
      <c r="M53" s="143">
        <v>127.285</v>
      </c>
      <c r="N53" s="143"/>
      <c r="O53" s="143">
        <v>110.65</v>
      </c>
      <c r="P53" s="143">
        <v>76.787999999999997</v>
      </c>
      <c r="Q53" s="144">
        <v>2599.0790000000002</v>
      </c>
      <c r="R53" s="145">
        <v>171.283244478928</v>
      </c>
    </row>
    <row r="54" spans="1:18" s="125" customFormat="1" ht="15.75" hidden="1" x14ac:dyDescent="0.25">
      <c r="A54" s="142">
        <v>2005</v>
      </c>
      <c r="B54" s="143">
        <v>1.6E-2</v>
      </c>
      <c r="C54" s="143">
        <v>16.073</v>
      </c>
      <c r="D54" s="143">
        <v>58.5</v>
      </c>
      <c r="E54" s="143">
        <v>103.131</v>
      </c>
      <c r="F54" s="143">
        <v>245.04499999999999</v>
      </c>
      <c r="G54" s="143">
        <v>381.28300000000002</v>
      </c>
      <c r="H54" s="143">
        <v>598.32100000000003</v>
      </c>
      <c r="I54" s="143">
        <v>201.95500000000001</v>
      </c>
      <c r="J54" s="143">
        <v>205.60900000000001</v>
      </c>
      <c r="K54" s="143">
        <v>205.49700000000001</v>
      </c>
      <c r="L54" s="143">
        <v>174.33</v>
      </c>
      <c r="M54" s="143">
        <v>105.703</v>
      </c>
      <c r="N54" s="143"/>
      <c r="O54" s="143">
        <v>90.540999999999997</v>
      </c>
      <c r="P54" s="143">
        <v>57.451000000000001</v>
      </c>
      <c r="Q54" s="143">
        <v>2443.4549999999999</v>
      </c>
      <c r="R54" s="143">
        <v>169.7</v>
      </c>
    </row>
    <row r="55" spans="1:18" s="125" customFormat="1" ht="15.75" hidden="1" x14ac:dyDescent="0.25">
      <c r="A55" s="146">
        <v>2006</v>
      </c>
      <c r="B55" s="143">
        <v>8.9999999999999993E-3</v>
      </c>
      <c r="C55" s="143">
        <v>42.192</v>
      </c>
      <c r="D55" s="143">
        <v>63.325000000000003</v>
      </c>
      <c r="E55" s="143">
        <v>111.60899999999999</v>
      </c>
      <c r="F55" s="143">
        <v>260.89499999999998</v>
      </c>
      <c r="G55" s="143">
        <v>337.971</v>
      </c>
      <c r="H55" s="143">
        <v>568.202</v>
      </c>
      <c r="I55" s="143">
        <v>238.893</v>
      </c>
      <c r="J55" s="143">
        <v>154.001</v>
      </c>
      <c r="K55" s="143">
        <v>180.26300000000001</v>
      </c>
      <c r="L55" s="143">
        <v>163.47300000000001</v>
      </c>
      <c r="M55" s="143">
        <v>84.864999999999995</v>
      </c>
      <c r="N55" s="143"/>
      <c r="O55" s="143">
        <v>89.715999999999994</v>
      </c>
      <c r="P55" s="143">
        <v>44.628999999999998</v>
      </c>
      <c r="Q55" s="143">
        <v>2340.0429999999997</v>
      </c>
      <c r="R55" s="143">
        <v>167.74</v>
      </c>
    </row>
    <row r="56" spans="1:18" s="125" customFormat="1" ht="15.75" hidden="1" x14ac:dyDescent="0.25">
      <c r="A56" s="147">
        <v>2007</v>
      </c>
      <c r="B56" s="143">
        <v>5.1999999999999998E-2</v>
      </c>
      <c r="C56" s="143">
        <v>54.898000000000003</v>
      </c>
      <c r="D56" s="143">
        <v>75.716999999999999</v>
      </c>
      <c r="E56" s="143">
        <v>116.389</v>
      </c>
      <c r="F56" s="143">
        <v>376.017</v>
      </c>
      <c r="G56" s="143">
        <v>294.31799999999998</v>
      </c>
      <c r="H56" s="143">
        <v>563.40499999999997</v>
      </c>
      <c r="I56" s="143">
        <v>243.07499999999999</v>
      </c>
      <c r="J56" s="143">
        <v>158.23099999999999</v>
      </c>
      <c r="K56" s="143">
        <v>197.798</v>
      </c>
      <c r="L56" s="143">
        <v>126.85899999999999</v>
      </c>
      <c r="M56" s="143">
        <v>61.823</v>
      </c>
      <c r="N56" s="143"/>
      <c r="O56" s="143">
        <v>83.206999999999994</v>
      </c>
      <c r="P56" s="143">
        <v>38.290999999999997</v>
      </c>
      <c r="Q56" s="143">
        <v>2390.08</v>
      </c>
      <c r="R56" s="143">
        <v>164.74</v>
      </c>
    </row>
    <row r="57" spans="1:18" s="125" customFormat="1" ht="15.75" hidden="1" x14ac:dyDescent="0.25">
      <c r="A57" s="147">
        <v>2008</v>
      </c>
      <c r="B57" s="143">
        <v>3.4950000000000001</v>
      </c>
      <c r="C57" s="143">
        <v>71.021000000000001</v>
      </c>
      <c r="D57" s="143">
        <v>152.18</v>
      </c>
      <c r="E57" s="143">
        <v>112.64700000000001</v>
      </c>
      <c r="F57" s="143">
        <v>384.98500000000001</v>
      </c>
      <c r="G57" s="143">
        <v>286.99700000000001</v>
      </c>
      <c r="H57" s="143">
        <v>431.697</v>
      </c>
      <c r="I57" s="143">
        <v>190.97800000000001</v>
      </c>
      <c r="J57" s="143">
        <v>129.32</v>
      </c>
      <c r="K57" s="143">
        <v>153.38800000000001</v>
      </c>
      <c r="L57" s="143">
        <v>81.552999999999997</v>
      </c>
      <c r="M57" s="143">
        <v>32.182000000000002</v>
      </c>
      <c r="N57" s="143"/>
      <c r="O57" s="143">
        <v>53.36</v>
      </c>
      <c r="P57" s="143">
        <v>28.195</v>
      </c>
      <c r="Q57" s="143">
        <v>2111.998</v>
      </c>
      <c r="R57" s="143">
        <v>158.23980193905001</v>
      </c>
    </row>
    <row r="58" spans="1:18" s="125" customFormat="1" ht="15.75" hidden="1" x14ac:dyDescent="0.25">
      <c r="A58" s="147">
        <v>2009</v>
      </c>
      <c r="B58" s="143">
        <v>17.806999999999999</v>
      </c>
      <c r="C58" s="143">
        <v>109.383</v>
      </c>
      <c r="D58" s="143">
        <v>269.21199999999999</v>
      </c>
      <c r="E58" s="143">
        <v>142.55099999999999</v>
      </c>
      <c r="F58" s="143">
        <v>377.39600000000002</v>
      </c>
      <c r="G58" s="143">
        <v>253.94399999999999</v>
      </c>
      <c r="H58" s="143">
        <v>355.35300000000001</v>
      </c>
      <c r="I58" s="143">
        <v>111.735</v>
      </c>
      <c r="J58" s="143">
        <v>107.273</v>
      </c>
      <c r="K58" s="143">
        <v>86.492000000000004</v>
      </c>
      <c r="L58" s="143">
        <v>59.868000000000002</v>
      </c>
      <c r="M58" s="143">
        <v>26.768000000000001</v>
      </c>
      <c r="N58" s="143"/>
      <c r="O58" s="143">
        <v>31.376999999999999</v>
      </c>
      <c r="P58" s="143">
        <v>19.093</v>
      </c>
      <c r="Q58" s="143">
        <v>1968.252</v>
      </c>
      <c r="R58" s="143">
        <v>149.760982557093</v>
      </c>
    </row>
    <row r="59" spans="1:18" s="125" customFormat="1" ht="15.75" hidden="1" x14ac:dyDescent="0.25">
      <c r="A59" s="147">
        <v>2010</v>
      </c>
      <c r="B59" s="143">
        <v>36.328000000000003</v>
      </c>
      <c r="C59" s="143">
        <v>137.75299999999999</v>
      </c>
      <c r="D59" s="143">
        <v>324.84899999999999</v>
      </c>
      <c r="E59" s="143">
        <v>254.32900000000001</v>
      </c>
      <c r="F59" s="143">
        <v>361.17700000000002</v>
      </c>
      <c r="G59" s="143">
        <v>217.71799999999999</v>
      </c>
      <c r="H59" s="143">
        <v>300.20100000000002</v>
      </c>
      <c r="I59" s="143">
        <v>79.209000000000003</v>
      </c>
      <c r="J59" s="143">
        <v>96.546000000000006</v>
      </c>
      <c r="K59" s="143">
        <v>76.457999999999998</v>
      </c>
      <c r="L59" s="143">
        <v>43.793999999999997</v>
      </c>
      <c r="M59" s="143">
        <v>29.963999999999999</v>
      </c>
      <c r="N59" s="143"/>
      <c r="O59" s="143">
        <v>20.855</v>
      </c>
      <c r="P59" s="143">
        <v>17.143999999999998</v>
      </c>
      <c r="Q59" s="143">
        <v>1996.325</v>
      </c>
      <c r="R59" s="143">
        <v>144.313697938693</v>
      </c>
    </row>
    <row r="60" spans="1:18" s="125" customFormat="1" ht="15.75" hidden="1" x14ac:dyDescent="0.25">
      <c r="A60" s="146">
        <v>2011</v>
      </c>
      <c r="B60" s="143">
        <v>72.897999999999996</v>
      </c>
      <c r="C60" s="143">
        <v>201.572</v>
      </c>
      <c r="D60" s="143">
        <v>316.05200000000002</v>
      </c>
      <c r="E60" s="143">
        <v>295.82</v>
      </c>
      <c r="F60" s="143">
        <v>343.24099999999999</v>
      </c>
      <c r="G60" s="143">
        <v>196.09700000000001</v>
      </c>
      <c r="H60" s="143">
        <v>218.505</v>
      </c>
      <c r="I60" s="143">
        <v>73.042000000000002</v>
      </c>
      <c r="J60" s="143">
        <v>63.695</v>
      </c>
      <c r="K60" s="143">
        <v>51.271000000000001</v>
      </c>
      <c r="L60" s="143">
        <v>21.329000000000001</v>
      </c>
      <c r="M60" s="143">
        <v>28.129000000000001</v>
      </c>
      <c r="N60" s="143"/>
      <c r="O60" s="143">
        <v>11.436</v>
      </c>
      <c r="P60" s="143">
        <v>14.324</v>
      </c>
      <c r="Q60" s="143">
        <v>1907.4110000000001</v>
      </c>
      <c r="R60" s="143">
        <v>138.16368925464101</v>
      </c>
    </row>
    <row r="61" spans="1:18" s="125" customFormat="1" ht="15.75" hidden="1" x14ac:dyDescent="0.25">
      <c r="A61" s="146">
        <v>2012</v>
      </c>
      <c r="B61" s="143">
        <v>173.22200000000001</v>
      </c>
      <c r="C61" s="143">
        <v>220.09200000000001</v>
      </c>
      <c r="D61" s="143">
        <v>350.608</v>
      </c>
      <c r="E61" s="143">
        <v>382.69299999999998</v>
      </c>
      <c r="F61" s="143">
        <v>322.84300000000002</v>
      </c>
      <c r="G61" s="143">
        <v>194.09</v>
      </c>
      <c r="H61" s="143">
        <v>155.428</v>
      </c>
      <c r="I61" s="143">
        <v>59.13</v>
      </c>
      <c r="J61" s="143">
        <v>38.558999999999997</v>
      </c>
      <c r="K61" s="143">
        <v>47.076999999999998</v>
      </c>
      <c r="L61" s="143">
        <v>18.488</v>
      </c>
      <c r="M61" s="143">
        <v>25.076000000000001</v>
      </c>
      <c r="N61" s="143"/>
      <c r="O61" s="143">
        <v>9.4920000000000009</v>
      </c>
      <c r="P61" s="143">
        <v>14.026999999999999</v>
      </c>
      <c r="Q61" s="143">
        <v>2010.825</v>
      </c>
      <c r="R61" s="143">
        <v>132.95120487901099</v>
      </c>
    </row>
    <row r="62" spans="1:18" s="125" customFormat="1" ht="15.75" hidden="1" x14ac:dyDescent="0.25">
      <c r="A62" s="142" t="s">
        <v>149</v>
      </c>
      <c r="B62" s="143">
        <v>3.5999999999999997E-2</v>
      </c>
      <c r="C62" s="143">
        <v>1.7130000000000001</v>
      </c>
      <c r="D62" s="143">
        <v>16.952000000000002</v>
      </c>
      <c r="E62" s="143">
        <v>8.9039999999999999</v>
      </c>
      <c r="F62" s="143">
        <v>75.998000000000005</v>
      </c>
      <c r="G62" s="143">
        <v>130.85300000000001</v>
      </c>
      <c r="H62" s="143">
        <v>156.43299999999999</v>
      </c>
      <c r="I62" s="143">
        <v>70.831000000000003</v>
      </c>
      <c r="J62" s="143">
        <v>58.451000000000001</v>
      </c>
      <c r="K62" s="143">
        <v>64.944999999999993</v>
      </c>
      <c r="L62" s="143">
        <v>65.010000000000005</v>
      </c>
      <c r="M62" s="143">
        <v>40.36</v>
      </c>
      <c r="N62" s="143"/>
      <c r="O62" s="143">
        <v>28.361999999999998</v>
      </c>
      <c r="P62" s="143">
        <v>18.753</v>
      </c>
      <c r="Q62" s="144">
        <v>737.601</v>
      </c>
      <c r="R62" s="145">
        <v>172.84355941729001</v>
      </c>
    </row>
    <row r="63" spans="1:18" s="125" customFormat="1" ht="15.75" hidden="1" x14ac:dyDescent="0.25">
      <c r="A63" s="142" t="s">
        <v>150</v>
      </c>
      <c r="B63" s="143">
        <v>1.2999999999999999E-2</v>
      </c>
      <c r="C63" s="143">
        <v>1.619</v>
      </c>
      <c r="D63" s="143">
        <v>16.867999999999999</v>
      </c>
      <c r="E63" s="143">
        <v>9.27</v>
      </c>
      <c r="F63" s="143">
        <v>66.503</v>
      </c>
      <c r="G63" s="143">
        <v>107.94799999999999</v>
      </c>
      <c r="H63" s="143">
        <v>133.04900000000001</v>
      </c>
      <c r="I63" s="143">
        <v>62.384</v>
      </c>
      <c r="J63" s="143">
        <v>51.37</v>
      </c>
      <c r="K63" s="143">
        <v>60.588000000000001</v>
      </c>
      <c r="L63" s="143">
        <v>54.506999999999998</v>
      </c>
      <c r="M63" s="143">
        <v>33.356000000000002</v>
      </c>
      <c r="N63" s="143"/>
      <c r="O63" s="143">
        <v>23.619</v>
      </c>
      <c r="P63" s="143">
        <v>21.56</v>
      </c>
      <c r="Q63" s="144">
        <v>642.654</v>
      </c>
      <c r="R63" s="145">
        <v>172.640790282952</v>
      </c>
    </row>
    <row r="64" spans="1:18" s="125" customFormat="1" ht="15.75" hidden="1" x14ac:dyDescent="0.25">
      <c r="A64" s="142" t="s">
        <v>151</v>
      </c>
      <c r="B64" s="143">
        <v>1.6E-2</v>
      </c>
      <c r="C64" s="143">
        <v>1.621</v>
      </c>
      <c r="D64" s="143">
        <v>19.449000000000002</v>
      </c>
      <c r="E64" s="143">
        <v>12.132999999999999</v>
      </c>
      <c r="F64" s="143">
        <v>71.594999999999999</v>
      </c>
      <c r="G64" s="143">
        <v>139.18299999999999</v>
      </c>
      <c r="H64" s="143">
        <v>152.19999999999999</v>
      </c>
      <c r="I64" s="143">
        <v>66.703000000000003</v>
      </c>
      <c r="J64" s="143">
        <v>63.398000000000003</v>
      </c>
      <c r="K64" s="143">
        <v>62.981999999999999</v>
      </c>
      <c r="L64" s="143">
        <v>60.029000000000003</v>
      </c>
      <c r="M64" s="143">
        <v>38.121000000000002</v>
      </c>
      <c r="N64" s="143"/>
      <c r="O64" s="143">
        <v>30.36</v>
      </c>
      <c r="P64" s="143">
        <v>24.986000000000001</v>
      </c>
      <c r="Q64" s="144">
        <v>742.77599999999995</v>
      </c>
      <c r="R64" s="145">
        <v>172.39062399866299</v>
      </c>
    </row>
    <row r="65" spans="1:18" s="125" customFormat="1" ht="15.75" hidden="1" x14ac:dyDescent="0.25">
      <c r="A65" s="142" t="s">
        <v>152</v>
      </c>
      <c r="B65" s="143">
        <v>0.01</v>
      </c>
      <c r="C65" s="143">
        <v>1.401</v>
      </c>
      <c r="D65" s="143">
        <v>14.423999999999999</v>
      </c>
      <c r="E65" s="143">
        <v>13.651999999999999</v>
      </c>
      <c r="F65" s="143">
        <v>46.26</v>
      </c>
      <c r="G65" s="143">
        <v>92.296999999999997</v>
      </c>
      <c r="H65" s="143">
        <v>111.604</v>
      </c>
      <c r="I65" s="143">
        <v>46.210999999999999</v>
      </c>
      <c r="J65" s="143">
        <v>43.151000000000003</v>
      </c>
      <c r="K65" s="143">
        <v>41.218000000000004</v>
      </c>
      <c r="L65" s="143">
        <v>40.569000000000003</v>
      </c>
      <c r="M65" s="143">
        <v>27.902999999999999</v>
      </c>
      <c r="N65" s="143"/>
      <c r="O65" s="143">
        <v>22.751999999999999</v>
      </c>
      <c r="P65" s="143">
        <v>21.573</v>
      </c>
      <c r="Q65" s="144">
        <v>523.02499999999998</v>
      </c>
      <c r="R65" s="145">
        <v>172.398293356094</v>
      </c>
    </row>
    <row r="66" spans="1:18" s="125" customFormat="1" ht="15.75" hidden="1" x14ac:dyDescent="0.25">
      <c r="A66" s="142" t="s">
        <v>153</v>
      </c>
      <c r="B66" s="143">
        <v>4.9000000000000002E-2</v>
      </c>
      <c r="C66" s="143">
        <v>2.4020000000000001</v>
      </c>
      <c r="D66" s="143">
        <v>21.896999999999998</v>
      </c>
      <c r="E66" s="143">
        <v>22.16</v>
      </c>
      <c r="F66" s="143">
        <v>67.641000000000005</v>
      </c>
      <c r="G66" s="143">
        <v>140.08600000000001</v>
      </c>
      <c r="H66" s="143">
        <v>164.369</v>
      </c>
      <c r="I66" s="143">
        <v>72.760999999999996</v>
      </c>
      <c r="J66" s="143">
        <v>59.965000000000003</v>
      </c>
      <c r="K66" s="143">
        <v>60.689</v>
      </c>
      <c r="L66" s="143">
        <v>58.451000000000001</v>
      </c>
      <c r="M66" s="143">
        <v>40.042999999999999</v>
      </c>
      <c r="N66" s="143"/>
      <c r="O66" s="143">
        <v>32.228000000000002</v>
      </c>
      <c r="P66" s="143">
        <v>19.5</v>
      </c>
      <c r="Q66" s="144">
        <v>762.24099999999999</v>
      </c>
      <c r="R66" s="145">
        <v>171.65007048217299</v>
      </c>
    </row>
    <row r="67" spans="1:18" s="125" customFormat="1" ht="15.75" hidden="1" x14ac:dyDescent="0.25">
      <c r="A67" s="142" t="s">
        <v>154</v>
      </c>
      <c r="B67" s="143">
        <v>8.9999999999999993E-3</v>
      </c>
      <c r="C67" s="143">
        <v>1.911</v>
      </c>
      <c r="D67" s="143">
        <v>15.826000000000001</v>
      </c>
      <c r="E67" s="143">
        <v>16.88</v>
      </c>
      <c r="F67" s="143">
        <v>54.014000000000003</v>
      </c>
      <c r="G67" s="143">
        <v>110.398</v>
      </c>
      <c r="H67" s="143">
        <v>140.376</v>
      </c>
      <c r="I67" s="143">
        <v>54.878</v>
      </c>
      <c r="J67" s="143">
        <v>54.171999999999997</v>
      </c>
      <c r="K67" s="143">
        <v>49.506999999999998</v>
      </c>
      <c r="L67" s="143">
        <v>50.304000000000002</v>
      </c>
      <c r="M67" s="143">
        <v>32.219000000000001</v>
      </c>
      <c r="N67" s="143"/>
      <c r="O67" s="143">
        <v>29.151</v>
      </c>
      <c r="P67" s="143">
        <v>20.204999999999998</v>
      </c>
      <c r="Q67" s="144">
        <v>629.85</v>
      </c>
      <c r="R67" s="145">
        <v>172.62610371609699</v>
      </c>
    </row>
    <row r="68" spans="1:18" s="125" customFormat="1" ht="15.75" hidden="1" x14ac:dyDescent="0.25">
      <c r="A68" s="142" t="s">
        <v>155</v>
      </c>
      <c r="B68" s="143">
        <v>1.0999999999999999E-2</v>
      </c>
      <c r="C68" s="143">
        <v>2.4710000000000001</v>
      </c>
      <c r="D68" s="143">
        <v>20.768999999999998</v>
      </c>
      <c r="E68" s="143">
        <v>24.702000000000002</v>
      </c>
      <c r="F68" s="143">
        <v>71.5</v>
      </c>
      <c r="G68" s="143">
        <v>127.958</v>
      </c>
      <c r="H68" s="143">
        <v>153.25700000000001</v>
      </c>
      <c r="I68" s="143">
        <v>62.3</v>
      </c>
      <c r="J68" s="143">
        <v>61.402000000000001</v>
      </c>
      <c r="K68" s="143">
        <v>48.984999999999999</v>
      </c>
      <c r="L68" s="143">
        <v>55.39</v>
      </c>
      <c r="M68" s="143">
        <v>32.152000000000001</v>
      </c>
      <c r="N68" s="143"/>
      <c r="O68" s="143">
        <v>29.315000000000001</v>
      </c>
      <c r="P68" s="143">
        <v>19.925000000000001</v>
      </c>
      <c r="Q68" s="144">
        <v>710.13699999999994</v>
      </c>
      <c r="R68" s="145">
        <v>170.151020266237</v>
      </c>
    </row>
    <row r="69" spans="1:18" s="125" customFormat="1" ht="15.75" hidden="1" x14ac:dyDescent="0.25">
      <c r="A69" s="142" t="s">
        <v>156</v>
      </c>
      <c r="B69" s="143">
        <v>4.1000000000000002E-2</v>
      </c>
      <c r="C69" s="143">
        <v>1.4710000000000001</v>
      </c>
      <c r="D69" s="143">
        <v>12.609</v>
      </c>
      <c r="E69" s="143">
        <v>19.271000000000001</v>
      </c>
      <c r="F69" s="143">
        <v>50.137999999999998</v>
      </c>
      <c r="G69" s="143">
        <v>82.700999999999993</v>
      </c>
      <c r="H69" s="143">
        <v>109.83799999999999</v>
      </c>
      <c r="I69" s="143">
        <v>39.979999999999997</v>
      </c>
      <c r="J69" s="143">
        <v>44.136000000000003</v>
      </c>
      <c r="K69" s="143">
        <v>39.110999999999997</v>
      </c>
      <c r="L69" s="143">
        <v>37.662999999999997</v>
      </c>
      <c r="M69" s="143">
        <v>22.867999999999999</v>
      </c>
      <c r="N69" s="143"/>
      <c r="O69" s="143">
        <v>19.956</v>
      </c>
      <c r="P69" s="143">
        <v>17.068000000000001</v>
      </c>
      <c r="Q69" s="144">
        <v>496.851</v>
      </c>
      <c r="R69" s="145">
        <v>170.60579470302201</v>
      </c>
    </row>
    <row r="70" spans="1:18" s="125" customFormat="1" ht="15.75" hidden="1" x14ac:dyDescent="0.25">
      <c r="A70" s="142" t="s">
        <v>157</v>
      </c>
      <c r="B70" s="143">
        <v>3.4000000000000002E-2</v>
      </c>
      <c r="C70" s="143">
        <v>2.7240000000000002</v>
      </c>
      <c r="D70" s="143">
        <v>17.850999999999999</v>
      </c>
      <c r="E70" s="143">
        <v>25.92</v>
      </c>
      <c r="F70" s="143">
        <v>71.16</v>
      </c>
      <c r="G70" s="143">
        <v>110.149</v>
      </c>
      <c r="H70" s="143">
        <v>175.68700000000001</v>
      </c>
      <c r="I70" s="143">
        <v>62.44</v>
      </c>
      <c r="J70" s="143">
        <v>60.454000000000001</v>
      </c>
      <c r="K70" s="143">
        <v>53.451999999999998</v>
      </c>
      <c r="L70" s="143">
        <v>48.371000000000002</v>
      </c>
      <c r="M70" s="143">
        <v>31.448</v>
      </c>
      <c r="N70" s="143"/>
      <c r="O70" s="143">
        <v>24.608000000000001</v>
      </c>
      <c r="P70" s="143">
        <v>13.603999999999999</v>
      </c>
      <c r="Q70" s="144">
        <v>697.90200000000004</v>
      </c>
      <c r="R70" s="145">
        <v>169.47490859245499</v>
      </c>
    </row>
    <row r="71" spans="1:18" s="125" customFormat="1" ht="15.75" hidden="1" x14ac:dyDescent="0.25">
      <c r="A71" s="142" t="s">
        <v>158</v>
      </c>
      <c r="B71" s="143">
        <v>6.3E-2</v>
      </c>
      <c r="C71" s="143">
        <v>3.165</v>
      </c>
      <c r="D71" s="143">
        <v>13.294</v>
      </c>
      <c r="E71" s="143">
        <v>23.501999999999999</v>
      </c>
      <c r="F71" s="143">
        <v>60.890999999999998</v>
      </c>
      <c r="G71" s="143">
        <v>90.757999999999996</v>
      </c>
      <c r="H71" s="143">
        <v>143.72999999999999</v>
      </c>
      <c r="I71" s="143">
        <v>45.427</v>
      </c>
      <c r="J71" s="143">
        <v>51.832000000000001</v>
      </c>
      <c r="K71" s="143">
        <v>53.067</v>
      </c>
      <c r="L71" s="143">
        <v>43.71</v>
      </c>
      <c r="M71" s="143">
        <v>27.048999999999999</v>
      </c>
      <c r="N71" s="143"/>
      <c r="O71" s="143">
        <v>22.268999999999998</v>
      </c>
      <c r="P71" s="143">
        <v>15.667</v>
      </c>
      <c r="Q71" s="144">
        <v>594.42399999999998</v>
      </c>
      <c r="R71" s="145">
        <v>170.44508835314301</v>
      </c>
    </row>
    <row r="72" spans="1:18" s="125" customFormat="1" ht="15.75" hidden="1" x14ac:dyDescent="0.25">
      <c r="A72" s="142" t="s">
        <v>159</v>
      </c>
      <c r="B72" s="143">
        <v>6.5000000000000002E-2</v>
      </c>
      <c r="C72" s="143">
        <v>5.5119999999999996</v>
      </c>
      <c r="D72" s="143">
        <v>16.971</v>
      </c>
      <c r="E72" s="143">
        <v>29.334</v>
      </c>
      <c r="F72" s="143">
        <v>70.105000000000004</v>
      </c>
      <c r="G72" s="143">
        <v>114.68</v>
      </c>
      <c r="H72" s="143">
        <v>159.37799999999999</v>
      </c>
      <c r="I72" s="143">
        <v>53.67</v>
      </c>
      <c r="J72" s="143">
        <v>54.850999999999999</v>
      </c>
      <c r="K72" s="143">
        <v>55.436999999999998</v>
      </c>
      <c r="L72" s="143">
        <v>48.091999999999999</v>
      </c>
      <c r="M72" s="143">
        <v>28.093</v>
      </c>
      <c r="N72" s="143"/>
      <c r="O72" s="143">
        <v>25.163</v>
      </c>
      <c r="P72" s="143">
        <v>15.863</v>
      </c>
      <c r="Q72" s="144">
        <v>677.21400000000006</v>
      </c>
      <c r="R72" s="145">
        <v>168.92474495389001</v>
      </c>
    </row>
    <row r="73" spans="1:18" s="125" customFormat="1" ht="15.75" hidden="1" x14ac:dyDescent="0.25">
      <c r="A73" s="142" t="s">
        <v>160</v>
      </c>
      <c r="B73" s="143">
        <v>7.6999999999999999E-2</v>
      </c>
      <c r="C73" s="143">
        <v>4.6719999999999997</v>
      </c>
      <c r="D73" s="143">
        <v>10.382</v>
      </c>
      <c r="E73" s="143">
        <v>24.373000000000001</v>
      </c>
      <c r="F73" s="143">
        <v>42.889000000000003</v>
      </c>
      <c r="G73" s="143">
        <v>65.694999999999993</v>
      </c>
      <c r="H73" s="143">
        <v>119.52500000000001</v>
      </c>
      <c r="I73" s="143">
        <v>40.418999999999997</v>
      </c>
      <c r="J73" s="143">
        <v>38.472000000000001</v>
      </c>
      <c r="K73" s="143">
        <v>43.542000000000002</v>
      </c>
      <c r="L73" s="143">
        <v>34.159999999999997</v>
      </c>
      <c r="M73" s="143">
        <v>19.114999999999998</v>
      </c>
      <c r="N73" s="143"/>
      <c r="O73" s="143">
        <v>18.5</v>
      </c>
      <c r="P73" s="143">
        <v>12.093999999999999</v>
      </c>
      <c r="Q73" s="144">
        <v>473.91500000000002</v>
      </c>
      <c r="R73" s="145">
        <v>170.11746109423299</v>
      </c>
    </row>
    <row r="74" spans="1:18" s="125" customFormat="1" ht="15.75" hidden="1" x14ac:dyDescent="0.25">
      <c r="A74" s="142" t="s">
        <v>161</v>
      </c>
      <c r="B74" s="143">
        <v>0.11899999999999999</v>
      </c>
      <c r="C74" s="143">
        <v>10.644</v>
      </c>
      <c r="D74" s="143">
        <v>17.349</v>
      </c>
      <c r="E74" s="143">
        <v>33.301000000000002</v>
      </c>
      <c r="F74" s="143">
        <v>65.391999999999996</v>
      </c>
      <c r="G74" s="143">
        <v>99.397999999999996</v>
      </c>
      <c r="H74" s="143">
        <v>167.84299999999999</v>
      </c>
      <c r="I74" s="143">
        <v>62.695</v>
      </c>
      <c r="J74" s="143">
        <v>42.378</v>
      </c>
      <c r="K74" s="143">
        <v>51.929000000000002</v>
      </c>
      <c r="L74" s="143">
        <v>48.396000000000001</v>
      </c>
      <c r="M74" s="143">
        <v>25.637</v>
      </c>
      <c r="N74" s="143"/>
      <c r="O74" s="143">
        <v>26.254999999999999</v>
      </c>
      <c r="P74" s="143">
        <v>10.439</v>
      </c>
      <c r="Q74" s="144">
        <v>661.77499999999998</v>
      </c>
      <c r="R74" s="145">
        <v>168.40520100224799</v>
      </c>
    </row>
    <row r="75" spans="1:18" s="125" customFormat="1" ht="15.75" hidden="1" x14ac:dyDescent="0.25">
      <c r="A75" s="142" t="s">
        <v>162</v>
      </c>
      <c r="B75" s="143">
        <v>8.3000000000000004E-2</v>
      </c>
      <c r="C75" s="143">
        <v>9.5690000000000008</v>
      </c>
      <c r="D75" s="143">
        <v>13.417</v>
      </c>
      <c r="E75" s="143">
        <v>28.015000000000001</v>
      </c>
      <c r="F75" s="143">
        <v>63.042000000000002</v>
      </c>
      <c r="G75" s="143">
        <v>78.600999999999999</v>
      </c>
      <c r="H75" s="143">
        <v>138.446</v>
      </c>
      <c r="I75" s="143">
        <v>61.408000000000001</v>
      </c>
      <c r="J75" s="143">
        <v>36.655999999999999</v>
      </c>
      <c r="K75" s="143">
        <v>44.658999999999999</v>
      </c>
      <c r="L75" s="143">
        <v>41.853999999999999</v>
      </c>
      <c r="M75" s="143">
        <v>21.555</v>
      </c>
      <c r="N75" s="143"/>
      <c r="O75" s="143">
        <v>20.72</v>
      </c>
      <c r="P75" s="143">
        <v>11.865</v>
      </c>
      <c r="Q75" s="144">
        <v>569.89</v>
      </c>
      <c r="R75" s="145">
        <v>168.149758523364</v>
      </c>
    </row>
    <row r="76" spans="1:18" s="125" customFormat="1" ht="15.75" hidden="1" x14ac:dyDescent="0.25">
      <c r="A76" s="142" t="s">
        <v>163</v>
      </c>
      <c r="B76" s="143">
        <v>9.0999999999999998E-2</v>
      </c>
      <c r="C76" s="143">
        <v>13.252000000000001</v>
      </c>
      <c r="D76" s="143">
        <v>19.838000000000001</v>
      </c>
      <c r="E76" s="143">
        <v>30.934000000000001</v>
      </c>
      <c r="F76" s="143">
        <v>76.543999999999997</v>
      </c>
      <c r="G76" s="143">
        <v>96.882000000000005</v>
      </c>
      <c r="H76" s="143">
        <v>161.578</v>
      </c>
      <c r="I76" s="143">
        <v>69.504000000000005</v>
      </c>
      <c r="J76" s="143">
        <v>43.792999999999999</v>
      </c>
      <c r="K76" s="143">
        <v>47.353999999999999</v>
      </c>
      <c r="L76" s="143">
        <v>44.44</v>
      </c>
      <c r="M76" s="143">
        <v>22.437000000000001</v>
      </c>
      <c r="N76" s="143"/>
      <c r="O76" s="143">
        <v>23.751999999999999</v>
      </c>
      <c r="P76" s="143">
        <v>11.988</v>
      </c>
      <c r="Q76" s="144">
        <v>662.38699999999994</v>
      </c>
      <c r="R76" s="145">
        <v>166.50387531346101</v>
      </c>
    </row>
    <row r="77" spans="1:18" s="125" customFormat="1" ht="15.75" hidden="1" x14ac:dyDescent="0.25">
      <c r="A77" s="142" t="s">
        <v>164</v>
      </c>
      <c r="B77" s="143">
        <v>3.6999999999999998E-2</v>
      </c>
      <c r="C77" s="143">
        <v>8.7270000000000003</v>
      </c>
      <c r="D77" s="143">
        <v>12.721</v>
      </c>
      <c r="E77" s="143">
        <v>19.359000000000002</v>
      </c>
      <c r="F77" s="143">
        <v>55.917999999999999</v>
      </c>
      <c r="G77" s="143">
        <v>63.09</v>
      </c>
      <c r="H77" s="143">
        <v>100.33499999999999</v>
      </c>
      <c r="I77" s="143">
        <v>45.286000000000001</v>
      </c>
      <c r="J77" s="143">
        <v>31.173999999999999</v>
      </c>
      <c r="K77" s="143">
        <v>36.322000000000003</v>
      </c>
      <c r="L77" s="143">
        <v>28.788</v>
      </c>
      <c r="M77" s="143">
        <v>15.239000000000001</v>
      </c>
      <c r="N77" s="143"/>
      <c r="O77" s="143">
        <v>18.98</v>
      </c>
      <c r="P77" s="143">
        <v>10.015000000000001</v>
      </c>
      <c r="Q77" s="144">
        <v>445.99099999999999</v>
      </c>
      <c r="R77" s="145">
        <v>167.95894728150199</v>
      </c>
    </row>
    <row r="78" spans="1:18" s="125" customFormat="1" ht="15.75" hidden="1" x14ac:dyDescent="0.25">
      <c r="A78" s="142" t="s">
        <v>165</v>
      </c>
      <c r="B78" s="143">
        <v>0.10299999999999999</v>
      </c>
      <c r="C78" s="143">
        <v>14.858000000000001</v>
      </c>
      <c r="D78" s="143">
        <v>17.957999999999998</v>
      </c>
      <c r="E78" s="143">
        <v>28.497</v>
      </c>
      <c r="F78" s="143">
        <v>101.587</v>
      </c>
      <c r="G78" s="143">
        <v>88.387</v>
      </c>
      <c r="H78" s="143">
        <v>171.86500000000001</v>
      </c>
      <c r="I78" s="143">
        <v>67.647000000000006</v>
      </c>
      <c r="J78" s="143">
        <v>43.204000000000001</v>
      </c>
      <c r="K78" s="143">
        <v>54.25</v>
      </c>
      <c r="L78" s="143">
        <v>38.045999999999999</v>
      </c>
      <c r="M78" s="143">
        <v>17.768999999999998</v>
      </c>
      <c r="N78" s="143"/>
      <c r="O78" s="143">
        <v>25.431999999999999</v>
      </c>
      <c r="P78" s="143">
        <v>8.4030000000000005</v>
      </c>
      <c r="Q78" s="144">
        <v>678.00599999999997</v>
      </c>
      <c r="R78" s="145">
        <v>165.53211380474701</v>
      </c>
    </row>
    <row r="79" spans="1:18" s="125" customFormat="1" ht="15.75" hidden="1" x14ac:dyDescent="0.25">
      <c r="A79" s="142" t="s">
        <v>166</v>
      </c>
      <c r="B79" s="143">
        <v>0.20100000000000001</v>
      </c>
      <c r="C79" s="143">
        <v>12.622999999999999</v>
      </c>
      <c r="D79" s="143">
        <v>16.829999999999998</v>
      </c>
      <c r="E79" s="143">
        <v>24.488</v>
      </c>
      <c r="F79" s="143">
        <v>89.435000000000002</v>
      </c>
      <c r="G79" s="143">
        <v>66.682000000000002</v>
      </c>
      <c r="H79" s="143">
        <v>135.887</v>
      </c>
      <c r="I79" s="143">
        <v>60.753</v>
      </c>
      <c r="J79" s="143">
        <v>40.887999999999998</v>
      </c>
      <c r="K79" s="143">
        <v>48.399000000000001</v>
      </c>
      <c r="L79" s="143">
        <v>31.466999999999999</v>
      </c>
      <c r="M79" s="143">
        <v>15.847</v>
      </c>
      <c r="N79" s="143"/>
      <c r="O79" s="143">
        <v>19.847999999999999</v>
      </c>
      <c r="P79" s="143">
        <v>9.9139999999999997</v>
      </c>
      <c r="Q79" s="144">
        <v>573.26199999999994</v>
      </c>
      <c r="R79" s="145">
        <v>165.64966770095899</v>
      </c>
    </row>
    <row r="80" spans="1:18" s="125" customFormat="1" ht="15.75" hidden="1" x14ac:dyDescent="0.25">
      <c r="A80" s="142" t="s">
        <v>167</v>
      </c>
      <c r="B80" s="143">
        <v>9.7000000000000003E-2</v>
      </c>
      <c r="C80" s="143">
        <v>15.805</v>
      </c>
      <c r="D80" s="143">
        <v>22.088000000000001</v>
      </c>
      <c r="E80" s="143">
        <v>35.386000000000003</v>
      </c>
      <c r="F80" s="143">
        <v>110.07299999999999</v>
      </c>
      <c r="G80" s="143">
        <v>82.600999999999999</v>
      </c>
      <c r="H80" s="143">
        <v>153.80799999999999</v>
      </c>
      <c r="I80" s="143">
        <v>67.242000000000004</v>
      </c>
      <c r="J80" s="143">
        <v>43.274000000000001</v>
      </c>
      <c r="K80" s="143">
        <v>55.616</v>
      </c>
      <c r="L80" s="143">
        <v>34.286999999999999</v>
      </c>
      <c r="M80" s="143">
        <v>16.745000000000001</v>
      </c>
      <c r="N80" s="143"/>
      <c r="O80" s="143">
        <v>22.972999999999999</v>
      </c>
      <c r="P80" s="143">
        <v>10.632</v>
      </c>
      <c r="Q80" s="144">
        <v>670.62699999999995</v>
      </c>
      <c r="R80" s="145">
        <v>164.06078833930599</v>
      </c>
    </row>
    <row r="81" spans="1:18" s="125" customFormat="1" ht="15.75" hidden="1" x14ac:dyDescent="0.25">
      <c r="A81" s="142" t="s">
        <v>168</v>
      </c>
      <c r="B81" s="143">
        <v>0.10100000000000001</v>
      </c>
      <c r="C81" s="143">
        <v>11.612</v>
      </c>
      <c r="D81" s="143">
        <v>18.838000000000001</v>
      </c>
      <c r="E81" s="143">
        <v>28.018000000000001</v>
      </c>
      <c r="F81" s="143">
        <v>74.921999999999997</v>
      </c>
      <c r="G81" s="143">
        <v>56.646999999999998</v>
      </c>
      <c r="H81" s="143">
        <v>101.843</v>
      </c>
      <c r="I81" s="143">
        <v>47.433999999999997</v>
      </c>
      <c r="J81" s="143">
        <v>30.866</v>
      </c>
      <c r="K81" s="143">
        <v>39.531999999999996</v>
      </c>
      <c r="L81" s="143">
        <v>23.061</v>
      </c>
      <c r="M81" s="143">
        <v>11.462999999999999</v>
      </c>
      <c r="N81" s="143"/>
      <c r="O81" s="143">
        <v>14.956</v>
      </c>
      <c r="P81" s="143">
        <v>8.8919999999999995</v>
      </c>
      <c r="Q81" s="144">
        <v>468.185</v>
      </c>
      <c r="R81" s="145">
        <v>163.29226223783101</v>
      </c>
    </row>
    <row r="82" spans="1:18" s="125" customFormat="1" ht="15.75" hidden="1" x14ac:dyDescent="0.25">
      <c r="A82" s="142" t="s">
        <v>169</v>
      </c>
      <c r="B82" s="143">
        <v>0.46200000000000002</v>
      </c>
      <c r="C82" s="143">
        <v>19.201000000000001</v>
      </c>
      <c r="D82" s="143">
        <v>36.927999999999997</v>
      </c>
      <c r="E82" s="143">
        <v>35.024999999999999</v>
      </c>
      <c r="F82" s="143">
        <v>119.61</v>
      </c>
      <c r="G82" s="143">
        <v>90.188999999999993</v>
      </c>
      <c r="H82" s="143">
        <v>143.85300000000001</v>
      </c>
      <c r="I82" s="143">
        <v>68.617999999999995</v>
      </c>
      <c r="J82" s="143">
        <v>40.234999999999999</v>
      </c>
      <c r="K82" s="143">
        <v>51.832999999999998</v>
      </c>
      <c r="L82" s="143">
        <v>29.082999999999998</v>
      </c>
      <c r="M82" s="143">
        <v>12.734</v>
      </c>
      <c r="N82" s="143"/>
      <c r="O82" s="143">
        <v>19.902000000000001</v>
      </c>
      <c r="P82" s="143">
        <v>7.492</v>
      </c>
      <c r="Q82" s="144">
        <v>675.16499999999996</v>
      </c>
      <c r="R82" s="145">
        <v>160.76876255292601</v>
      </c>
    </row>
    <row r="83" spans="1:18" s="125" customFormat="1" ht="15.75" hidden="1" x14ac:dyDescent="0.25">
      <c r="A83" s="142" t="s">
        <v>170</v>
      </c>
      <c r="B83" s="143">
        <v>1.18</v>
      </c>
      <c r="C83" s="143">
        <v>16.587</v>
      </c>
      <c r="D83" s="143">
        <v>41.075000000000003</v>
      </c>
      <c r="E83" s="143">
        <v>29.152000000000001</v>
      </c>
      <c r="F83" s="143">
        <v>97.119</v>
      </c>
      <c r="G83" s="143">
        <v>73.231999999999999</v>
      </c>
      <c r="H83" s="143">
        <v>112.819</v>
      </c>
      <c r="I83" s="143">
        <v>51.86</v>
      </c>
      <c r="J83" s="143">
        <v>36.713999999999999</v>
      </c>
      <c r="K83" s="143">
        <v>43.036000000000001</v>
      </c>
      <c r="L83" s="143">
        <v>22.285</v>
      </c>
      <c r="M83" s="143">
        <v>8.4740000000000002</v>
      </c>
      <c r="N83" s="143"/>
      <c r="O83" s="143">
        <v>15.247999999999999</v>
      </c>
      <c r="P83" s="143">
        <v>7.7350000000000003</v>
      </c>
      <c r="Q83" s="144">
        <v>556.51599999999996</v>
      </c>
      <c r="R83" s="145">
        <v>159.31027313263399</v>
      </c>
    </row>
    <row r="84" spans="1:18" s="125" customFormat="1" ht="15.75" hidden="1" x14ac:dyDescent="0.25">
      <c r="A84" s="142" t="s">
        <v>171</v>
      </c>
      <c r="B84" s="143">
        <v>1.149</v>
      </c>
      <c r="C84" s="143">
        <v>21.038</v>
      </c>
      <c r="D84" s="143">
        <v>45.529000000000003</v>
      </c>
      <c r="E84" s="143">
        <v>29.308</v>
      </c>
      <c r="F84" s="143">
        <v>101.04300000000001</v>
      </c>
      <c r="G84" s="143">
        <v>79.575000000000003</v>
      </c>
      <c r="H84" s="143">
        <v>105.32899999999999</v>
      </c>
      <c r="I84" s="143">
        <v>44.488</v>
      </c>
      <c r="J84" s="143">
        <v>32.549999999999997</v>
      </c>
      <c r="K84" s="143">
        <v>37.296999999999997</v>
      </c>
      <c r="L84" s="143">
        <v>19.471</v>
      </c>
      <c r="M84" s="143">
        <v>6.2430000000000003</v>
      </c>
      <c r="N84" s="143"/>
      <c r="O84" s="143">
        <v>11.888</v>
      </c>
      <c r="P84" s="143">
        <v>7.22</v>
      </c>
      <c r="Q84" s="144">
        <v>542.12800000000004</v>
      </c>
      <c r="R84" s="145">
        <v>156.02572778870399</v>
      </c>
    </row>
    <row r="85" spans="1:18" s="125" customFormat="1" ht="15.75" hidden="1" x14ac:dyDescent="0.25">
      <c r="A85" s="142" t="s">
        <v>172</v>
      </c>
      <c r="B85" s="143">
        <v>0.92200000000000004</v>
      </c>
      <c r="C85" s="143">
        <v>14.195</v>
      </c>
      <c r="D85" s="143">
        <v>28.649000000000001</v>
      </c>
      <c r="E85" s="143">
        <v>19.161999999999999</v>
      </c>
      <c r="F85" s="143">
        <v>67.212000000000003</v>
      </c>
      <c r="G85" s="143">
        <v>44.000999999999998</v>
      </c>
      <c r="H85" s="143">
        <v>69.694999999999993</v>
      </c>
      <c r="I85" s="143">
        <v>26.009</v>
      </c>
      <c r="J85" s="143">
        <v>19.821000000000002</v>
      </c>
      <c r="K85" s="143">
        <v>21.222000000000001</v>
      </c>
      <c r="L85" s="143">
        <v>10.717000000000001</v>
      </c>
      <c r="M85" s="143">
        <v>4.7329999999999997</v>
      </c>
      <c r="N85" s="143"/>
      <c r="O85" s="143">
        <v>6.3209999999999997</v>
      </c>
      <c r="P85" s="143">
        <v>5.53</v>
      </c>
      <c r="Q85" s="144">
        <v>338.18900000000002</v>
      </c>
      <c r="R85" s="145">
        <v>154.854631920375</v>
      </c>
    </row>
    <row r="86" spans="1:18" s="125" customFormat="1" ht="15.75" hidden="1" x14ac:dyDescent="0.25">
      <c r="A86" s="142" t="s">
        <v>173</v>
      </c>
      <c r="B86" s="143">
        <v>2.4830000000000001</v>
      </c>
      <c r="C86" s="143">
        <v>26.57</v>
      </c>
      <c r="D86" s="143">
        <v>51.09</v>
      </c>
      <c r="E86" s="143">
        <v>29.504999999999999</v>
      </c>
      <c r="F86" s="143">
        <v>88.009</v>
      </c>
      <c r="G86" s="143">
        <v>58.040999999999997</v>
      </c>
      <c r="H86" s="143">
        <v>89.322000000000003</v>
      </c>
      <c r="I86" s="143">
        <v>32.790999999999997</v>
      </c>
      <c r="J86" s="143">
        <v>28.349</v>
      </c>
      <c r="K86" s="143">
        <v>28.460999999999999</v>
      </c>
      <c r="L86" s="143">
        <v>16.526</v>
      </c>
      <c r="M86" s="143">
        <v>6.4539999999999997</v>
      </c>
      <c r="N86" s="143"/>
      <c r="O86" s="143">
        <v>10.305</v>
      </c>
      <c r="P86" s="143">
        <v>4.3979999999999997</v>
      </c>
      <c r="Q86" s="144">
        <v>472.30399999999997</v>
      </c>
      <c r="R86" s="145">
        <v>153.54664825841101</v>
      </c>
    </row>
    <row r="87" spans="1:18" s="125" customFormat="1" ht="15.75" hidden="1" x14ac:dyDescent="0.25">
      <c r="A87" s="142" t="s">
        <v>174</v>
      </c>
      <c r="B87" s="143">
        <v>3.03</v>
      </c>
      <c r="C87" s="143">
        <v>23.576000000000001</v>
      </c>
      <c r="D87" s="143">
        <v>54.906999999999996</v>
      </c>
      <c r="E87" s="143">
        <v>29.975999999999999</v>
      </c>
      <c r="F87" s="143">
        <v>82.105000000000004</v>
      </c>
      <c r="G87" s="143">
        <v>53.968000000000004</v>
      </c>
      <c r="H87" s="143">
        <v>82.887</v>
      </c>
      <c r="I87" s="143">
        <v>27.314</v>
      </c>
      <c r="J87" s="143">
        <v>26.251999999999999</v>
      </c>
      <c r="K87" s="143">
        <v>20.952999999999999</v>
      </c>
      <c r="L87" s="143">
        <v>14.585000000000001</v>
      </c>
      <c r="M87" s="143">
        <v>5.0960000000000001</v>
      </c>
      <c r="N87" s="143"/>
      <c r="O87" s="143">
        <v>8.3510000000000009</v>
      </c>
      <c r="P87" s="143">
        <v>5.024</v>
      </c>
      <c r="Q87" s="144">
        <v>438.024</v>
      </c>
      <c r="R87" s="145">
        <v>151.47989838337199</v>
      </c>
    </row>
    <row r="88" spans="1:18" s="125" customFormat="1" ht="15.75" hidden="1" x14ac:dyDescent="0.25">
      <c r="A88" s="142" t="s">
        <v>175</v>
      </c>
      <c r="B88" s="143">
        <v>7.4989999999999997</v>
      </c>
      <c r="C88" s="143">
        <v>31.942</v>
      </c>
      <c r="D88" s="143">
        <v>89.807000000000002</v>
      </c>
      <c r="E88" s="143">
        <v>44.957000000000001</v>
      </c>
      <c r="F88" s="143">
        <v>116.307</v>
      </c>
      <c r="G88" s="143">
        <v>78.578000000000003</v>
      </c>
      <c r="H88" s="143">
        <v>100.032</v>
      </c>
      <c r="I88" s="143">
        <v>28.997</v>
      </c>
      <c r="J88" s="143">
        <v>29.149000000000001</v>
      </c>
      <c r="K88" s="143">
        <v>21.283999999999999</v>
      </c>
      <c r="L88" s="143">
        <v>16.282</v>
      </c>
      <c r="M88" s="143">
        <v>7.48</v>
      </c>
      <c r="N88" s="143"/>
      <c r="O88" s="143">
        <v>7.3710000000000004</v>
      </c>
      <c r="P88" s="143">
        <v>5.1719999999999997</v>
      </c>
      <c r="Q88" s="144">
        <v>584.85699999999997</v>
      </c>
      <c r="R88" s="145">
        <v>147.418734312601</v>
      </c>
    </row>
    <row r="89" spans="1:18" s="125" customFormat="1" ht="15.75" hidden="1" x14ac:dyDescent="0.25">
      <c r="A89" s="142" t="s">
        <v>176</v>
      </c>
      <c r="B89" s="143">
        <v>4.9749999999999996</v>
      </c>
      <c r="C89" s="143">
        <v>27.294</v>
      </c>
      <c r="D89" s="143">
        <v>73.409000000000006</v>
      </c>
      <c r="E89" s="143">
        <v>38.113</v>
      </c>
      <c r="F89" s="143">
        <v>90.974999999999994</v>
      </c>
      <c r="G89" s="143">
        <v>63.354999999999997</v>
      </c>
      <c r="H89" s="143">
        <v>83.111999999999995</v>
      </c>
      <c r="I89" s="143">
        <v>22.632999999999999</v>
      </c>
      <c r="J89" s="143">
        <v>23.523</v>
      </c>
      <c r="K89" s="143">
        <v>15.794</v>
      </c>
      <c r="L89" s="143">
        <v>12.474</v>
      </c>
      <c r="M89" s="143">
        <v>7.74</v>
      </c>
      <c r="N89" s="143"/>
      <c r="O89" s="143">
        <v>5.35</v>
      </c>
      <c r="P89" s="143">
        <v>4.32</v>
      </c>
      <c r="Q89" s="144">
        <v>473.06700000000001</v>
      </c>
      <c r="R89" s="145">
        <v>147.233776429502</v>
      </c>
    </row>
    <row r="90" spans="1:18" s="125" customFormat="1" ht="15.75" hidden="1" x14ac:dyDescent="0.25">
      <c r="A90" s="142" t="s">
        <v>101</v>
      </c>
      <c r="B90" s="143">
        <v>8.3149999999999995</v>
      </c>
      <c r="C90" s="143">
        <v>36.252000000000002</v>
      </c>
      <c r="D90" s="143">
        <v>101.70699999999999</v>
      </c>
      <c r="E90" s="143">
        <v>71.186999999999998</v>
      </c>
      <c r="F90" s="143">
        <v>108.334</v>
      </c>
      <c r="G90" s="143">
        <v>66.251000000000005</v>
      </c>
      <c r="H90" s="143">
        <v>94.146000000000001</v>
      </c>
      <c r="I90" s="143">
        <v>26.077999999999999</v>
      </c>
      <c r="J90" s="143">
        <v>28.510999999999999</v>
      </c>
      <c r="K90" s="143">
        <v>20.335999999999999</v>
      </c>
      <c r="L90" s="143">
        <v>15.843</v>
      </c>
      <c r="M90" s="143">
        <v>9.8230000000000004</v>
      </c>
      <c r="N90" s="143"/>
      <c r="O90" s="143">
        <v>7.0330000000000004</v>
      </c>
      <c r="P90" s="143">
        <v>3.7250000000000001</v>
      </c>
      <c r="Q90" s="144">
        <v>597.54100000000005</v>
      </c>
      <c r="R90" s="145">
        <v>145.48846107211699</v>
      </c>
    </row>
    <row r="91" spans="1:18" s="125" customFormat="1" ht="15.75" hidden="1" x14ac:dyDescent="0.25">
      <c r="A91" s="142" t="s">
        <v>102</v>
      </c>
      <c r="B91" s="143">
        <v>7.6719999999999997</v>
      </c>
      <c r="C91" s="143">
        <v>30.597000000000001</v>
      </c>
      <c r="D91" s="143">
        <v>81.028999999999996</v>
      </c>
      <c r="E91" s="143">
        <v>60.295999999999999</v>
      </c>
      <c r="F91" s="143">
        <v>86.524000000000001</v>
      </c>
      <c r="G91" s="143">
        <v>49.465000000000003</v>
      </c>
      <c r="H91" s="143">
        <v>77.274000000000001</v>
      </c>
      <c r="I91" s="143">
        <v>20.760999999999999</v>
      </c>
      <c r="J91" s="143">
        <v>26.722999999999999</v>
      </c>
      <c r="K91" s="143">
        <v>18.891999999999999</v>
      </c>
      <c r="L91" s="143">
        <v>10.901</v>
      </c>
      <c r="M91" s="143">
        <v>6.7220000000000004</v>
      </c>
      <c r="N91" s="143"/>
      <c r="O91" s="143">
        <v>5.3659999999999997</v>
      </c>
      <c r="P91" s="143">
        <v>4.4669999999999996</v>
      </c>
      <c r="Q91" s="144">
        <v>486.68900000000002</v>
      </c>
      <c r="R91" s="145">
        <v>145.054647029791</v>
      </c>
    </row>
    <row r="92" spans="1:18" s="125" customFormat="1" ht="15.75" hidden="1" x14ac:dyDescent="0.25">
      <c r="A92" s="142" t="s">
        <v>103</v>
      </c>
      <c r="B92" s="143">
        <v>9.8559999999999999</v>
      </c>
      <c r="C92" s="143">
        <v>42.042999999999999</v>
      </c>
      <c r="D92" s="143">
        <v>81.605999999999995</v>
      </c>
      <c r="E92" s="143">
        <v>69.718999999999994</v>
      </c>
      <c r="F92" s="143">
        <v>95.546000000000006</v>
      </c>
      <c r="G92" s="143">
        <v>57.05</v>
      </c>
      <c r="H92" s="143">
        <v>73.546999999999997</v>
      </c>
      <c r="I92" s="143">
        <v>17.55</v>
      </c>
      <c r="J92" s="143">
        <v>23.777999999999999</v>
      </c>
      <c r="K92" s="143">
        <v>19.902000000000001</v>
      </c>
      <c r="L92" s="143">
        <v>11.102</v>
      </c>
      <c r="M92" s="143">
        <v>7.2439999999999998</v>
      </c>
      <c r="N92" s="143"/>
      <c r="O92" s="143">
        <v>5.2489999999999997</v>
      </c>
      <c r="P92" s="143">
        <v>4.9210000000000003</v>
      </c>
      <c r="Q92" s="144">
        <v>519.11300000000006</v>
      </c>
      <c r="R92" s="145">
        <v>143.194071475247</v>
      </c>
    </row>
    <row r="93" spans="1:18" s="125" customFormat="1" ht="15.75" hidden="1" x14ac:dyDescent="0.25">
      <c r="A93" s="142" t="s">
        <v>104</v>
      </c>
      <c r="B93" s="143">
        <v>10.739000000000001</v>
      </c>
      <c r="C93" s="143">
        <v>28.861000000000001</v>
      </c>
      <c r="D93" s="143">
        <v>60.506999999999998</v>
      </c>
      <c r="E93" s="143">
        <v>53.125999999999998</v>
      </c>
      <c r="F93" s="143">
        <v>70.772999999999996</v>
      </c>
      <c r="G93" s="143">
        <v>44.951000000000001</v>
      </c>
      <c r="H93" s="143">
        <v>55.234000000000002</v>
      </c>
      <c r="I93" s="143">
        <v>14.821</v>
      </c>
      <c r="J93" s="143">
        <v>17.533999999999999</v>
      </c>
      <c r="K93" s="143">
        <v>17.326000000000001</v>
      </c>
      <c r="L93" s="143">
        <v>5.95</v>
      </c>
      <c r="M93" s="143">
        <v>6.1749999999999998</v>
      </c>
      <c r="N93" s="143"/>
      <c r="O93" s="143">
        <v>3.2080000000000002</v>
      </c>
      <c r="P93" s="143">
        <v>3.7759999999999998</v>
      </c>
      <c r="Q93" s="144">
        <v>392.98099999999999</v>
      </c>
      <c r="R93" s="145">
        <v>142.98851761924999</v>
      </c>
    </row>
    <row r="94" spans="1:18" s="125" customFormat="1" ht="15.75" hidden="1" x14ac:dyDescent="0.25">
      <c r="A94" s="142" t="s">
        <v>105</v>
      </c>
      <c r="B94" s="143">
        <v>16.245000000000001</v>
      </c>
      <c r="C94" s="143">
        <v>51.945</v>
      </c>
      <c r="D94" s="143">
        <v>93.710999999999999</v>
      </c>
      <c r="E94" s="143">
        <v>76.608000000000004</v>
      </c>
      <c r="F94" s="143">
        <v>94.444000000000003</v>
      </c>
      <c r="G94" s="143">
        <v>56.581000000000003</v>
      </c>
      <c r="H94" s="143">
        <v>73.271000000000001</v>
      </c>
      <c r="I94" s="143">
        <v>22.021999999999998</v>
      </c>
      <c r="J94" s="143">
        <v>22.13</v>
      </c>
      <c r="K94" s="143">
        <v>16.53</v>
      </c>
      <c r="L94" s="143">
        <v>6.3150000000000004</v>
      </c>
      <c r="M94" s="143">
        <v>9.4420000000000002</v>
      </c>
      <c r="N94" s="143"/>
      <c r="O94" s="143">
        <v>3.6760000000000002</v>
      </c>
      <c r="P94" s="143">
        <v>3.5960000000000001</v>
      </c>
      <c r="Q94" s="144">
        <v>546.51599999999996</v>
      </c>
      <c r="R94" s="145">
        <v>140.264171516982</v>
      </c>
    </row>
    <row r="95" spans="1:18" s="125" customFormat="1" ht="15.75" hidden="1" x14ac:dyDescent="0.25">
      <c r="A95" s="142" t="s">
        <v>106</v>
      </c>
      <c r="B95" s="143">
        <v>14.936</v>
      </c>
      <c r="C95" s="143">
        <v>47.232999999999997</v>
      </c>
      <c r="D95" s="143">
        <v>76.72</v>
      </c>
      <c r="E95" s="143">
        <v>67.662999999999997</v>
      </c>
      <c r="F95" s="143">
        <v>84.042000000000002</v>
      </c>
      <c r="G95" s="143">
        <v>48.418999999999997</v>
      </c>
      <c r="H95" s="143">
        <v>54.637</v>
      </c>
      <c r="I95" s="143">
        <v>19.984999999999999</v>
      </c>
      <c r="J95" s="143">
        <v>17.306999999999999</v>
      </c>
      <c r="K95" s="143">
        <v>11.542</v>
      </c>
      <c r="L95" s="143">
        <v>5.468</v>
      </c>
      <c r="M95" s="143">
        <v>6.2549999999999999</v>
      </c>
      <c r="N95" s="143"/>
      <c r="O95" s="143">
        <v>2.74</v>
      </c>
      <c r="P95" s="143">
        <v>3.7559999999999998</v>
      </c>
      <c r="Q95" s="144">
        <v>460.70299999999997</v>
      </c>
      <c r="R95" s="145">
        <v>138.844404274456</v>
      </c>
    </row>
    <row r="96" spans="1:18" s="125" customFormat="1" ht="15.75" hidden="1" x14ac:dyDescent="0.25">
      <c r="A96" s="142" t="s">
        <v>107</v>
      </c>
      <c r="B96" s="143">
        <v>22.09</v>
      </c>
      <c r="C96" s="143">
        <v>59.055</v>
      </c>
      <c r="D96" s="143">
        <v>85.683000000000007</v>
      </c>
      <c r="E96" s="143">
        <v>82.456000000000003</v>
      </c>
      <c r="F96" s="143">
        <v>97.653000000000006</v>
      </c>
      <c r="G96" s="143">
        <v>52.741</v>
      </c>
      <c r="H96" s="143">
        <v>53.042999999999999</v>
      </c>
      <c r="I96" s="143">
        <v>17.326000000000001</v>
      </c>
      <c r="J96" s="143">
        <v>14.952</v>
      </c>
      <c r="K96" s="143">
        <v>13.074</v>
      </c>
      <c r="L96" s="143">
        <v>5.0529999999999999</v>
      </c>
      <c r="M96" s="143">
        <v>6.6950000000000003</v>
      </c>
      <c r="N96" s="143"/>
      <c r="O96" s="143">
        <v>2.8119999999999998</v>
      </c>
      <c r="P96" s="143">
        <v>3.778</v>
      </c>
      <c r="Q96" s="144">
        <v>516.41099999999994</v>
      </c>
      <c r="R96" s="145">
        <v>136.55695595094301</v>
      </c>
    </row>
    <row r="97" spans="1:18" s="125" customFormat="1" ht="15.75" hidden="1" x14ac:dyDescent="0.25">
      <c r="A97" s="142" t="s">
        <v>108</v>
      </c>
      <c r="B97" s="143">
        <v>19.626999999999999</v>
      </c>
      <c r="C97" s="143">
        <v>43.338999999999999</v>
      </c>
      <c r="D97" s="143">
        <v>59.938000000000002</v>
      </c>
      <c r="E97" s="143">
        <v>69.093000000000004</v>
      </c>
      <c r="F97" s="143">
        <v>67.102000000000004</v>
      </c>
      <c r="G97" s="143">
        <v>38.354999999999997</v>
      </c>
      <c r="H97" s="143">
        <v>37.554000000000002</v>
      </c>
      <c r="I97" s="143">
        <v>13.709</v>
      </c>
      <c r="J97" s="143">
        <v>9.3059999999999992</v>
      </c>
      <c r="K97" s="143">
        <v>10.125</v>
      </c>
      <c r="L97" s="143">
        <v>4.4939999999999998</v>
      </c>
      <c r="M97" s="143">
        <v>5.7370000000000001</v>
      </c>
      <c r="N97" s="143"/>
      <c r="O97" s="143">
        <v>2.2080000000000002</v>
      </c>
      <c r="P97" s="143">
        <v>3.194</v>
      </c>
      <c r="Q97" s="144">
        <v>383.78100000000001</v>
      </c>
      <c r="R97" s="145">
        <v>136.51437647633799</v>
      </c>
    </row>
    <row r="98" spans="1:18" s="125" customFormat="1" ht="15.75" hidden="1" x14ac:dyDescent="0.25">
      <c r="A98" s="142" t="s">
        <v>109</v>
      </c>
      <c r="B98" s="143">
        <v>34.454000000000001</v>
      </c>
      <c r="C98" s="143">
        <v>65.875</v>
      </c>
      <c r="D98" s="143">
        <v>91.265000000000001</v>
      </c>
      <c r="E98" s="143">
        <v>96.584999999999994</v>
      </c>
      <c r="F98" s="143">
        <v>99.18</v>
      </c>
      <c r="G98" s="143">
        <v>55.771999999999998</v>
      </c>
      <c r="H98" s="143">
        <v>46.063000000000002</v>
      </c>
      <c r="I98" s="143">
        <v>17.37</v>
      </c>
      <c r="J98" s="143">
        <v>12.702</v>
      </c>
      <c r="K98" s="143">
        <v>12.648</v>
      </c>
      <c r="L98" s="143">
        <v>5.2919999999999998</v>
      </c>
      <c r="M98" s="143">
        <v>7.91</v>
      </c>
      <c r="N98" s="143"/>
      <c r="O98" s="143">
        <v>2.863</v>
      </c>
      <c r="P98" s="143">
        <v>3.0190000000000001</v>
      </c>
      <c r="Q98" s="144">
        <v>550.99800000000005</v>
      </c>
      <c r="R98" s="145">
        <v>134.74433326824601</v>
      </c>
    </row>
    <row r="99" spans="1:18" s="125" customFormat="1" ht="15.75" hidden="1" x14ac:dyDescent="0.25">
      <c r="A99" s="142" t="s">
        <v>110</v>
      </c>
      <c r="B99" s="143">
        <v>42.851999999999997</v>
      </c>
      <c r="C99" s="143">
        <v>47.790999999999997</v>
      </c>
      <c r="D99" s="143">
        <v>85.71</v>
      </c>
      <c r="E99" s="143">
        <v>92.453999999999994</v>
      </c>
      <c r="F99" s="143">
        <v>78.917000000000002</v>
      </c>
      <c r="G99" s="143">
        <v>48.139000000000003</v>
      </c>
      <c r="H99" s="143">
        <v>37.03</v>
      </c>
      <c r="I99" s="143">
        <v>13.515000000000001</v>
      </c>
      <c r="J99" s="143">
        <v>8.9369999999999994</v>
      </c>
      <c r="K99" s="143">
        <v>12.473000000000001</v>
      </c>
      <c r="L99" s="143">
        <v>4.5549999999999997</v>
      </c>
      <c r="M99" s="143">
        <v>5.6760000000000002</v>
      </c>
      <c r="N99" s="143"/>
      <c r="O99" s="143">
        <v>2.363</v>
      </c>
      <c r="P99" s="143">
        <v>3.423</v>
      </c>
      <c r="Q99" s="144">
        <v>483.83499999999998</v>
      </c>
      <c r="R99" s="145">
        <v>133.211356086026</v>
      </c>
    </row>
    <row r="100" spans="1:18" s="125" customFormat="1" ht="15.75" hidden="1" x14ac:dyDescent="0.25">
      <c r="A100" s="142" t="s">
        <v>111</v>
      </c>
      <c r="B100" s="143">
        <v>52.692</v>
      </c>
      <c r="C100" s="143">
        <v>59.625999999999998</v>
      </c>
      <c r="D100" s="143">
        <v>99.578000000000003</v>
      </c>
      <c r="E100" s="143">
        <v>110.157</v>
      </c>
      <c r="F100" s="143">
        <v>84.096999999999994</v>
      </c>
      <c r="G100" s="143">
        <v>52.716000000000001</v>
      </c>
      <c r="H100" s="143">
        <v>40.332000000000001</v>
      </c>
      <c r="I100" s="143">
        <v>15.786</v>
      </c>
      <c r="J100" s="143">
        <v>9.5060000000000002</v>
      </c>
      <c r="K100" s="143">
        <v>12.942</v>
      </c>
      <c r="L100" s="143">
        <v>4.2880000000000003</v>
      </c>
      <c r="M100" s="143">
        <v>7.093</v>
      </c>
      <c r="N100" s="143"/>
      <c r="O100" s="143">
        <v>2.1869999999999998</v>
      </c>
      <c r="P100" s="143">
        <v>3.988</v>
      </c>
      <c r="Q100" s="144">
        <v>554.98800000000006</v>
      </c>
      <c r="R100" s="145">
        <v>131.94921778584401</v>
      </c>
    </row>
    <row r="101" spans="1:18" s="125" customFormat="1" ht="15.75" hidden="1" x14ac:dyDescent="0.25">
      <c r="A101" s="142" t="s">
        <v>112</v>
      </c>
      <c r="B101" s="143">
        <v>43.223999999999997</v>
      </c>
      <c r="C101" s="143">
        <v>46.8</v>
      </c>
      <c r="D101" s="143">
        <v>74.055000000000007</v>
      </c>
      <c r="E101" s="143">
        <v>83.497</v>
      </c>
      <c r="F101" s="143">
        <v>60.649000000000001</v>
      </c>
      <c r="G101" s="143">
        <v>37.463000000000001</v>
      </c>
      <c r="H101" s="143">
        <v>32.003</v>
      </c>
      <c r="I101" s="143">
        <v>12.459</v>
      </c>
      <c r="J101" s="143">
        <v>7.4139999999999997</v>
      </c>
      <c r="K101" s="143">
        <v>9.0139999999999993</v>
      </c>
      <c r="L101" s="143">
        <v>4.3529999999999998</v>
      </c>
      <c r="M101" s="143">
        <v>4.3970000000000002</v>
      </c>
      <c r="N101" s="143"/>
      <c r="O101" s="143">
        <v>2.0790000000000002</v>
      </c>
      <c r="P101" s="143">
        <v>3.597</v>
      </c>
      <c r="Q101" s="144">
        <v>421.00400000000002</v>
      </c>
      <c r="R101" s="145">
        <v>131.620413649028</v>
      </c>
    </row>
    <row r="102" spans="1:18" s="125" customFormat="1" ht="15.75" hidden="1" x14ac:dyDescent="0.25">
      <c r="A102" s="142" t="s">
        <v>113</v>
      </c>
      <c r="B102" s="143">
        <v>85.332999999999998</v>
      </c>
      <c r="C102" s="143">
        <v>63.585999999999999</v>
      </c>
      <c r="D102" s="143">
        <v>113.364</v>
      </c>
      <c r="E102" s="143">
        <v>102.07899999999999</v>
      </c>
      <c r="F102" s="143">
        <v>82.548000000000002</v>
      </c>
      <c r="G102" s="143">
        <v>48.290999999999997</v>
      </c>
      <c r="H102" s="143">
        <v>42.655000000000001</v>
      </c>
      <c r="I102" s="143">
        <v>17.632000000000001</v>
      </c>
      <c r="J102" s="143">
        <v>10.367000000000001</v>
      </c>
      <c r="K102" s="143">
        <v>8.8109999999999999</v>
      </c>
      <c r="L102" s="143">
        <v>5.351</v>
      </c>
      <c r="M102" s="143">
        <v>7.8780000000000001</v>
      </c>
      <c r="N102" s="143"/>
      <c r="O102" s="143">
        <v>2.4710000000000001</v>
      </c>
      <c r="P102" s="143">
        <v>3.786</v>
      </c>
      <c r="Q102" s="144">
        <v>594.15200000000004</v>
      </c>
      <c r="R102" s="145">
        <v>129.74638952785199</v>
      </c>
    </row>
    <row r="103" spans="1:18" s="125" customFormat="1" ht="15.75" hidden="1" x14ac:dyDescent="0.25">
      <c r="A103" s="142" t="s">
        <v>114</v>
      </c>
      <c r="B103" s="143">
        <v>77.763999999999996</v>
      </c>
      <c r="C103" s="143">
        <v>61.59</v>
      </c>
      <c r="D103" s="143">
        <v>102.96899999999999</v>
      </c>
      <c r="E103" s="143">
        <v>96.67</v>
      </c>
      <c r="F103" s="143">
        <v>78.606999999999999</v>
      </c>
      <c r="G103" s="143">
        <v>44.857999999999997</v>
      </c>
      <c r="H103" s="143">
        <v>36.323</v>
      </c>
      <c r="I103" s="143">
        <v>15.315</v>
      </c>
      <c r="J103" s="143">
        <v>8.2080000000000002</v>
      </c>
      <c r="K103" s="143">
        <v>8.0839999999999996</v>
      </c>
      <c r="L103" s="143">
        <v>4.4089999999999998</v>
      </c>
      <c r="M103" s="143">
        <v>4.7670000000000003</v>
      </c>
      <c r="N103" s="143"/>
      <c r="O103" s="143">
        <v>2.6360000000000001</v>
      </c>
      <c r="P103" s="143">
        <v>4.1440000000000001</v>
      </c>
      <c r="Q103" s="144">
        <v>546.34400000000005</v>
      </c>
      <c r="R103" s="145">
        <v>128.81003469205999</v>
      </c>
    </row>
    <row r="104" spans="1:18" s="125" customFormat="1" ht="15.75" hidden="1" x14ac:dyDescent="0.25">
      <c r="A104" s="146" t="s">
        <v>177</v>
      </c>
      <c r="B104" s="146"/>
      <c r="C104" s="132"/>
      <c r="D104" s="132"/>
      <c r="E104" s="132"/>
      <c r="F104" s="132"/>
      <c r="G104" s="132"/>
      <c r="H104" s="132"/>
      <c r="I104" s="132"/>
      <c r="J104" s="132"/>
      <c r="K104" s="132"/>
      <c r="L104" s="132"/>
      <c r="M104" s="132"/>
      <c r="N104" s="132"/>
      <c r="O104" s="132"/>
      <c r="P104" s="132"/>
      <c r="Q104" s="132"/>
      <c r="R104" s="132"/>
    </row>
    <row r="105" spans="1:18" s="125" customFormat="1" ht="15.75" hidden="1" x14ac:dyDescent="0.25">
      <c r="A105" s="142">
        <v>2001</v>
      </c>
      <c r="B105" s="148">
        <v>9.1647969707445761E-3</v>
      </c>
      <c r="C105" s="148">
        <v>4.6404035294909241E-4</v>
      </c>
      <c r="D105" s="148">
        <v>0.53983361059744428</v>
      </c>
      <c r="E105" s="148">
        <v>0.82773197957294375</v>
      </c>
      <c r="F105" s="148">
        <v>7.1109543685918926</v>
      </c>
      <c r="G105" s="148">
        <v>11.498997286137337</v>
      </c>
      <c r="H105" s="148">
        <v>20.084633226372031</v>
      </c>
      <c r="I105" s="148">
        <v>9.1262042813909776</v>
      </c>
      <c r="J105" s="148">
        <v>7.2978466207421402</v>
      </c>
      <c r="K105" s="148">
        <v>9.3786809034246943</v>
      </c>
      <c r="L105" s="148">
        <v>7.4992788039514586</v>
      </c>
      <c r="M105" s="148">
        <v>5.7125687649798031</v>
      </c>
      <c r="N105" s="148"/>
      <c r="O105" s="148">
        <v>3.8248526091828947</v>
      </c>
      <c r="P105" s="148">
        <v>17.088788707732675</v>
      </c>
      <c r="Q105" s="148">
        <v>100</v>
      </c>
      <c r="R105" s="132"/>
    </row>
    <row r="106" spans="1:18" s="125" customFormat="1" ht="15.75" hidden="1" x14ac:dyDescent="0.25">
      <c r="A106" s="142">
        <v>2002</v>
      </c>
      <c r="B106" s="148">
        <v>3.7283786660681382E-3</v>
      </c>
      <c r="C106" s="148">
        <v>0.16393680994701601</v>
      </c>
      <c r="D106" s="148">
        <v>1.3073559792567924</v>
      </c>
      <c r="E106" s="148">
        <v>0.97728261594978028</v>
      </c>
      <c r="F106" s="148">
        <v>8.1271198162953269</v>
      </c>
      <c r="G106" s="148">
        <v>10.144955634158064</v>
      </c>
      <c r="H106" s="148">
        <v>17.665356390124124</v>
      </c>
      <c r="I106" s="148">
        <v>7.6375091298672597</v>
      </c>
      <c r="J106" s="148">
        <v>5.8060549615212684</v>
      </c>
      <c r="K106" s="148">
        <v>7.5013860247691122</v>
      </c>
      <c r="L106" s="148">
        <v>6.7993696057351407</v>
      </c>
      <c r="M106" s="148">
        <v>5.0425948620704961</v>
      </c>
      <c r="N106" s="148"/>
      <c r="O106" s="148">
        <v>3.048956221750541</v>
      </c>
      <c r="P106" s="148">
        <v>25.774393569889021</v>
      </c>
      <c r="Q106" s="148">
        <v>100</v>
      </c>
      <c r="R106" s="132"/>
    </row>
    <row r="107" spans="1:18" s="125" customFormat="1" ht="15.75" hidden="1" x14ac:dyDescent="0.25">
      <c r="A107" s="142">
        <v>2003</v>
      </c>
      <c r="B107" s="148">
        <v>1.3605154237098535E-3</v>
      </c>
      <c r="C107" s="148">
        <v>0.24013097228478913</v>
      </c>
      <c r="D107" s="148">
        <v>2.5582602938108638</v>
      </c>
      <c r="E107" s="148">
        <v>1.66130270863504</v>
      </c>
      <c r="F107" s="148">
        <v>9.8394365047451764</v>
      </c>
      <c r="G107" s="148">
        <v>17.772942069253258</v>
      </c>
      <c r="H107" s="148">
        <v>20.90991271537715</v>
      </c>
      <c r="I107" s="148">
        <v>9.3017305756189579</v>
      </c>
      <c r="J107" s="148">
        <v>8.1770756174472492</v>
      </c>
      <c r="K107" s="148">
        <v>8.6820913843093255</v>
      </c>
      <c r="L107" s="148">
        <v>8.3183424689424559</v>
      </c>
      <c r="M107" s="148">
        <v>5.2810673697004145</v>
      </c>
      <c r="N107" s="148"/>
      <c r="O107" s="148">
        <v>3.971798026950299</v>
      </c>
      <c r="P107" s="148">
        <v>3.2845487775013074</v>
      </c>
      <c r="Q107" s="148">
        <v>100</v>
      </c>
      <c r="R107" s="132"/>
    </row>
    <row r="108" spans="1:18" s="125" customFormat="1" ht="15.75" hidden="1" x14ac:dyDescent="0.25">
      <c r="A108" s="142">
        <v>2004</v>
      </c>
      <c r="B108" s="148">
        <v>7.6950335099471771E-4</v>
      </c>
      <c r="C108" s="148">
        <v>0.31761250812306974</v>
      </c>
      <c r="D108" s="148">
        <v>2.7356228879537712</v>
      </c>
      <c r="E108" s="148">
        <v>3.1939390838062249</v>
      </c>
      <c r="F108" s="148">
        <v>9.3607004635103443</v>
      </c>
      <c r="G108" s="148">
        <v>17.742631139722953</v>
      </c>
      <c r="H108" s="148">
        <v>21.847816091777123</v>
      </c>
      <c r="I108" s="148">
        <v>8.846172047867725</v>
      </c>
      <c r="J108" s="148">
        <v>8.4520324314882309</v>
      </c>
      <c r="K108" s="148">
        <v>7.629164023102029</v>
      </c>
      <c r="L108" s="148">
        <v>7.7645196625420008</v>
      </c>
      <c r="M108" s="148">
        <v>4.8973117015681318</v>
      </c>
      <c r="N108" s="148"/>
      <c r="O108" s="148">
        <v>4.2572772893782762</v>
      </c>
      <c r="P108" s="148">
        <v>2.9544311658091189</v>
      </c>
      <c r="Q108" s="148">
        <v>100</v>
      </c>
      <c r="R108" s="132"/>
    </row>
    <row r="109" spans="1:18" s="125" customFormat="1" ht="15.75" hidden="1" x14ac:dyDescent="0.25">
      <c r="A109" s="142">
        <v>2005</v>
      </c>
      <c r="B109" s="148">
        <v>6.5481050397899702E-4</v>
      </c>
      <c r="C109" s="148">
        <v>0.6577980769034012</v>
      </c>
      <c r="D109" s="148">
        <v>2.3941509051732077</v>
      </c>
      <c r="E109" s="148">
        <v>4.2207038803661208</v>
      </c>
      <c r="F109" s="148">
        <v>10.028627496720832</v>
      </c>
      <c r="G109" s="148">
        <v>15.604257086788994</v>
      </c>
      <c r="H109" s="148">
        <v>24.486679721951091</v>
      </c>
      <c r="I109" s="148">
        <v>8.2651409581923971</v>
      </c>
      <c r="J109" s="148">
        <v>8.4146833070385991</v>
      </c>
      <c r="K109" s="148">
        <v>8.4100996335107467</v>
      </c>
      <c r="L109" s="148">
        <v>7.1345696974161594</v>
      </c>
      <c r="M109" s="148">
        <v>4.3259646688807445</v>
      </c>
      <c r="N109" s="148"/>
      <c r="O109" s="148">
        <v>3.7054498650476475</v>
      </c>
      <c r="P109" s="148">
        <v>2.3512198915060849</v>
      </c>
      <c r="Q109" s="148">
        <v>100</v>
      </c>
      <c r="R109" s="132"/>
    </row>
    <row r="110" spans="1:18" s="125" customFormat="1" ht="15.75" hidden="1" x14ac:dyDescent="0.25">
      <c r="A110" s="146">
        <v>2006</v>
      </c>
      <c r="B110" s="148">
        <v>3.8460831702665291E-4</v>
      </c>
      <c r="C110" s="148">
        <v>1.8030437902209491</v>
      </c>
      <c r="D110" s="148">
        <v>2.7061468528569779</v>
      </c>
      <c r="E110" s="148">
        <v>4.7695277394475228</v>
      </c>
      <c r="F110" s="148">
        <v>11.149154096740958</v>
      </c>
      <c r="G110" s="148">
        <v>14.442939723757215</v>
      </c>
      <c r="H110" s="148">
        <v>24.281690550130918</v>
      </c>
      <c r="I110" s="148">
        <v>10.208914964383133</v>
      </c>
      <c r="J110" s="148">
        <v>6.581118381157955</v>
      </c>
      <c r="K110" s="148">
        <v>7.7034054502417275</v>
      </c>
      <c r="L110" s="148">
        <v>6.9858972676997837</v>
      </c>
      <c r="M110" s="148">
        <v>3.6266427582741003</v>
      </c>
      <c r="N110" s="148"/>
      <c r="O110" s="148">
        <v>3.8339466411514667</v>
      </c>
      <c r="P110" s="148">
        <v>1.9071871756202772</v>
      </c>
      <c r="Q110" s="148">
        <v>100</v>
      </c>
      <c r="R110" s="132"/>
    </row>
    <row r="111" spans="1:18" s="125" customFormat="1" ht="15.75" hidden="1" x14ac:dyDescent="0.25">
      <c r="A111" s="147">
        <v>2007</v>
      </c>
      <c r="B111" s="148">
        <v>2.1756593921542374E-3</v>
      </c>
      <c r="C111" s="148">
        <v>2.2969105636631411</v>
      </c>
      <c r="D111" s="148">
        <v>3.1679692729950464</v>
      </c>
      <c r="E111" s="148">
        <v>4.8696696344892221</v>
      </c>
      <c r="F111" s="148">
        <v>15.732402262685769</v>
      </c>
      <c r="G111" s="148">
        <v>12.314148480385594</v>
      </c>
      <c r="H111" s="148">
        <v>23.572641919935734</v>
      </c>
      <c r="I111" s="148">
        <v>10.170161668228678</v>
      </c>
      <c r="J111" s="148">
        <v>6.620322332306869</v>
      </c>
      <c r="K111" s="148">
        <v>8.2757899317177674</v>
      </c>
      <c r="L111" s="148">
        <v>5.3077302851787387</v>
      </c>
      <c r="M111" s="148">
        <v>2.5866498192529122</v>
      </c>
      <c r="N111" s="148"/>
      <c r="O111" s="148">
        <v>3.481347904672647</v>
      </c>
      <c r="P111" s="148">
        <v>1.6020802650957289</v>
      </c>
      <c r="Q111" s="148">
        <v>100</v>
      </c>
      <c r="R111" s="132"/>
    </row>
    <row r="112" spans="1:18" s="125" customFormat="1" ht="15.75" hidden="1" x14ac:dyDescent="0.25">
      <c r="A112" s="147">
        <v>2008</v>
      </c>
      <c r="B112" s="148">
        <v>0.16548311125294626</v>
      </c>
      <c r="C112" s="148">
        <v>3.3627399268370515</v>
      </c>
      <c r="D112" s="148">
        <v>7.2054992476318631</v>
      </c>
      <c r="E112" s="148">
        <v>5.3336698235509701</v>
      </c>
      <c r="F112" s="148">
        <v>18.228473701206159</v>
      </c>
      <c r="G112" s="148">
        <v>13.588885974323839</v>
      </c>
      <c r="H112" s="148">
        <v>20.440218219903617</v>
      </c>
      <c r="I112" s="148">
        <v>9.0425275023934688</v>
      </c>
      <c r="J112" s="148">
        <v>6.1231118590074418</v>
      </c>
      <c r="K112" s="148">
        <v>7.2626962714926817</v>
      </c>
      <c r="L112" s="148">
        <v>3.8614146414911379</v>
      </c>
      <c r="M112" s="148">
        <v>1.5237703823583166</v>
      </c>
      <c r="N112" s="148"/>
      <c r="O112" s="148">
        <v>2.5265175440507046</v>
      </c>
      <c r="P112" s="148">
        <v>1.3349917944998053</v>
      </c>
      <c r="Q112" s="148">
        <v>100</v>
      </c>
      <c r="R112" s="132"/>
    </row>
    <row r="113" spans="1:18" s="125" customFormat="1" ht="15.75" hidden="1" x14ac:dyDescent="0.25">
      <c r="A113" s="147">
        <v>2009</v>
      </c>
      <c r="B113" s="148">
        <v>0.90471138858235634</v>
      </c>
      <c r="C113" s="148">
        <v>5.5573676541418475</v>
      </c>
      <c r="D113" s="148">
        <v>13.677720129333032</v>
      </c>
      <c r="E113" s="148">
        <v>7.2425177263886935</v>
      </c>
      <c r="F113" s="148">
        <v>19.174170787074011</v>
      </c>
      <c r="G113" s="148">
        <v>12.902006450393547</v>
      </c>
      <c r="H113" s="148">
        <v>18.054243054243056</v>
      </c>
      <c r="I113" s="148">
        <v>5.6768645478322899</v>
      </c>
      <c r="J113" s="148">
        <v>5.4501659340369022</v>
      </c>
      <c r="K113" s="148">
        <v>4.3943560072592334</v>
      </c>
      <c r="L113" s="148">
        <v>3.0416836868449773</v>
      </c>
      <c r="M113" s="148">
        <v>1.3599884567626503</v>
      </c>
      <c r="N113" s="148"/>
      <c r="O113" s="148">
        <v>1.5941556264136909</v>
      </c>
      <c r="P113" s="148">
        <v>0.9700485506937121</v>
      </c>
      <c r="Q113" s="148">
        <v>100</v>
      </c>
      <c r="R113" s="132"/>
    </row>
    <row r="114" spans="1:18" s="125" customFormat="1" ht="15.75" hidden="1" x14ac:dyDescent="0.25">
      <c r="A114" s="147">
        <v>2010</v>
      </c>
      <c r="B114" s="149">
        <v>1.8197437791942697</v>
      </c>
      <c r="C114" s="149">
        <v>6.9003293551901619</v>
      </c>
      <c r="D114" s="149">
        <v>16.272350443940738</v>
      </c>
      <c r="E114" s="149">
        <v>12.739859491816214</v>
      </c>
      <c r="F114" s="149">
        <v>18.09209422313501</v>
      </c>
      <c r="G114" s="149">
        <v>10.905939664132843</v>
      </c>
      <c r="H114" s="149">
        <v>15.037681740197614</v>
      </c>
      <c r="I114" s="149">
        <v>3.9677407235795776</v>
      </c>
      <c r="J114" s="149">
        <v>4.8361864926802998</v>
      </c>
      <c r="K114" s="149">
        <v>3.829937510174946</v>
      </c>
      <c r="L114" s="149">
        <v>2.1937309806769938</v>
      </c>
      <c r="M114" s="149">
        <v>1.500958010344007</v>
      </c>
      <c r="N114" s="149"/>
      <c r="O114" s="149">
        <v>1.0446695803539003</v>
      </c>
      <c r="P114" s="149">
        <v>0.85877800458342202</v>
      </c>
      <c r="Q114" s="149">
        <v>100</v>
      </c>
      <c r="R114" s="132"/>
    </row>
    <row r="115" spans="1:18" s="125" customFormat="1" ht="15.75" hidden="1" x14ac:dyDescent="0.25">
      <c r="A115" s="147">
        <v>2011</v>
      </c>
      <c r="B115" s="149">
        <v>3.82182969480621</v>
      </c>
      <c r="C115" s="149">
        <v>10.567832522723201</v>
      </c>
      <c r="D115" s="149">
        <v>16.569685295932501</v>
      </c>
      <c r="E115" s="149">
        <v>15.5089804976484</v>
      </c>
      <c r="F115" s="149">
        <v>17.995125329569799</v>
      </c>
      <c r="G115" s="149">
        <v>10.280794228407</v>
      </c>
      <c r="H115" s="149">
        <v>11.4555803652176</v>
      </c>
      <c r="I115" s="149">
        <v>3.8293791951498699</v>
      </c>
      <c r="J115" s="149">
        <v>3.3393432249263499</v>
      </c>
      <c r="K115" s="149">
        <v>2.6879891119428398</v>
      </c>
      <c r="L115" s="149">
        <v>1.11821731131885</v>
      </c>
      <c r="M115" s="149">
        <v>1.47472149421388</v>
      </c>
      <c r="N115" s="149"/>
      <c r="O115" s="149">
        <v>0.59955615229229597</v>
      </c>
      <c r="P115" s="149">
        <v>0.75096557585124502</v>
      </c>
      <c r="Q115" s="149">
        <v>100</v>
      </c>
      <c r="R115" s="150"/>
    </row>
    <row r="116" spans="1:18" s="125" customFormat="1" ht="15.75" hidden="1" x14ac:dyDescent="0.25">
      <c r="A116" s="147">
        <v>2012</v>
      </c>
      <c r="B116" s="149">
        <v>8.6144741586164901</v>
      </c>
      <c r="C116" s="149">
        <v>10.945358248480099</v>
      </c>
      <c r="D116" s="149">
        <v>17.436027501150001</v>
      </c>
      <c r="E116" s="149">
        <v>19.0316412417789</v>
      </c>
      <c r="F116" s="149">
        <v>16.055250954210301</v>
      </c>
      <c r="G116" s="149">
        <v>9.6522571581316097</v>
      </c>
      <c r="H116" s="149">
        <v>7.7295637362773997</v>
      </c>
      <c r="I116" s="149">
        <v>2.9405840886203398</v>
      </c>
      <c r="J116" s="149">
        <v>1.91757114617135</v>
      </c>
      <c r="K116" s="149">
        <v>2.3411783720612198</v>
      </c>
      <c r="L116" s="149">
        <v>0.91942361965859798</v>
      </c>
      <c r="M116" s="149">
        <v>1.2470503400345601</v>
      </c>
      <c r="N116" s="149"/>
      <c r="O116" s="151">
        <v>0.47204505613367598</v>
      </c>
      <c r="P116" s="149">
        <v>0.69757437867541905</v>
      </c>
      <c r="Q116" s="149">
        <v>100</v>
      </c>
      <c r="R116" s="149"/>
    </row>
    <row r="117" spans="1:18" s="125" customFormat="1" ht="15.75" hidden="1" x14ac:dyDescent="0.25">
      <c r="A117" s="142" t="s">
        <v>149</v>
      </c>
      <c r="B117" s="143">
        <v>4.8806875261828602E-3</v>
      </c>
      <c r="C117" s="143">
        <v>0.232239381454201</v>
      </c>
      <c r="D117" s="143">
        <v>2.2982615262180999</v>
      </c>
      <c r="E117" s="143">
        <v>1.2071567148092299</v>
      </c>
      <c r="F117" s="143">
        <v>10.303402517079</v>
      </c>
      <c r="G117" s="143">
        <v>17.740350135100101</v>
      </c>
      <c r="H117" s="143">
        <v>21.208349771760101</v>
      </c>
      <c r="I117" s="143">
        <v>9.6028882824182702</v>
      </c>
      <c r="J117" s="143">
        <v>7.9244740720253901</v>
      </c>
      <c r="K117" s="143">
        <v>8.8048958718873696</v>
      </c>
      <c r="L117" s="143">
        <v>8.8137082243652092</v>
      </c>
      <c r="M117" s="143">
        <v>5.4717930154649999</v>
      </c>
      <c r="N117" s="143"/>
      <c r="O117" s="143">
        <v>3.8451683227110598</v>
      </c>
      <c r="P117" s="143">
        <v>2.5424314771807501</v>
      </c>
      <c r="Q117" s="143">
        <v>100</v>
      </c>
      <c r="R117" s="150"/>
    </row>
    <row r="118" spans="1:18" s="125" customFormat="1" ht="15.75" hidden="1" x14ac:dyDescent="0.25">
      <c r="A118" s="142" t="s">
        <v>150</v>
      </c>
      <c r="B118" s="143">
        <v>2.0228614464393E-3</v>
      </c>
      <c r="C118" s="143">
        <v>0.25192405244501698</v>
      </c>
      <c r="D118" s="143">
        <v>2.6247405291183101</v>
      </c>
      <c r="E118" s="143">
        <v>1.44245581603787</v>
      </c>
      <c r="F118" s="143">
        <v>10.348181136350201</v>
      </c>
      <c r="G118" s="143">
        <v>16.797219032325302</v>
      </c>
      <c r="H118" s="143">
        <v>20.703053275946299</v>
      </c>
      <c r="I118" s="143">
        <v>9.7072452672822394</v>
      </c>
      <c r="J118" s="143">
        <v>7.9934148079682101</v>
      </c>
      <c r="K118" s="143">
        <v>9.4277791782203195</v>
      </c>
      <c r="L118" s="143">
        <v>8.4815468354666805</v>
      </c>
      <c r="M118" s="143">
        <v>5.1903512621099397</v>
      </c>
      <c r="N118" s="143"/>
      <c r="O118" s="143">
        <v>3.6752280387269001</v>
      </c>
      <c r="P118" s="143">
        <v>3.3548379065562499</v>
      </c>
      <c r="Q118" s="143">
        <v>100</v>
      </c>
      <c r="R118" s="150"/>
    </row>
    <row r="119" spans="1:18" s="125" customFormat="1" ht="15.75" hidden="1" x14ac:dyDescent="0.25">
      <c r="A119" s="142" t="s">
        <v>151</v>
      </c>
      <c r="B119" s="143">
        <v>2.1540814458194698E-3</v>
      </c>
      <c r="C119" s="143">
        <v>0.21823537647958499</v>
      </c>
      <c r="D119" s="143">
        <v>2.6184206274839199</v>
      </c>
      <c r="E119" s="143">
        <v>1.63346688638297</v>
      </c>
      <c r="F119" s="143">
        <v>9.6388413195902896</v>
      </c>
      <c r="G119" s="143">
        <v>18.7382198670932</v>
      </c>
      <c r="H119" s="143">
        <v>20.490699753357699</v>
      </c>
      <c r="I119" s="143">
        <v>8.9802309175309905</v>
      </c>
      <c r="J119" s="143">
        <v>8.5352784688789107</v>
      </c>
      <c r="K119" s="143">
        <v>8.4792723512875998</v>
      </c>
      <c r="L119" s="143">
        <v>8.0817096944435498</v>
      </c>
      <c r="M119" s="143">
        <v>5.1322336747552404</v>
      </c>
      <c r="N119" s="143"/>
      <c r="O119" s="143">
        <v>4.0873695434424402</v>
      </c>
      <c r="P119" s="143">
        <v>3.3638674378278202</v>
      </c>
      <c r="Q119" s="143">
        <v>100</v>
      </c>
      <c r="R119" s="150"/>
    </row>
    <row r="120" spans="1:18" s="125" customFormat="1" ht="15.75" hidden="1" x14ac:dyDescent="0.25">
      <c r="A120" s="142" t="s">
        <v>152</v>
      </c>
      <c r="B120" s="143">
        <v>1.9119544954830101E-3</v>
      </c>
      <c r="C120" s="143">
        <v>0.267864824817169</v>
      </c>
      <c r="D120" s="143">
        <v>2.7578031642846899</v>
      </c>
      <c r="E120" s="143">
        <v>2.6102002772334001</v>
      </c>
      <c r="F120" s="143">
        <v>8.8447014961043902</v>
      </c>
      <c r="G120" s="143">
        <v>17.6467664069595</v>
      </c>
      <c r="H120" s="143">
        <v>21.338176951388601</v>
      </c>
      <c r="I120" s="143">
        <v>8.8353329190765297</v>
      </c>
      <c r="J120" s="143">
        <v>8.2502748434587296</v>
      </c>
      <c r="K120" s="143">
        <v>7.8806940394818596</v>
      </c>
      <c r="L120" s="143">
        <v>7.7566081927250101</v>
      </c>
      <c r="M120" s="143">
        <v>5.3349266287462402</v>
      </c>
      <c r="N120" s="143"/>
      <c r="O120" s="143">
        <v>4.3500788681229396</v>
      </c>
      <c r="P120" s="143">
        <v>4.1246594331054904</v>
      </c>
      <c r="Q120" s="143">
        <v>100</v>
      </c>
      <c r="R120" s="150"/>
    </row>
    <row r="121" spans="1:18" s="125" customFormat="1" ht="15.75" hidden="1" x14ac:dyDescent="0.25">
      <c r="A121" s="142" t="s">
        <v>153</v>
      </c>
      <c r="B121" s="143">
        <v>6.4284130609610296E-3</v>
      </c>
      <c r="C121" s="143">
        <v>0.31512343209037602</v>
      </c>
      <c r="D121" s="143">
        <v>2.8727134856298702</v>
      </c>
      <c r="E121" s="143">
        <v>2.9072170087938098</v>
      </c>
      <c r="F121" s="143">
        <v>8.8739650582952105</v>
      </c>
      <c r="G121" s="143">
        <v>18.378176980771201</v>
      </c>
      <c r="H121" s="143">
        <v>21.5639148248389</v>
      </c>
      <c r="I121" s="143">
        <v>9.5456686271140008</v>
      </c>
      <c r="J121" s="143">
        <v>7.8669344734801703</v>
      </c>
      <c r="K121" s="143">
        <v>7.9619175562584497</v>
      </c>
      <c r="L121" s="143">
        <v>7.6683096291068003</v>
      </c>
      <c r="M121" s="143">
        <v>5.2533253918380103</v>
      </c>
      <c r="N121" s="143"/>
      <c r="O121" s="143">
        <v>4.2280591046663698</v>
      </c>
      <c r="P121" s="143">
        <v>2.55824601405592</v>
      </c>
      <c r="Q121" s="143">
        <v>100</v>
      </c>
      <c r="R121" s="150"/>
    </row>
    <row r="122" spans="1:18" s="125" customFormat="1" ht="15.75" hidden="1" x14ac:dyDescent="0.25">
      <c r="A122" s="142" t="s">
        <v>154</v>
      </c>
      <c r="B122" s="143">
        <v>1.4289116456299099E-3</v>
      </c>
      <c r="C122" s="143">
        <v>0.30340557275541802</v>
      </c>
      <c r="D122" s="143">
        <v>2.5126617448598898</v>
      </c>
      <c r="E122" s="143">
        <v>2.68000317535921</v>
      </c>
      <c r="F122" s="143">
        <v>8.5756926252282302</v>
      </c>
      <c r="G122" s="143">
        <v>17.527665317139</v>
      </c>
      <c r="H122" s="143">
        <v>22.287211240771601</v>
      </c>
      <c r="I122" s="143">
        <v>8.7128681432087003</v>
      </c>
      <c r="J122" s="143">
        <v>8.6007779630070704</v>
      </c>
      <c r="K122" s="143">
        <v>7.8601254266888896</v>
      </c>
      <c r="L122" s="143">
        <v>7.9866634913074499</v>
      </c>
      <c r="M122" s="143">
        <v>5.1153449233944599</v>
      </c>
      <c r="N122" s="143"/>
      <c r="O122" s="143">
        <v>4.6282448201952802</v>
      </c>
      <c r="P122" s="143">
        <v>3.20790664443915</v>
      </c>
      <c r="Q122" s="143">
        <v>100</v>
      </c>
      <c r="R122" s="150"/>
    </row>
    <row r="123" spans="1:18" s="125" customFormat="1" ht="15.75" hidden="1" x14ac:dyDescent="0.25">
      <c r="A123" s="142" t="s">
        <v>155</v>
      </c>
      <c r="B123" s="143">
        <v>1.5489968836999101E-3</v>
      </c>
      <c r="C123" s="143">
        <v>0.347961027238406</v>
      </c>
      <c r="D123" s="143">
        <v>2.9246469343239401</v>
      </c>
      <c r="E123" s="143">
        <v>3.4784837291959199</v>
      </c>
      <c r="F123" s="143">
        <v>10.0684797440494</v>
      </c>
      <c r="G123" s="143">
        <v>18.018776658588401</v>
      </c>
      <c r="H123" s="143">
        <v>21.5813286731997</v>
      </c>
      <c r="I123" s="143">
        <v>8.7729550776821892</v>
      </c>
      <c r="J123" s="143">
        <v>8.6465006048128803</v>
      </c>
      <c r="K123" s="143">
        <v>6.8979647589127202</v>
      </c>
      <c r="L123" s="143">
        <v>7.7999033989216198</v>
      </c>
      <c r="M123" s="143">
        <v>4.5275770731563103</v>
      </c>
      <c r="N123" s="143"/>
      <c r="O123" s="143">
        <v>4.1280766950602503</v>
      </c>
      <c r="P123" s="143">
        <v>2.8057966279745998</v>
      </c>
      <c r="Q123" s="143">
        <v>100</v>
      </c>
      <c r="R123" s="150"/>
    </row>
    <row r="124" spans="1:18" s="125" customFormat="1" ht="15.75" hidden="1" x14ac:dyDescent="0.25">
      <c r="A124" s="142" t="s">
        <v>156</v>
      </c>
      <c r="B124" s="143">
        <v>8.2519709128088693E-3</v>
      </c>
      <c r="C124" s="143">
        <v>0.29606461494492298</v>
      </c>
      <c r="D124" s="143">
        <v>2.5377829570635901</v>
      </c>
      <c r="E124" s="143">
        <v>3.8786275966034101</v>
      </c>
      <c r="F124" s="143">
        <v>10.0911540884491</v>
      </c>
      <c r="G124" s="143">
        <v>16.6450304014684</v>
      </c>
      <c r="H124" s="143">
        <v>22.1068288078317</v>
      </c>
      <c r="I124" s="143">
        <v>8.0466779779048494</v>
      </c>
      <c r="J124" s="143">
        <v>8.8831460538471294</v>
      </c>
      <c r="K124" s="143">
        <v>7.8717764480699399</v>
      </c>
      <c r="L124" s="143">
        <v>7.58034098753952</v>
      </c>
      <c r="M124" s="143">
        <v>4.60258709351496</v>
      </c>
      <c r="N124" s="143"/>
      <c r="O124" s="143">
        <v>4.0164958911222897</v>
      </c>
      <c r="P124" s="143">
        <v>3.4352351107273602</v>
      </c>
      <c r="Q124" s="143">
        <v>100</v>
      </c>
      <c r="R124" s="150"/>
    </row>
    <row r="125" spans="1:18" s="125" customFormat="1" ht="15.75" hidden="1" x14ac:dyDescent="0.25">
      <c r="A125" s="142" t="s">
        <v>157</v>
      </c>
      <c r="B125" s="143">
        <v>4.87174417038495E-3</v>
      </c>
      <c r="C125" s="143">
        <v>0.390312680003783</v>
      </c>
      <c r="D125" s="143">
        <v>2.55780897604535</v>
      </c>
      <c r="E125" s="143">
        <v>3.7139884969522901</v>
      </c>
      <c r="F125" s="143">
        <v>10.1962739754292</v>
      </c>
      <c r="G125" s="143">
        <v>15.7828749595215</v>
      </c>
      <c r="H125" s="143">
        <v>25.173591707718298</v>
      </c>
      <c r="I125" s="143">
        <v>8.9468148823187192</v>
      </c>
      <c r="J125" s="143">
        <v>8.6622477081309395</v>
      </c>
      <c r="K125" s="143">
        <v>7.6589549822181304</v>
      </c>
      <c r="L125" s="143">
        <v>6.9309158019320796</v>
      </c>
      <c r="M125" s="143">
        <v>4.5060767844195899</v>
      </c>
      <c r="N125" s="143"/>
      <c r="O125" s="143">
        <v>3.5259964866127298</v>
      </c>
      <c r="P125" s="143">
        <v>1.9492708145269699</v>
      </c>
      <c r="Q125" s="143">
        <v>100</v>
      </c>
      <c r="R125" s="150"/>
    </row>
    <row r="126" spans="1:18" s="125" customFormat="1" ht="15.75" hidden="1" x14ac:dyDescent="0.25">
      <c r="A126" s="142" t="s">
        <v>158</v>
      </c>
      <c r="B126" s="143">
        <v>1.05984953501205E-2</v>
      </c>
      <c r="C126" s="143">
        <v>0.53244821877986104</v>
      </c>
      <c r="D126" s="143">
        <v>2.23645074896034</v>
      </c>
      <c r="E126" s="143">
        <v>3.9537434558497</v>
      </c>
      <c r="F126" s="143">
        <v>10.243698101018801</v>
      </c>
      <c r="G126" s="143">
        <v>15.2682260474005</v>
      </c>
      <c r="H126" s="143">
        <v>24.1797101059177</v>
      </c>
      <c r="I126" s="143">
        <v>7.6421880677765399</v>
      </c>
      <c r="J126" s="143">
        <v>8.7197017617054495</v>
      </c>
      <c r="K126" s="143">
        <v>8.9274659165848007</v>
      </c>
      <c r="L126" s="143">
        <v>7.3533370119645198</v>
      </c>
      <c r="M126" s="143">
        <v>4.55045556706997</v>
      </c>
      <c r="N126" s="143"/>
      <c r="O126" s="143">
        <v>3.7463157611401998</v>
      </c>
      <c r="P126" s="143">
        <v>2.6356607404815402</v>
      </c>
      <c r="Q126" s="143">
        <v>100</v>
      </c>
      <c r="R126" s="150"/>
    </row>
    <row r="127" spans="1:18" s="125" customFormat="1" ht="15.75" hidden="1" x14ac:dyDescent="0.25">
      <c r="A127" s="142" t="s">
        <v>159</v>
      </c>
      <c r="B127" s="143">
        <v>9.5981477051567208E-3</v>
      </c>
      <c r="C127" s="143">
        <v>0.81392292539728905</v>
      </c>
      <c r="D127" s="143">
        <v>2.5060025339109901</v>
      </c>
      <c r="E127" s="143">
        <v>4.3315702274317998</v>
      </c>
      <c r="F127" s="143">
        <v>10.3519714595386</v>
      </c>
      <c r="G127" s="143">
        <v>16.9340858281134</v>
      </c>
      <c r="H127" s="143">
        <v>23.534362845422599</v>
      </c>
      <c r="I127" s="143">
        <v>7.9251167282424797</v>
      </c>
      <c r="J127" s="143">
        <v>8.0995076888546294</v>
      </c>
      <c r="K127" s="143">
        <v>8.1860386820118904</v>
      </c>
      <c r="L127" s="143">
        <v>7.1014479913291799</v>
      </c>
      <c r="M127" s="143">
        <v>4.1483194381687296</v>
      </c>
      <c r="N127" s="143"/>
      <c r="O127" s="143">
        <v>3.7156644723824401</v>
      </c>
      <c r="P127" s="143">
        <v>2.3423910314907799</v>
      </c>
      <c r="Q127" s="143">
        <v>100</v>
      </c>
      <c r="R127" s="150"/>
    </row>
    <row r="128" spans="1:18" s="125" customFormat="1" ht="15.75" hidden="1" x14ac:dyDescent="0.25">
      <c r="A128" s="142" t="s">
        <v>160</v>
      </c>
      <c r="B128" s="143">
        <v>1.6247639344608201E-2</v>
      </c>
      <c r="C128" s="143">
        <v>0.98583079244168303</v>
      </c>
      <c r="D128" s="143">
        <v>2.1906882035808102</v>
      </c>
      <c r="E128" s="143">
        <v>5.1429053733264398</v>
      </c>
      <c r="F128" s="143">
        <v>9.0499351149467699</v>
      </c>
      <c r="G128" s="143">
        <v>13.8621904771953</v>
      </c>
      <c r="H128" s="143">
        <v>25.220767437198699</v>
      </c>
      <c r="I128" s="143">
        <v>8.5287446061002505</v>
      </c>
      <c r="J128" s="143">
        <v>8.1179114398151597</v>
      </c>
      <c r="K128" s="143">
        <v>9.1877235369211796</v>
      </c>
      <c r="L128" s="143">
        <v>7.2080436365171003</v>
      </c>
      <c r="M128" s="143">
        <v>4.03342371522319</v>
      </c>
      <c r="N128" s="143"/>
      <c r="O128" s="143">
        <v>3.9036536087695</v>
      </c>
      <c r="P128" s="143">
        <v>2.55193441861937</v>
      </c>
      <c r="Q128" s="143">
        <v>100</v>
      </c>
      <c r="R128" s="150"/>
    </row>
    <row r="129" spans="1:18" s="125" customFormat="1" ht="15.75" hidden="1" x14ac:dyDescent="0.25">
      <c r="A129" s="142" t="s">
        <v>161</v>
      </c>
      <c r="B129" s="143">
        <v>1.7981942503116601E-2</v>
      </c>
      <c r="C129" s="143">
        <v>1.60840164708549</v>
      </c>
      <c r="D129" s="143">
        <v>2.6215858864417698</v>
      </c>
      <c r="E129" s="143">
        <v>5.0320728344225802</v>
      </c>
      <c r="F129" s="143">
        <v>9.8813040686033808</v>
      </c>
      <c r="G129" s="143">
        <v>15.0199085791999</v>
      </c>
      <c r="H129" s="143">
        <v>25.362547693702499</v>
      </c>
      <c r="I129" s="143">
        <v>9.4737637414529097</v>
      </c>
      <c r="J129" s="143">
        <v>6.4036870537569399</v>
      </c>
      <c r="K129" s="143">
        <v>7.8469268255827096</v>
      </c>
      <c r="L129" s="143">
        <v>7.3130595746288396</v>
      </c>
      <c r="M129" s="143">
        <v>3.8739752937176499</v>
      </c>
      <c r="N129" s="143"/>
      <c r="O129" s="143">
        <v>3.9673605077254401</v>
      </c>
      <c r="P129" s="143">
        <v>1.5774243511767601</v>
      </c>
      <c r="Q129" s="143">
        <v>100</v>
      </c>
      <c r="R129" s="150"/>
    </row>
    <row r="130" spans="1:18" s="125" customFormat="1" ht="15.75" hidden="1" x14ac:dyDescent="0.25">
      <c r="A130" s="142" t="s">
        <v>162</v>
      </c>
      <c r="B130" s="143">
        <v>1.4564214146589699E-2</v>
      </c>
      <c r="C130" s="143">
        <v>1.6790959658881499</v>
      </c>
      <c r="D130" s="143">
        <v>2.3543139904191999</v>
      </c>
      <c r="E130" s="143">
        <v>4.9158609556230104</v>
      </c>
      <c r="F130" s="143">
        <v>11.0621347979435</v>
      </c>
      <c r="G130" s="143">
        <v>13.7923107968204</v>
      </c>
      <c r="H130" s="143">
        <v>24.293460141430799</v>
      </c>
      <c r="I130" s="143">
        <v>10.775412798961201</v>
      </c>
      <c r="J130" s="143">
        <v>6.4321184790047203</v>
      </c>
      <c r="K130" s="143">
        <v>7.8364245731632396</v>
      </c>
      <c r="L130" s="143">
        <v>7.3442243239923499</v>
      </c>
      <c r="M130" s="143">
        <v>3.7823088666233802</v>
      </c>
      <c r="N130" s="143"/>
      <c r="O130" s="143">
        <v>3.6357893628595002</v>
      </c>
      <c r="P130" s="143">
        <v>2.0819807331239399</v>
      </c>
      <c r="Q130" s="143">
        <v>100</v>
      </c>
      <c r="R130" s="150"/>
    </row>
    <row r="131" spans="1:18" s="125" customFormat="1" ht="15.75" hidden="1" x14ac:dyDescent="0.25">
      <c r="A131" s="142" t="s">
        <v>163</v>
      </c>
      <c r="B131" s="143">
        <v>1.3738192325634399E-2</v>
      </c>
      <c r="C131" s="143">
        <v>2.0006431285638202</v>
      </c>
      <c r="D131" s="143">
        <v>2.9949259269883002</v>
      </c>
      <c r="E131" s="143">
        <v>4.6700795758370903</v>
      </c>
      <c r="F131" s="143">
        <v>11.5557823447622</v>
      </c>
      <c r="G131" s="143">
        <v>14.626192844968299</v>
      </c>
      <c r="H131" s="143">
        <v>24.393292742762199</v>
      </c>
      <c r="I131" s="143">
        <v>10.492959553856</v>
      </c>
      <c r="J131" s="143">
        <v>6.6113918298517298</v>
      </c>
      <c r="K131" s="143">
        <v>7.1489929603086999</v>
      </c>
      <c r="L131" s="143">
        <v>6.7090688675955299</v>
      </c>
      <c r="M131" s="143">
        <v>3.3872947385742802</v>
      </c>
      <c r="N131" s="143"/>
      <c r="O131" s="143">
        <v>3.58581916613702</v>
      </c>
      <c r="P131" s="143">
        <v>1.8098181274692899</v>
      </c>
      <c r="Q131" s="143">
        <v>100</v>
      </c>
      <c r="R131" s="150"/>
    </row>
    <row r="132" spans="1:18" s="125" customFormat="1" ht="15.75" hidden="1" x14ac:dyDescent="0.25">
      <c r="A132" s="142" t="s">
        <v>164</v>
      </c>
      <c r="B132" s="143">
        <v>8.2961315362866106E-3</v>
      </c>
      <c r="C132" s="143">
        <v>1.9567659437073801</v>
      </c>
      <c r="D132" s="143">
        <v>2.8522997100838401</v>
      </c>
      <c r="E132" s="143">
        <v>4.3406705516479001</v>
      </c>
      <c r="F132" s="143">
        <v>12.537921168812799</v>
      </c>
      <c r="G132" s="143">
        <v>14.146025368224899</v>
      </c>
      <c r="H132" s="143">
        <v>22.497090748468</v>
      </c>
      <c r="I132" s="143">
        <v>10.1540165608723</v>
      </c>
      <c r="J132" s="143">
        <v>6.9898271489783399</v>
      </c>
      <c r="K132" s="143">
        <v>8.1441105313784394</v>
      </c>
      <c r="L132" s="143">
        <v>6.4548387747734797</v>
      </c>
      <c r="M132" s="143">
        <v>3.4168850940938298</v>
      </c>
      <c r="N132" s="143"/>
      <c r="O132" s="143">
        <v>4.2556912583437798</v>
      </c>
      <c r="P132" s="143">
        <v>2.24556100907866</v>
      </c>
      <c r="Q132" s="143">
        <v>100</v>
      </c>
      <c r="R132" s="150"/>
    </row>
    <row r="133" spans="1:18" s="125" customFormat="1" ht="15.75" hidden="1" x14ac:dyDescent="0.25">
      <c r="A133" s="142" t="s">
        <v>165</v>
      </c>
      <c r="B133" s="143">
        <v>1.5191605973988401E-2</v>
      </c>
      <c r="C133" s="143">
        <v>2.19142603457786</v>
      </c>
      <c r="D133" s="143">
        <v>2.6486491269988801</v>
      </c>
      <c r="E133" s="143">
        <v>4.2030601499101801</v>
      </c>
      <c r="F133" s="143">
        <v>14.9832007386365</v>
      </c>
      <c r="G133" s="143">
        <v>13.036315312843801</v>
      </c>
      <c r="H133" s="143">
        <v>25.348595735141</v>
      </c>
      <c r="I133" s="143">
        <v>9.9773453332271398</v>
      </c>
      <c r="J133" s="143">
        <v>6.37221499514754</v>
      </c>
      <c r="K133" s="143">
        <v>8.0014041173676898</v>
      </c>
      <c r="L133" s="143">
        <v>5.6114547658870304</v>
      </c>
      <c r="M133" s="143">
        <v>2.62077326749321</v>
      </c>
      <c r="N133" s="143"/>
      <c r="O133" s="143">
        <v>3.7509992536939198</v>
      </c>
      <c r="P133" s="143">
        <v>1.23936956310121</v>
      </c>
      <c r="Q133" s="143">
        <v>100</v>
      </c>
      <c r="R133" s="150"/>
    </row>
    <row r="134" spans="1:18" s="125" customFormat="1" ht="15.75" hidden="1" x14ac:dyDescent="0.25">
      <c r="A134" s="142" t="s">
        <v>166</v>
      </c>
      <c r="B134" s="143">
        <v>3.5062501962453502E-2</v>
      </c>
      <c r="C134" s="143">
        <v>2.2019600113037301</v>
      </c>
      <c r="D134" s="143">
        <v>2.9358303881994599</v>
      </c>
      <c r="E134" s="143">
        <v>4.2716942689381101</v>
      </c>
      <c r="F134" s="143">
        <v>15.6010689702091</v>
      </c>
      <c r="G134" s="143">
        <v>11.632028636120999</v>
      </c>
      <c r="H134" s="143">
        <v>23.704170170009501</v>
      </c>
      <c r="I134" s="143">
        <v>10.597772048382801</v>
      </c>
      <c r="J134" s="143">
        <v>7.13251532458108</v>
      </c>
      <c r="K134" s="143">
        <v>8.4427364800039104</v>
      </c>
      <c r="L134" s="143">
        <v>5.4891131803608104</v>
      </c>
      <c r="M134" s="143">
        <v>2.7643555651691498</v>
      </c>
      <c r="N134" s="143"/>
      <c r="O134" s="143">
        <v>3.4622912385610798</v>
      </c>
      <c r="P134" s="143">
        <v>1.72940121619783</v>
      </c>
      <c r="Q134" s="143">
        <v>100</v>
      </c>
      <c r="R134" s="150"/>
    </row>
    <row r="135" spans="1:18" s="125" customFormat="1" ht="15.75" hidden="1" x14ac:dyDescent="0.25">
      <c r="A135" s="142" t="s">
        <v>167</v>
      </c>
      <c r="B135" s="143">
        <v>1.4464076155597701E-2</v>
      </c>
      <c r="C135" s="143">
        <v>2.3567497282393899</v>
      </c>
      <c r="D135" s="143">
        <v>3.29363416623548</v>
      </c>
      <c r="E135" s="143">
        <v>5.2765546272368997</v>
      </c>
      <c r="F135" s="143">
        <v>16.4134459244856</v>
      </c>
      <c r="G135" s="143">
        <v>12.3169809745209</v>
      </c>
      <c r="H135" s="143">
        <v>22.934954900414098</v>
      </c>
      <c r="I135" s="143">
        <v>10.026736173759801</v>
      </c>
      <c r="J135" s="143">
        <v>6.4527673356426103</v>
      </c>
      <c r="K135" s="143">
        <v>8.2931346337084495</v>
      </c>
      <c r="L135" s="143">
        <v>5.1126781355358499</v>
      </c>
      <c r="M135" s="143">
        <v>2.4969170641802401</v>
      </c>
      <c r="N135" s="143"/>
      <c r="O135" s="143">
        <v>3.4256002218819099</v>
      </c>
      <c r="P135" s="143">
        <v>1.58538203800324</v>
      </c>
      <c r="Q135" s="143">
        <v>100</v>
      </c>
      <c r="R135" s="150"/>
    </row>
    <row r="136" spans="1:18" s="125" customFormat="1" ht="15.75" hidden="1" x14ac:dyDescent="0.25">
      <c r="A136" s="142" t="s">
        <v>168</v>
      </c>
      <c r="B136" s="143">
        <v>2.15726689236093E-2</v>
      </c>
      <c r="C136" s="143">
        <v>2.4802161538708001</v>
      </c>
      <c r="D136" s="143">
        <v>4.0236231404252596</v>
      </c>
      <c r="E136" s="143">
        <v>5.9843865138780599</v>
      </c>
      <c r="F136" s="143">
        <v>16.002648525689601</v>
      </c>
      <c r="G136" s="143">
        <v>12.0992769952049</v>
      </c>
      <c r="H136" s="143">
        <v>21.752725952347902</v>
      </c>
      <c r="I136" s="143">
        <v>10.1314651259652</v>
      </c>
      <c r="J136" s="143">
        <v>6.5926930593675603</v>
      </c>
      <c r="K136" s="143">
        <v>8.4436707711695203</v>
      </c>
      <c r="L136" s="143">
        <v>4.9256170103698302</v>
      </c>
      <c r="M136" s="143">
        <v>2.4483911274389398</v>
      </c>
      <c r="N136" s="143"/>
      <c r="O136" s="143">
        <v>3.19446372694554</v>
      </c>
      <c r="P136" s="143">
        <v>1.8992492284033</v>
      </c>
      <c r="Q136" s="143">
        <v>100</v>
      </c>
      <c r="R136" s="150"/>
    </row>
    <row r="137" spans="1:18" s="125" customFormat="1" ht="15.75" hidden="1" x14ac:dyDescent="0.25">
      <c r="A137" s="142" t="s">
        <v>169</v>
      </c>
      <c r="B137" s="143">
        <v>6.8427717669014204E-2</v>
      </c>
      <c r="C137" s="143">
        <v>2.8438974176682699</v>
      </c>
      <c r="D137" s="143">
        <v>5.4694778313449302</v>
      </c>
      <c r="E137" s="143">
        <v>5.1876208038035099</v>
      </c>
      <c r="F137" s="143">
        <v>17.7156695030104</v>
      </c>
      <c r="G137" s="143">
        <v>13.358068027815399</v>
      </c>
      <c r="H137" s="143">
        <v>21.306347337317501</v>
      </c>
      <c r="I137" s="143">
        <v>10.1631453052217</v>
      </c>
      <c r="J137" s="143">
        <v>5.9592840268675102</v>
      </c>
      <c r="K137" s="143">
        <v>7.67708634185718</v>
      </c>
      <c r="L137" s="143">
        <v>4.3075396384587501</v>
      </c>
      <c r="M137" s="143">
        <v>1.88605748224508</v>
      </c>
      <c r="N137" s="143"/>
      <c r="O137" s="143">
        <v>2.9477238897158502</v>
      </c>
      <c r="P137" s="143">
        <v>1.1096546770048801</v>
      </c>
      <c r="Q137" s="143">
        <v>100</v>
      </c>
      <c r="R137" s="150"/>
    </row>
    <row r="138" spans="1:18" s="125" customFormat="1" ht="15.75" hidden="1" x14ac:dyDescent="0.25">
      <c r="A138" s="142" t="s">
        <v>170</v>
      </c>
      <c r="B138" s="143">
        <v>0.21203343659481499</v>
      </c>
      <c r="C138" s="143">
        <v>2.9805072989815198</v>
      </c>
      <c r="D138" s="143">
        <v>7.3807401763830702</v>
      </c>
      <c r="E138" s="143">
        <v>5.2383040200102098</v>
      </c>
      <c r="F138" s="143">
        <v>17.451250278518501</v>
      </c>
      <c r="G138" s="143">
        <v>13.1590107022979</v>
      </c>
      <c r="H138" s="143">
        <v>20.272373121347801</v>
      </c>
      <c r="I138" s="143">
        <v>9.3186898489890702</v>
      </c>
      <c r="J138" s="143">
        <v>6.59711490774749</v>
      </c>
      <c r="K138" s="143">
        <v>7.7331109977071604</v>
      </c>
      <c r="L138" s="143">
        <v>4.0043772326402101</v>
      </c>
      <c r="M138" s="143">
        <v>1.5226875777156501</v>
      </c>
      <c r="N138" s="143"/>
      <c r="O138" s="143">
        <v>2.7399032552523201</v>
      </c>
      <c r="P138" s="143">
        <v>1.3898971458143199</v>
      </c>
      <c r="Q138" s="143">
        <v>100</v>
      </c>
      <c r="R138" s="150"/>
    </row>
    <row r="139" spans="1:18" s="125" customFormat="1" ht="15.75" hidden="1" x14ac:dyDescent="0.25">
      <c r="A139" s="142" t="s">
        <v>171</v>
      </c>
      <c r="B139" s="143">
        <v>0.211942567069032</v>
      </c>
      <c r="C139" s="143">
        <v>3.88063335596022</v>
      </c>
      <c r="D139" s="143">
        <v>8.3982011628250195</v>
      </c>
      <c r="E139" s="143">
        <v>5.4061033556650804</v>
      </c>
      <c r="F139" s="143">
        <v>18.638218280553701</v>
      </c>
      <c r="G139" s="143">
        <v>14.6782678629401</v>
      </c>
      <c r="H139" s="143">
        <v>19.428806481126198</v>
      </c>
      <c r="I139" s="143">
        <v>8.2061800903107809</v>
      </c>
      <c r="J139" s="143">
        <v>6.0041171088746603</v>
      </c>
      <c r="K139" s="143">
        <v>6.8797405778709102</v>
      </c>
      <c r="L139" s="143">
        <v>3.5915872266328202</v>
      </c>
      <c r="M139" s="143">
        <v>1.1515730602367</v>
      </c>
      <c r="N139" s="143"/>
      <c r="O139" s="143">
        <v>2.1928400672903798</v>
      </c>
      <c r="P139" s="143">
        <v>1.33178880264439</v>
      </c>
      <c r="Q139" s="143">
        <v>100</v>
      </c>
      <c r="R139" s="150"/>
    </row>
    <row r="140" spans="1:18" s="125" customFormat="1" ht="15.75" hidden="1" x14ac:dyDescent="0.25">
      <c r="A140" s="142" t="s">
        <v>172</v>
      </c>
      <c r="B140" s="143">
        <v>0.27262861890836199</v>
      </c>
      <c r="C140" s="143">
        <v>4.1973570991368696</v>
      </c>
      <c r="D140" s="143">
        <v>8.4712985933900899</v>
      </c>
      <c r="E140" s="143">
        <v>5.6660624680282297</v>
      </c>
      <c r="F140" s="143">
        <v>19.874094071658199</v>
      </c>
      <c r="G140" s="143">
        <v>13.010772083066</v>
      </c>
      <c r="H140" s="143">
        <v>20.608298909781201</v>
      </c>
      <c r="I140" s="143">
        <v>7.6906700099648404</v>
      </c>
      <c r="J140" s="143">
        <v>5.8609239212393103</v>
      </c>
      <c r="K140" s="143">
        <v>6.2751893172161104</v>
      </c>
      <c r="L140" s="143">
        <v>3.1689380790031598</v>
      </c>
      <c r="M140" s="143">
        <v>1.3995132899059399</v>
      </c>
      <c r="N140" s="143"/>
      <c r="O140" s="143">
        <v>1.86907321054203</v>
      </c>
      <c r="P140" s="143">
        <v>1.6351803281596999</v>
      </c>
      <c r="Q140" s="143">
        <v>100</v>
      </c>
      <c r="R140" s="150"/>
    </row>
    <row r="141" spans="1:18" s="125" customFormat="1" ht="15.75" hidden="1" x14ac:dyDescent="0.25">
      <c r="A141" s="142" t="s">
        <v>173</v>
      </c>
      <c r="B141" s="143">
        <v>0.52572072224668898</v>
      </c>
      <c r="C141" s="143">
        <v>5.6256140113147497</v>
      </c>
      <c r="D141" s="143">
        <v>10.817185541515601</v>
      </c>
      <c r="E141" s="143">
        <v>6.2470358074460499</v>
      </c>
      <c r="F141" s="143">
        <v>18.633973034316899</v>
      </c>
      <c r="G141" s="143">
        <v>12.288907144551001</v>
      </c>
      <c r="H141" s="143">
        <v>18.911971950269301</v>
      </c>
      <c r="I141" s="143">
        <v>6.9427741454656298</v>
      </c>
      <c r="J141" s="143">
        <v>6.0022781937057497</v>
      </c>
      <c r="K141" s="143">
        <v>6.0259917341373397</v>
      </c>
      <c r="L141" s="143">
        <v>3.49901758189641</v>
      </c>
      <c r="M141" s="143">
        <v>1.3664927673701699</v>
      </c>
      <c r="N141" s="143"/>
      <c r="O141" s="143">
        <v>2.1818574477455202</v>
      </c>
      <c r="P141" s="143">
        <v>0.93117991801890299</v>
      </c>
      <c r="Q141" s="143">
        <v>100</v>
      </c>
      <c r="R141" s="150"/>
    </row>
    <row r="142" spans="1:18" s="125" customFormat="1" ht="15.75" hidden="1" x14ac:dyDescent="0.25">
      <c r="A142" s="142" t="s">
        <v>174</v>
      </c>
      <c r="B142" s="143">
        <v>0.69174291819626299</v>
      </c>
      <c r="C142" s="143">
        <v>5.3823534783482199</v>
      </c>
      <c r="D142" s="143">
        <v>12.535157890891799</v>
      </c>
      <c r="E142" s="143">
        <v>6.8434606322941196</v>
      </c>
      <c r="F142" s="143">
        <v>18.744406699176299</v>
      </c>
      <c r="G142" s="143">
        <v>12.320786075648799</v>
      </c>
      <c r="H142" s="143">
        <v>18.922935729549099</v>
      </c>
      <c r="I142" s="143">
        <v>6.2357313754497499</v>
      </c>
      <c r="J142" s="143">
        <v>5.9932789070918497</v>
      </c>
      <c r="K142" s="143">
        <v>4.7835278432232</v>
      </c>
      <c r="L142" s="143">
        <v>3.3297262250470299</v>
      </c>
      <c r="M142" s="143">
        <v>1.1634065713294199</v>
      </c>
      <c r="N142" s="143"/>
      <c r="O142" s="143">
        <v>1.9065165379066</v>
      </c>
      <c r="P142" s="143">
        <v>1.1469691158475299</v>
      </c>
      <c r="Q142" s="143">
        <v>100</v>
      </c>
      <c r="R142" s="150"/>
    </row>
    <row r="143" spans="1:18" s="125" customFormat="1" ht="15.75" hidden="1" x14ac:dyDescent="0.25">
      <c r="A143" s="142" t="s">
        <v>175</v>
      </c>
      <c r="B143" s="143">
        <v>1.2821937670233901</v>
      </c>
      <c r="C143" s="143">
        <v>5.4615059749648198</v>
      </c>
      <c r="D143" s="143">
        <v>15.3553774683384</v>
      </c>
      <c r="E143" s="143">
        <v>7.68683626937867</v>
      </c>
      <c r="F143" s="143">
        <v>19.886399581436098</v>
      </c>
      <c r="G143" s="143">
        <v>13.4354209661507</v>
      </c>
      <c r="H143" s="143">
        <v>17.103668076127999</v>
      </c>
      <c r="I143" s="143">
        <v>4.9579640835281102</v>
      </c>
      <c r="J143" s="143">
        <v>4.9839533424409703</v>
      </c>
      <c r="K143" s="143">
        <v>3.63918017566687</v>
      </c>
      <c r="L143" s="143">
        <v>2.7839283790738598</v>
      </c>
      <c r="M143" s="143">
        <v>1.2789451096592801</v>
      </c>
      <c r="N143" s="143"/>
      <c r="O143" s="143">
        <v>1.2603080753072999</v>
      </c>
      <c r="P143" s="143">
        <v>0.88431873090345203</v>
      </c>
      <c r="Q143" s="143">
        <v>100</v>
      </c>
      <c r="R143" s="150"/>
    </row>
    <row r="144" spans="1:18" s="125" customFormat="1" ht="15.75" hidden="1" x14ac:dyDescent="0.25">
      <c r="A144" s="142" t="s">
        <v>176</v>
      </c>
      <c r="B144" s="143">
        <v>1.0516480752197901</v>
      </c>
      <c r="C144" s="143">
        <v>5.7695844351857097</v>
      </c>
      <c r="D144" s="143">
        <v>15.5176750861929</v>
      </c>
      <c r="E144" s="143">
        <v>8.0565754956486106</v>
      </c>
      <c r="F144" s="143">
        <v>19.230891184546799</v>
      </c>
      <c r="G144" s="143">
        <v>13.392394734783901</v>
      </c>
      <c r="H144" s="143">
        <v>17.568758759330098</v>
      </c>
      <c r="I144" s="143">
        <v>4.7843117359697498</v>
      </c>
      <c r="J144" s="143">
        <v>4.9724457634965002</v>
      </c>
      <c r="K144" s="143">
        <v>3.3386391356826799</v>
      </c>
      <c r="L144" s="143">
        <v>2.6368357970435499</v>
      </c>
      <c r="M144" s="143">
        <v>1.63613187983943</v>
      </c>
      <c r="N144" s="143"/>
      <c r="O144" s="143">
        <v>1.1309180306383699</v>
      </c>
      <c r="P144" s="143">
        <v>0.91318988642200805</v>
      </c>
      <c r="Q144" s="143">
        <v>100</v>
      </c>
      <c r="R144" s="150"/>
    </row>
    <row r="145" spans="1:18" s="125" customFormat="1" ht="15.75" hidden="1" x14ac:dyDescent="0.25">
      <c r="A145" s="142" t="s">
        <v>101</v>
      </c>
      <c r="B145" s="143">
        <v>1.3915363129894001</v>
      </c>
      <c r="C145" s="143">
        <v>6.0668640310874098</v>
      </c>
      <c r="D145" s="143">
        <v>17.020924087217399</v>
      </c>
      <c r="E145" s="143">
        <v>11.913324776040501</v>
      </c>
      <c r="F145" s="143">
        <v>18.129969324280701</v>
      </c>
      <c r="G145" s="143">
        <v>11.087272672502801</v>
      </c>
      <c r="H145" s="143">
        <v>15.755571584209299</v>
      </c>
      <c r="I145" s="143">
        <v>4.3642193590063298</v>
      </c>
      <c r="J145" s="143">
        <v>4.7713880721155499</v>
      </c>
      <c r="K145" s="143">
        <v>3.4032811137645802</v>
      </c>
      <c r="L145" s="143">
        <v>2.6513661824042201</v>
      </c>
      <c r="M145" s="143">
        <v>1.6439039329518801</v>
      </c>
      <c r="N145" s="143"/>
      <c r="O145" s="143">
        <v>1.1769903655146701</v>
      </c>
      <c r="P145" s="143">
        <v>0.62338818591527601</v>
      </c>
      <c r="Q145" s="143">
        <v>100</v>
      </c>
      <c r="R145" s="150"/>
    </row>
    <row r="146" spans="1:18" s="125" customFormat="1" ht="15.75" hidden="1" x14ac:dyDescent="0.25">
      <c r="A146" s="142" t="s">
        <v>102</v>
      </c>
      <c r="B146" s="143">
        <v>1.5763660160800801</v>
      </c>
      <c r="C146" s="143">
        <v>6.2867662922317997</v>
      </c>
      <c r="D146" s="143">
        <v>16.649030489696699</v>
      </c>
      <c r="E146" s="143">
        <v>12.389020503853599</v>
      </c>
      <c r="F146" s="143">
        <v>17.778088265812499</v>
      </c>
      <c r="G146" s="143">
        <v>10.1635746852713</v>
      </c>
      <c r="H146" s="143">
        <v>15.877490553515701</v>
      </c>
      <c r="I146" s="143">
        <v>4.2657631464857397</v>
      </c>
      <c r="J146" s="143">
        <v>5.4907754233196098</v>
      </c>
      <c r="K146" s="143">
        <v>3.88173967359032</v>
      </c>
      <c r="L146" s="143">
        <v>2.23982872018887</v>
      </c>
      <c r="M146" s="143">
        <v>1.3811694942766299</v>
      </c>
      <c r="N146" s="143"/>
      <c r="O146" s="143">
        <v>1.10255214315507</v>
      </c>
      <c r="P146" s="143">
        <v>0.91783459252212396</v>
      </c>
      <c r="Q146" s="143">
        <v>100</v>
      </c>
      <c r="R146" s="150"/>
    </row>
    <row r="147" spans="1:18" s="125" customFormat="1" ht="15.75" hidden="1" x14ac:dyDescent="0.25">
      <c r="A147" s="142" t="s">
        <v>103</v>
      </c>
      <c r="B147" s="143">
        <v>1.89862322846856</v>
      </c>
      <c r="C147" s="143">
        <v>8.0990073452215601</v>
      </c>
      <c r="D147" s="143">
        <v>15.7202767027603</v>
      </c>
      <c r="E147" s="143">
        <v>13.430409178733701</v>
      </c>
      <c r="F147" s="143">
        <v>18.4056265206227</v>
      </c>
      <c r="G147" s="143">
        <v>10.989900079558801</v>
      </c>
      <c r="H147" s="143">
        <v>14.1678208790764</v>
      </c>
      <c r="I147" s="143">
        <v>3.3807668079974902</v>
      </c>
      <c r="J147" s="143">
        <v>4.58050559319455</v>
      </c>
      <c r="K147" s="143">
        <v>3.8338473511547599</v>
      </c>
      <c r="L147" s="143">
        <v>2.13864804002211</v>
      </c>
      <c r="M147" s="143">
        <v>1.39545725111874</v>
      </c>
      <c r="N147" s="143"/>
      <c r="O147" s="143">
        <v>1.0111478618335501</v>
      </c>
      <c r="P147" s="143">
        <v>0.94796316023678895</v>
      </c>
      <c r="Q147" s="143">
        <v>100</v>
      </c>
      <c r="R147" s="150"/>
    </row>
    <row r="148" spans="1:18" s="125" customFormat="1" ht="15.75" hidden="1" x14ac:dyDescent="0.25">
      <c r="A148" s="142" t="s">
        <v>104</v>
      </c>
      <c r="B148" s="143">
        <v>2.73270208992292</v>
      </c>
      <c r="C148" s="143">
        <v>7.3441209625910702</v>
      </c>
      <c r="D148" s="143">
        <v>15.3969275868299</v>
      </c>
      <c r="E148" s="143">
        <v>13.5187197345419</v>
      </c>
      <c r="F148" s="143">
        <v>18.0092676236256</v>
      </c>
      <c r="G148" s="143">
        <v>11.4384664907464</v>
      </c>
      <c r="H148" s="143">
        <v>14.055132436428201</v>
      </c>
      <c r="I148" s="143">
        <v>3.7714291530633801</v>
      </c>
      <c r="J148" s="143">
        <v>4.4617933182520302</v>
      </c>
      <c r="K148" s="143">
        <v>4.4088645507034698</v>
      </c>
      <c r="L148" s="143">
        <v>1.51406811016309</v>
      </c>
      <c r="M148" s="143">
        <v>1.5713227865978301</v>
      </c>
      <c r="N148" s="143"/>
      <c r="O148" s="143">
        <v>0.81632445334507298</v>
      </c>
      <c r="P148" s="143">
        <v>0.96086070318921302</v>
      </c>
      <c r="Q148" s="143">
        <v>100</v>
      </c>
      <c r="R148" s="150"/>
    </row>
    <row r="149" spans="1:18" s="125" customFormat="1" ht="15.75" hidden="1" x14ac:dyDescent="0.25">
      <c r="A149" s="142" t="s">
        <v>105</v>
      </c>
      <c r="B149" s="143">
        <v>2.9724655819774699</v>
      </c>
      <c r="C149" s="143">
        <v>9.5047537492040508</v>
      </c>
      <c r="D149" s="143">
        <v>17.146981973080401</v>
      </c>
      <c r="E149" s="143">
        <v>14.017521902378</v>
      </c>
      <c r="F149" s="143">
        <v>17.2811043043571</v>
      </c>
      <c r="G149" s="143">
        <v>10.353036324645601</v>
      </c>
      <c r="H149" s="143">
        <v>13.4069267871389</v>
      </c>
      <c r="I149" s="143">
        <v>4.0295252106068302</v>
      </c>
      <c r="J149" s="143">
        <v>4.0492867546421296</v>
      </c>
      <c r="K149" s="143">
        <v>3.0246141009595302</v>
      </c>
      <c r="L149" s="143">
        <v>1.1555013942867201</v>
      </c>
      <c r="M149" s="143">
        <v>1.7276712850127001</v>
      </c>
      <c r="N149" s="143"/>
      <c r="O149" s="143">
        <v>0.67262440623879305</v>
      </c>
      <c r="P149" s="143">
        <v>0.657986225471898</v>
      </c>
      <c r="Q149" s="143">
        <v>100</v>
      </c>
      <c r="R149" s="150"/>
    </row>
    <row r="150" spans="1:18" s="125" customFormat="1" ht="15.75" hidden="1" x14ac:dyDescent="0.25">
      <c r="A150" s="142" t="s">
        <v>106</v>
      </c>
      <c r="B150" s="143">
        <v>3.24200189710074</v>
      </c>
      <c r="C150" s="143">
        <v>10.2523751744616</v>
      </c>
      <c r="D150" s="143">
        <v>16.652811030099699</v>
      </c>
      <c r="E150" s="143">
        <v>14.686902407841901</v>
      </c>
      <c r="F150" s="143">
        <v>18.242121279870101</v>
      </c>
      <c r="G150" s="143">
        <v>10.5098078371532</v>
      </c>
      <c r="H150" s="143">
        <v>11.859484309848201</v>
      </c>
      <c r="I150" s="143">
        <v>4.3379357199757802</v>
      </c>
      <c r="J150" s="143">
        <v>3.7566501629032198</v>
      </c>
      <c r="K150" s="143">
        <v>2.50530168025821</v>
      </c>
      <c r="L150" s="143">
        <v>1.1868817871817601</v>
      </c>
      <c r="M150" s="143">
        <v>1.35770767718031</v>
      </c>
      <c r="N150" s="143"/>
      <c r="O150" s="143">
        <v>0.59474325107498704</v>
      </c>
      <c r="P150" s="143">
        <v>0.81527578505023801</v>
      </c>
      <c r="Q150" s="143">
        <v>100</v>
      </c>
      <c r="R150" s="150"/>
    </row>
    <row r="151" spans="1:18" s="125" customFormat="1" ht="15.75" hidden="1" x14ac:dyDescent="0.25">
      <c r="A151" s="142" t="s">
        <v>107</v>
      </c>
      <c r="B151" s="143">
        <v>4.2776005933258601</v>
      </c>
      <c r="C151" s="143">
        <v>11.435658806648201</v>
      </c>
      <c r="D151" s="143">
        <v>16.592016823808901</v>
      </c>
      <c r="E151" s="143">
        <v>15.9671269589532</v>
      </c>
      <c r="F151" s="143">
        <v>18.9099380144885</v>
      </c>
      <c r="G151" s="143">
        <v>10.2129892663015</v>
      </c>
      <c r="H151" s="143">
        <v>10.271469817645199</v>
      </c>
      <c r="I151" s="143">
        <v>3.3550795780880001</v>
      </c>
      <c r="J151" s="143">
        <v>2.8953682241470502</v>
      </c>
      <c r="K151" s="143">
        <v>2.5317043982409402</v>
      </c>
      <c r="L151" s="143">
        <v>0.97848419185493696</v>
      </c>
      <c r="M151" s="143">
        <v>1.2964479842606</v>
      </c>
      <c r="N151" s="143"/>
      <c r="O151" s="143">
        <v>0.54452751781042597</v>
      </c>
      <c r="P151" s="143">
        <v>0.73158782442666803</v>
      </c>
      <c r="Q151" s="143">
        <v>100</v>
      </c>
      <c r="R151" s="150"/>
    </row>
    <row r="152" spans="1:18" s="125" customFormat="1" ht="15.75" hidden="1" x14ac:dyDescent="0.25">
      <c r="A152" s="142" t="s">
        <v>108</v>
      </c>
      <c r="B152" s="143">
        <v>5.1141145601267404</v>
      </c>
      <c r="C152" s="143">
        <v>11.2926382494183</v>
      </c>
      <c r="D152" s="143">
        <v>15.6177611710846</v>
      </c>
      <c r="E152" s="143">
        <v>18.003236220657101</v>
      </c>
      <c r="F152" s="143">
        <v>17.484450767495002</v>
      </c>
      <c r="G152" s="143">
        <v>9.9939809422561297</v>
      </c>
      <c r="H152" s="143">
        <v>9.7852681607479308</v>
      </c>
      <c r="I152" s="143">
        <v>3.5720892905068302</v>
      </c>
      <c r="J152" s="143">
        <v>2.4248204053874498</v>
      </c>
      <c r="K152" s="143">
        <v>2.6382233617609998</v>
      </c>
      <c r="L152" s="143">
        <v>1.1709803247164401</v>
      </c>
      <c r="M152" s="143">
        <v>1.49486295569609</v>
      </c>
      <c r="N152" s="143"/>
      <c r="O152" s="143">
        <v>0.57532811681662199</v>
      </c>
      <c r="P152" s="143">
        <v>0.832245473329842</v>
      </c>
      <c r="Q152" s="143">
        <v>100</v>
      </c>
      <c r="R152" s="150"/>
    </row>
    <row r="153" spans="1:18" s="125" customFormat="1" ht="15.75" hidden="1" x14ac:dyDescent="0.25">
      <c r="A153" s="142" t="s">
        <v>109</v>
      </c>
      <c r="B153" s="143">
        <v>6.2530172523312304</v>
      </c>
      <c r="C153" s="143">
        <v>11.9555787861299</v>
      </c>
      <c r="D153" s="143">
        <v>16.563580993034499</v>
      </c>
      <c r="E153" s="143">
        <v>17.529101739026299</v>
      </c>
      <c r="F153" s="143">
        <v>18.0000653359903</v>
      </c>
      <c r="G153" s="143">
        <v>10.121996813055601</v>
      </c>
      <c r="H153" s="143">
        <v>8.3599214516205098</v>
      </c>
      <c r="I153" s="143">
        <v>3.15246153343569</v>
      </c>
      <c r="J153" s="143">
        <v>2.30527152548648</v>
      </c>
      <c r="K153" s="143">
        <v>2.2954711269369401</v>
      </c>
      <c r="L153" s="143">
        <v>0.96043905785501904</v>
      </c>
      <c r="M153" s="143">
        <v>1.43557689864573</v>
      </c>
      <c r="N153" s="143"/>
      <c r="O153" s="143">
        <v>0.51960261198770197</v>
      </c>
      <c r="P153" s="143">
        <v>0.54791487446415399</v>
      </c>
      <c r="Q153" s="143">
        <v>100</v>
      </c>
      <c r="R153" s="150"/>
    </row>
    <row r="154" spans="1:18" s="125" customFormat="1" ht="15.75" hidden="1" x14ac:dyDescent="0.25">
      <c r="A154" s="142" t="s">
        <v>110</v>
      </c>
      <c r="B154" s="143">
        <v>8.8567383508840791</v>
      </c>
      <c r="C154" s="143">
        <v>9.8775408972066892</v>
      </c>
      <c r="D154" s="143">
        <v>17.714716793948401</v>
      </c>
      <c r="E154" s="143">
        <v>19.108580404476701</v>
      </c>
      <c r="F154" s="143">
        <v>16.310725763948501</v>
      </c>
      <c r="G154" s="143">
        <v>9.9494662436574508</v>
      </c>
      <c r="H154" s="143">
        <v>7.6534355720441898</v>
      </c>
      <c r="I154" s="143">
        <v>2.7933076358675999</v>
      </c>
      <c r="J154" s="143">
        <v>1.84711730238614</v>
      </c>
      <c r="K154" s="143">
        <v>2.5779449605754001</v>
      </c>
      <c r="L154" s="143">
        <v>0.94143664679074501</v>
      </c>
      <c r="M154" s="143">
        <v>1.17312720245538</v>
      </c>
      <c r="N154" s="143"/>
      <c r="O154" s="152">
        <v>0.48838963696301402</v>
      </c>
      <c r="P154" s="143">
        <v>0.70747258879576702</v>
      </c>
      <c r="Q154" s="143">
        <v>100</v>
      </c>
      <c r="R154" s="150"/>
    </row>
    <row r="155" spans="1:18" s="125" customFormat="1" ht="15.75" hidden="1" x14ac:dyDescent="0.2">
      <c r="A155" s="153" t="s">
        <v>111</v>
      </c>
      <c r="B155" s="154">
        <v>9.4942593353369809</v>
      </c>
      <c r="C155" s="154">
        <v>10.7436557186822</v>
      </c>
      <c r="D155" s="154">
        <v>17.9423699251155</v>
      </c>
      <c r="E155" s="154">
        <v>19.848537265670601</v>
      </c>
      <c r="F155" s="154">
        <v>15.152940243752999</v>
      </c>
      <c r="G155" s="154">
        <v>9.4985837531622295</v>
      </c>
      <c r="H155" s="154">
        <v>7.2671841553330898</v>
      </c>
      <c r="I155" s="154">
        <v>2.84438582455837</v>
      </c>
      <c r="J155" s="154">
        <v>1.7128298269512101</v>
      </c>
      <c r="K155" s="154">
        <v>2.33194231226621</v>
      </c>
      <c r="L155" s="154">
        <v>0.77262931811138302</v>
      </c>
      <c r="M155" s="154">
        <v>1.27804565143751</v>
      </c>
      <c r="N155" s="154"/>
      <c r="O155" s="152">
        <v>0.394062574325931</v>
      </c>
      <c r="P155" s="154">
        <v>0.718574095295754</v>
      </c>
      <c r="Q155" s="154">
        <v>100</v>
      </c>
      <c r="R155" s="150"/>
    </row>
    <row r="156" spans="1:18" s="125" customFormat="1" ht="15.75" hidden="1" x14ac:dyDescent="0.2">
      <c r="A156" s="155" t="s">
        <v>112</v>
      </c>
      <c r="B156" s="156">
        <v>10.2668858253128</v>
      </c>
      <c r="C156" s="156">
        <v>11.116283930793999</v>
      </c>
      <c r="D156" s="156">
        <v>17.590094155875001</v>
      </c>
      <c r="E156" s="156">
        <v>19.832828191656098</v>
      </c>
      <c r="F156" s="156">
        <v>14.405801370058199</v>
      </c>
      <c r="G156" s="156">
        <v>8.8984902756268305</v>
      </c>
      <c r="H156" s="156">
        <v>7.6015904837008703</v>
      </c>
      <c r="I156" s="156">
        <v>2.9593543054222802</v>
      </c>
      <c r="J156" s="156">
        <v>1.7610283987800599</v>
      </c>
      <c r="K156" s="156">
        <v>2.1410722938499398</v>
      </c>
      <c r="L156" s="156">
        <v>1.03395692202449</v>
      </c>
      <c r="M156" s="156">
        <v>1.04440812913892</v>
      </c>
      <c r="N156" s="156"/>
      <c r="O156" s="157">
        <v>0.49381953615642599</v>
      </c>
      <c r="P156" s="156">
        <v>0.85438618160397495</v>
      </c>
      <c r="Q156" s="156">
        <v>100</v>
      </c>
      <c r="R156" s="158"/>
    </row>
    <row r="157" spans="1:18" s="125" customFormat="1" ht="15.75" hidden="1" x14ac:dyDescent="0.2">
      <c r="A157" s="153" t="s">
        <v>113</v>
      </c>
      <c r="B157" s="154">
        <v>14.3621497529252</v>
      </c>
      <c r="C157" s="154">
        <v>10.701975252124001</v>
      </c>
      <c r="D157" s="154">
        <v>19.079966069288702</v>
      </c>
      <c r="E157" s="154">
        <v>17.180620447292899</v>
      </c>
      <c r="F157" s="154">
        <v>13.8934144797964</v>
      </c>
      <c r="G157" s="154">
        <v>8.1277181596628498</v>
      </c>
      <c r="H157" s="154">
        <v>7.1791393448141196</v>
      </c>
      <c r="I157" s="154">
        <v>2.9675907848496701</v>
      </c>
      <c r="J157" s="154">
        <v>1.7448397043180901</v>
      </c>
      <c r="K157" s="154">
        <v>1.4829538569255001</v>
      </c>
      <c r="L157" s="154">
        <v>0.90061129138671603</v>
      </c>
      <c r="M157" s="154">
        <v>1.3259233327498701</v>
      </c>
      <c r="N157" s="154"/>
      <c r="O157" s="159">
        <v>0.41588684377061802</v>
      </c>
      <c r="P157" s="154">
        <v>0.637210680095329</v>
      </c>
      <c r="Q157" s="154">
        <v>100</v>
      </c>
      <c r="R157" s="158"/>
    </row>
    <row r="158" spans="1:18" s="125" customFormat="1" ht="16.5" hidden="1" thickBot="1" x14ac:dyDescent="0.25">
      <c r="A158" s="160" t="s">
        <v>114</v>
      </c>
      <c r="B158" s="161">
        <v>14.2335232014994</v>
      </c>
      <c r="C158" s="161">
        <v>11.2731173033839</v>
      </c>
      <c r="D158" s="161">
        <v>18.8469169607427</v>
      </c>
      <c r="E158" s="161">
        <v>17.693980349377</v>
      </c>
      <c r="F158" s="161">
        <v>14.3878215922569</v>
      </c>
      <c r="G158" s="161">
        <v>8.2105779508880907</v>
      </c>
      <c r="H158" s="161">
        <v>6.64837538254287</v>
      </c>
      <c r="I158" s="161">
        <v>2.80317894952631</v>
      </c>
      <c r="J158" s="161">
        <v>1.50235016765994</v>
      </c>
      <c r="K158" s="161">
        <v>1.4796538444642899</v>
      </c>
      <c r="L158" s="161">
        <v>0.80700071749666902</v>
      </c>
      <c r="M158" s="161">
        <v>0.87252719898086195</v>
      </c>
      <c r="N158" s="161"/>
      <c r="O158" s="162">
        <v>0.48247990277188002</v>
      </c>
      <c r="P158" s="161">
        <v>0.75849647840920698</v>
      </c>
      <c r="Q158" s="161">
        <v>100</v>
      </c>
      <c r="R158" s="158"/>
    </row>
    <row r="159" spans="1:18" s="125" customFormat="1" ht="15" hidden="1" x14ac:dyDescent="0.2">
      <c r="A159" s="163" t="s">
        <v>178</v>
      </c>
      <c r="B159" s="149"/>
      <c r="C159" s="149"/>
      <c r="D159" s="149"/>
      <c r="E159" s="149"/>
      <c r="F159" s="149"/>
      <c r="G159" s="149"/>
      <c r="H159" s="149"/>
      <c r="I159" s="149"/>
      <c r="J159" s="149"/>
      <c r="K159" s="149"/>
      <c r="L159" s="149"/>
      <c r="M159" s="149"/>
      <c r="N159" s="149"/>
      <c r="O159" s="149"/>
      <c r="P159" s="149"/>
      <c r="Q159" s="149"/>
      <c r="R159" s="150"/>
    </row>
    <row r="160" spans="1:18" s="125" customFormat="1" hidden="1" x14ac:dyDescent="0.2">
      <c r="A160" s="164" t="s">
        <v>179</v>
      </c>
      <c r="B160" s="132"/>
      <c r="C160" s="132"/>
      <c r="D160" s="132"/>
      <c r="E160" s="132"/>
      <c r="F160" s="132"/>
      <c r="G160" s="132"/>
      <c r="H160" s="132"/>
      <c r="I160" s="132"/>
      <c r="J160" s="132"/>
      <c r="K160" s="132"/>
      <c r="L160" s="132"/>
      <c r="M160" s="132"/>
      <c r="N160" s="132"/>
      <c r="O160" s="132"/>
      <c r="P160" s="132"/>
      <c r="Q160" s="127" t="s">
        <v>180</v>
      </c>
      <c r="R160" s="132"/>
    </row>
    <row r="161" spans="1:18" s="125" customFormat="1" hidden="1" x14ac:dyDescent="0.2">
      <c r="A161" s="165" t="s">
        <v>186</v>
      </c>
      <c r="B161" s="132"/>
      <c r="C161" s="132"/>
      <c r="D161" s="132"/>
      <c r="E161" s="132"/>
      <c r="F161" s="132"/>
      <c r="G161" s="132"/>
      <c r="H161" s="132"/>
      <c r="I161" s="132"/>
      <c r="J161" s="132"/>
      <c r="K161" s="132"/>
      <c r="L161" s="132"/>
      <c r="M161" s="132"/>
      <c r="N161" s="132"/>
      <c r="O161" s="132"/>
      <c r="P161" s="132"/>
      <c r="Q161" s="127" t="s">
        <v>181</v>
      </c>
      <c r="R161" s="132"/>
    </row>
    <row r="162" spans="1:18" s="125" customFormat="1" ht="15" hidden="1" x14ac:dyDescent="0.2">
      <c r="A162" s="166" t="s">
        <v>99</v>
      </c>
      <c r="B162" s="167"/>
      <c r="C162" s="167"/>
      <c r="D162" s="167"/>
      <c r="E162" s="167"/>
      <c r="F162" s="127"/>
      <c r="G162" s="127"/>
      <c r="H162" s="127"/>
      <c r="I162" s="127"/>
      <c r="J162" s="127"/>
      <c r="K162" s="130"/>
      <c r="L162" s="127"/>
      <c r="M162" s="127"/>
      <c r="N162" s="127"/>
      <c r="O162" s="127"/>
      <c r="P162" s="127"/>
      <c r="Q162" s="127"/>
      <c r="R162" s="130"/>
    </row>
    <row r="163" spans="1:18" s="125" customFormat="1" ht="15" hidden="1" x14ac:dyDescent="0.2">
      <c r="A163" s="126" t="s">
        <v>182</v>
      </c>
      <c r="B163" s="132"/>
      <c r="C163" s="132"/>
      <c r="D163" s="132"/>
      <c r="E163" s="132"/>
      <c r="F163" s="132"/>
      <c r="G163" s="132"/>
      <c r="H163" s="132"/>
      <c r="I163" s="132"/>
      <c r="J163" s="132"/>
      <c r="K163" s="132"/>
      <c r="L163" s="132"/>
      <c r="M163" s="132"/>
      <c r="N163" s="132"/>
      <c r="O163" s="132"/>
      <c r="P163" s="132"/>
      <c r="Q163" s="132"/>
      <c r="R163" s="132"/>
    </row>
    <row r="164" spans="1:18" s="125" customFormat="1" ht="15" hidden="1" x14ac:dyDescent="0.2">
      <c r="A164" s="168" t="s">
        <v>183</v>
      </c>
      <c r="B164" s="132"/>
      <c r="C164" s="132"/>
      <c r="D164" s="132"/>
      <c r="E164" s="132"/>
      <c r="F164" s="132"/>
      <c r="G164" s="132"/>
      <c r="H164" s="132"/>
      <c r="I164" s="132"/>
      <c r="J164" s="132"/>
      <c r="K164" s="132"/>
      <c r="L164" s="132"/>
      <c r="M164" s="132"/>
      <c r="N164" s="132"/>
      <c r="O164" s="132"/>
      <c r="P164" s="132"/>
      <c r="Q164" s="132"/>
      <c r="R164" s="132"/>
    </row>
    <row r="165" spans="1:18" s="125" customFormat="1" hidden="1" x14ac:dyDescent="0.2"/>
    <row r="166" spans="1:18" s="125" customFormat="1" hidden="1" x14ac:dyDescent="0.2"/>
    <row r="167" spans="1:18" s="125" customFormat="1" x14ac:dyDescent="0.2"/>
    <row r="168" spans="1:18" x14ac:dyDescent="0.2">
      <c r="A168" s="113"/>
      <c r="B168" s="113"/>
      <c r="C168" s="119"/>
      <c r="D168" s="120"/>
      <c r="E168" s="119"/>
      <c r="F168" s="119"/>
      <c r="G168" s="119"/>
      <c r="H168" s="119"/>
      <c r="I168" s="119"/>
      <c r="J168" s="113"/>
      <c r="K168" s="113"/>
      <c r="L168" s="113"/>
      <c r="M168" s="113"/>
      <c r="N168" s="113"/>
      <c r="O168" s="113"/>
      <c r="P168" s="113"/>
      <c r="Q168" s="113"/>
      <c r="R168" s="113"/>
    </row>
    <row r="169" spans="1:18" x14ac:dyDescent="0.2">
      <c r="A169" s="113"/>
      <c r="B169" s="114"/>
      <c r="C169" s="118"/>
      <c r="D169" s="118"/>
      <c r="E169" s="118"/>
      <c r="F169" s="118"/>
      <c r="G169" s="118"/>
      <c r="H169" s="118"/>
      <c r="I169" s="118"/>
      <c r="J169" s="113"/>
      <c r="K169" s="113"/>
      <c r="L169" s="113"/>
      <c r="M169" s="113"/>
      <c r="N169" s="113"/>
      <c r="O169" s="113"/>
      <c r="P169" s="113"/>
      <c r="Q169" s="113"/>
      <c r="R169" s="113"/>
    </row>
    <row r="170" spans="1:18" x14ac:dyDescent="0.2">
      <c r="B170" s="114"/>
      <c r="C170" s="118"/>
      <c r="D170" s="118"/>
      <c r="E170" s="118"/>
      <c r="F170" s="118"/>
      <c r="G170" s="118"/>
      <c r="H170" s="118"/>
      <c r="I170" s="118"/>
    </row>
    <row r="171" spans="1:18" x14ac:dyDescent="0.2">
      <c r="B171" s="114"/>
      <c r="C171" s="118"/>
      <c r="D171" s="118"/>
      <c r="E171" s="118"/>
      <c r="F171" s="118"/>
      <c r="G171" s="118"/>
      <c r="H171" s="118"/>
      <c r="I171" s="118"/>
    </row>
    <row r="172" spans="1:18" x14ac:dyDescent="0.2">
      <c r="B172" s="114"/>
      <c r="C172" s="118"/>
      <c r="D172" s="118"/>
      <c r="E172" s="118"/>
      <c r="F172" s="118"/>
      <c r="G172" s="118"/>
      <c r="H172" s="118"/>
      <c r="I172" s="118"/>
    </row>
    <row r="173" spans="1:18" x14ac:dyDescent="0.2">
      <c r="B173" s="114"/>
      <c r="C173" s="118"/>
      <c r="D173" s="118"/>
      <c r="E173" s="118"/>
      <c r="F173" s="118"/>
      <c r="G173" s="118"/>
      <c r="H173" s="118"/>
      <c r="I173" s="118"/>
    </row>
    <row r="174" spans="1:18" x14ac:dyDescent="0.2">
      <c r="B174" s="114"/>
      <c r="C174" s="118"/>
      <c r="D174" s="118"/>
      <c r="E174" s="118"/>
      <c r="F174" s="118"/>
      <c r="G174" s="118"/>
      <c r="H174" s="118"/>
      <c r="I174" s="118"/>
    </row>
    <row r="175" spans="1:18" x14ac:dyDescent="0.2">
      <c r="B175" s="114"/>
      <c r="C175" s="118"/>
      <c r="D175" s="118"/>
      <c r="E175" s="118"/>
      <c r="F175" s="118"/>
      <c r="G175" s="118"/>
      <c r="H175" s="118"/>
      <c r="I175" s="118"/>
    </row>
    <row r="176" spans="1:18" x14ac:dyDescent="0.2">
      <c r="B176" s="114"/>
      <c r="C176" s="118"/>
      <c r="D176" s="118"/>
      <c r="E176" s="118"/>
      <c r="F176" s="118"/>
      <c r="G176" s="118"/>
      <c r="H176" s="118"/>
      <c r="I176" s="118"/>
    </row>
    <row r="177" spans="2:28" x14ac:dyDescent="0.2">
      <c r="B177" s="114"/>
      <c r="C177" s="118"/>
      <c r="D177" s="118"/>
      <c r="E177" s="118"/>
      <c r="F177" s="118"/>
      <c r="G177" s="118"/>
      <c r="H177" s="118"/>
      <c r="I177" s="118"/>
    </row>
    <row r="178" spans="2:28" x14ac:dyDescent="0.2">
      <c r="B178" s="114"/>
      <c r="C178" s="118"/>
      <c r="D178" s="118"/>
      <c r="E178" s="118"/>
      <c r="F178" s="118"/>
      <c r="G178" s="118"/>
      <c r="H178" s="118"/>
      <c r="I178" s="118"/>
    </row>
    <row r="179" spans="2:28" x14ac:dyDescent="0.2">
      <c r="B179" s="114"/>
      <c r="C179" s="118"/>
      <c r="D179" s="118"/>
      <c r="E179" s="118"/>
      <c r="F179" s="118"/>
      <c r="G179" s="118"/>
      <c r="H179" s="118"/>
      <c r="I179" s="118"/>
    </row>
    <row r="180" spans="2:28" x14ac:dyDescent="0.2">
      <c r="B180" s="114"/>
      <c r="C180" s="118"/>
      <c r="D180" s="118"/>
      <c r="E180" s="118"/>
      <c r="F180" s="118"/>
      <c r="G180" s="118"/>
      <c r="H180" s="118"/>
      <c r="I180" s="118"/>
    </row>
    <row r="181" spans="2:28" x14ac:dyDescent="0.2">
      <c r="B181" s="113"/>
      <c r="C181" s="117"/>
      <c r="D181" s="113"/>
      <c r="E181" s="113"/>
      <c r="F181" s="113"/>
      <c r="G181" s="113"/>
      <c r="H181" s="113"/>
      <c r="I181" s="113"/>
    </row>
    <row r="182" spans="2:28" x14ac:dyDescent="0.2">
      <c r="B182" s="113"/>
      <c r="C182" s="117"/>
      <c r="D182" s="113"/>
      <c r="E182" s="113"/>
      <c r="F182" s="113"/>
      <c r="G182" s="113"/>
      <c r="H182" s="113"/>
      <c r="I182" s="113"/>
    </row>
    <row r="183" spans="2:28" x14ac:dyDescent="0.2">
      <c r="B183" s="113"/>
      <c r="C183" s="117"/>
      <c r="D183" s="113"/>
      <c r="E183" s="113"/>
      <c r="F183" s="113"/>
      <c r="G183" s="113"/>
      <c r="H183" s="113"/>
      <c r="I183" s="113"/>
    </row>
    <row r="191" spans="2:28" x14ac:dyDescent="0.2">
      <c r="P191" s="192"/>
      <c r="Q191" s="189"/>
      <c r="R191" s="189"/>
      <c r="S191" s="189"/>
      <c r="T191" s="189"/>
      <c r="U191" s="189"/>
      <c r="V191" s="189"/>
      <c r="W191" s="189"/>
      <c r="X191" s="189"/>
      <c r="Y191" s="189"/>
      <c r="Z191" s="189"/>
      <c r="AA191" s="189"/>
      <c r="AB191" s="189"/>
    </row>
    <row r="192" spans="2:28" x14ac:dyDescent="0.2">
      <c r="P192" s="192"/>
      <c r="Q192" s="189"/>
      <c r="R192" s="189"/>
      <c r="S192" s="189"/>
      <c r="T192" s="189"/>
      <c r="U192" s="189"/>
      <c r="V192" s="189"/>
      <c r="W192" s="189"/>
      <c r="X192" s="189"/>
      <c r="Y192" s="189"/>
      <c r="Z192" s="189"/>
      <c r="AA192" s="189"/>
      <c r="AB192" s="189"/>
    </row>
    <row r="193" spans="16:28" x14ac:dyDescent="0.2">
      <c r="P193" s="192"/>
      <c r="Q193" s="189"/>
      <c r="R193" s="189"/>
      <c r="S193" s="189"/>
      <c r="T193" s="189"/>
      <c r="U193" s="189"/>
      <c r="V193" s="189"/>
      <c r="W193" s="189"/>
      <c r="X193" s="189"/>
      <c r="Y193" s="189"/>
      <c r="Z193" s="189"/>
      <c r="AA193" s="189"/>
      <c r="AB193" s="189"/>
    </row>
    <row r="194" spans="16:28" x14ac:dyDescent="0.2">
      <c r="P194" s="192"/>
      <c r="Q194" s="189"/>
      <c r="R194" s="189"/>
      <c r="S194" s="189"/>
      <c r="T194" s="189"/>
      <c r="U194" s="189"/>
      <c r="V194" s="189"/>
      <c r="W194" s="189"/>
      <c r="X194" s="189"/>
      <c r="Y194" s="189"/>
      <c r="Z194" s="189"/>
      <c r="AA194" s="189"/>
      <c r="AB194" s="189"/>
    </row>
    <row r="195" spans="16:28" x14ac:dyDescent="0.2">
      <c r="P195" s="192"/>
      <c r="Q195" s="189"/>
      <c r="R195" s="189"/>
      <c r="S195" s="189"/>
      <c r="T195" s="189"/>
      <c r="U195" s="189"/>
      <c r="V195" s="189"/>
      <c r="W195" s="189"/>
      <c r="X195" s="189"/>
      <c r="Y195" s="189"/>
      <c r="Z195" s="189"/>
      <c r="AA195" s="189"/>
      <c r="AB195" s="189"/>
    </row>
    <row r="196" spans="16:28" x14ac:dyDescent="0.2">
      <c r="P196" s="192"/>
      <c r="Q196" s="189"/>
      <c r="R196" s="189"/>
      <c r="S196" s="189"/>
      <c r="T196" s="189"/>
      <c r="U196" s="189"/>
      <c r="V196" s="189"/>
      <c r="W196" s="189"/>
      <c r="X196" s="189"/>
      <c r="Y196" s="189"/>
      <c r="Z196" s="189"/>
      <c r="AA196" s="189"/>
      <c r="AB196" s="189"/>
    </row>
    <row r="197" spans="16:28" x14ac:dyDescent="0.2">
      <c r="P197" s="192"/>
      <c r="Q197" s="189"/>
      <c r="R197" s="189"/>
      <c r="S197" s="189"/>
      <c r="T197" s="189"/>
      <c r="U197" s="189"/>
      <c r="V197" s="189"/>
      <c r="W197" s="189"/>
      <c r="X197" s="189"/>
      <c r="Y197" s="189"/>
      <c r="Z197" s="189"/>
      <c r="AA197" s="189"/>
      <c r="AB197" s="189"/>
    </row>
    <row r="198" spans="16:28" x14ac:dyDescent="0.2">
      <c r="P198" s="192"/>
      <c r="Q198" s="189"/>
      <c r="R198" s="189"/>
      <c r="S198" s="189"/>
      <c r="T198" s="189"/>
      <c r="U198" s="189"/>
      <c r="V198" s="189"/>
      <c r="W198" s="189"/>
      <c r="X198" s="189"/>
      <c r="Y198" s="189"/>
      <c r="Z198" s="189"/>
      <c r="AA198" s="189"/>
      <c r="AB198" s="189"/>
    </row>
    <row r="199" spans="16:28" x14ac:dyDescent="0.2">
      <c r="Q199" s="189"/>
      <c r="R199" s="189"/>
      <c r="S199" s="189"/>
      <c r="T199" s="189"/>
      <c r="U199" s="189"/>
      <c r="V199" s="189"/>
      <c r="W199" s="189"/>
      <c r="X199" s="189"/>
      <c r="Y199" s="189"/>
      <c r="Z199" s="189"/>
      <c r="AA199" s="189"/>
      <c r="AB199" s="189"/>
    </row>
    <row r="200" spans="16:28" x14ac:dyDescent="0.2">
      <c r="P200" s="3"/>
      <c r="Q200" s="3"/>
      <c r="R200" s="3"/>
      <c r="S200" s="3"/>
      <c r="T200" s="3"/>
      <c r="U200" s="3"/>
    </row>
    <row r="201" spans="16:28" x14ac:dyDescent="0.2">
      <c r="P201" s="3"/>
      <c r="Q201" s="3"/>
      <c r="R201" s="3"/>
      <c r="S201" s="3"/>
      <c r="T201" s="3"/>
      <c r="U201" s="3"/>
    </row>
    <row r="211" spans="17:34" x14ac:dyDescent="0.2">
      <c r="Q211" t="s">
        <v>203</v>
      </c>
    </row>
    <row r="212" spans="17:34" x14ac:dyDescent="0.2">
      <c r="Q212" s="189"/>
      <c r="R212" s="190">
        <v>2001</v>
      </c>
      <c r="S212" s="190">
        <v>2002</v>
      </c>
      <c r="T212" s="190">
        <v>2003</v>
      </c>
      <c r="U212" s="190">
        <v>2004</v>
      </c>
      <c r="V212" s="190">
        <v>2005</v>
      </c>
      <c r="W212" s="191">
        <v>2006</v>
      </c>
      <c r="X212" s="191">
        <v>2007</v>
      </c>
      <c r="Y212" s="191">
        <v>2008</v>
      </c>
      <c r="Z212" s="191">
        <v>2009</v>
      </c>
      <c r="AA212" s="191">
        <v>2010</v>
      </c>
      <c r="AB212" s="191">
        <v>2011</v>
      </c>
      <c r="AC212" s="191">
        <v>2012</v>
      </c>
      <c r="AD212" s="191">
        <v>2013</v>
      </c>
      <c r="AE212" s="191">
        <v>2014</v>
      </c>
      <c r="AF212" s="191">
        <v>2015</v>
      </c>
      <c r="AG212" s="191">
        <v>2016</v>
      </c>
      <c r="AH212" s="191">
        <v>2017</v>
      </c>
    </row>
    <row r="213" spans="17:34" ht="22.5" x14ac:dyDescent="0.2">
      <c r="Q213" s="192" t="s">
        <v>199</v>
      </c>
      <c r="R213" s="297">
        <f t="shared" ref="R213:AH213" si="45">SUM(B24:B26)</f>
        <v>0.67726451211691308</v>
      </c>
      <c r="S213" s="297">
        <f t="shared" si="45"/>
        <v>2.0225656653606152</v>
      </c>
      <c r="T213" s="297">
        <f t="shared" si="45"/>
        <v>3.419017744788722</v>
      </c>
      <c r="U213" s="297">
        <f t="shared" si="45"/>
        <v>3.8409811760709811</v>
      </c>
      <c r="V213" s="297">
        <f t="shared" si="45"/>
        <v>3.3976974607096628</v>
      </c>
      <c r="W213" s="297">
        <f t="shared" si="45"/>
        <v>4.5023865498325852</v>
      </c>
      <c r="X213" s="297">
        <f t="shared" si="45"/>
        <v>5.1139505490165096</v>
      </c>
      <c r="Y213" s="297">
        <f t="shared" si="45"/>
        <v>9.9694210855514616</v>
      </c>
      <c r="Z213" s="297">
        <f t="shared" si="45"/>
        <v>18.321590445298909</v>
      </c>
      <c r="AA213" s="297">
        <f t="shared" si="45"/>
        <v>23.197571750156559</v>
      </c>
      <c r="AB213" s="297">
        <f t="shared" si="45"/>
        <v>28.624138670990199</v>
      </c>
      <c r="AC213" s="297">
        <f t="shared" si="45"/>
        <v>33.913162580468423</v>
      </c>
      <c r="AD213" s="297">
        <f t="shared" si="45"/>
        <v>44.913164665523155</v>
      </c>
      <c r="AE213" s="297">
        <f t="shared" si="45"/>
        <v>53.594198206947411</v>
      </c>
      <c r="AF213" s="297">
        <f t="shared" si="45"/>
        <v>57.370596960420556</v>
      </c>
      <c r="AG213" s="297">
        <f t="shared" si="45"/>
        <v>61.797135640608886</v>
      </c>
      <c r="AH213" s="297">
        <f t="shared" si="45"/>
        <v>60.406618829157352</v>
      </c>
    </row>
    <row r="214" spans="17:34" ht="22.5" x14ac:dyDescent="0.2">
      <c r="Q214" s="192" t="s">
        <v>200</v>
      </c>
      <c r="R214" s="297">
        <f t="shared" ref="R214:AH214" si="46">SUM(B27:B29)</f>
        <v>20.784344209728509</v>
      </c>
      <c r="S214" s="297">
        <f t="shared" si="46"/>
        <v>26.08656218255696</v>
      </c>
      <c r="T214" s="297">
        <f t="shared" si="46"/>
        <v>32.358707347765034</v>
      </c>
      <c r="U214" s="297">
        <f t="shared" si="46"/>
        <v>34.390276368877409</v>
      </c>
      <c r="V214" s="297">
        <f t="shared" si="46"/>
        <v>33.644735611590463</v>
      </c>
      <c r="W214" s="297">
        <f t="shared" si="46"/>
        <v>33.937349250450339</v>
      </c>
      <c r="X214" s="297">
        <f t="shared" si="46"/>
        <v>37.090706216920765</v>
      </c>
      <c r="Y214" s="297">
        <f t="shared" si="46"/>
        <v>41.703732017513374</v>
      </c>
      <c r="Z214" s="297">
        <f t="shared" si="46"/>
        <v>43.817799067729261</v>
      </c>
      <c r="AA214" s="297">
        <f t="shared" si="46"/>
        <v>46.257482496177651</v>
      </c>
      <c r="AB214" s="297">
        <f t="shared" si="46"/>
        <v>47.846379437781643</v>
      </c>
      <c r="AC214" s="297">
        <f t="shared" si="46"/>
        <v>48.67004519928777</v>
      </c>
      <c r="AD214" s="297">
        <f t="shared" si="46"/>
        <v>40.442753001715268</v>
      </c>
      <c r="AE214" s="297">
        <f t="shared" si="46"/>
        <v>33.328837213484761</v>
      </c>
      <c r="AF214" s="297">
        <f t="shared" si="46"/>
        <v>31.394861298335943</v>
      </c>
      <c r="AG214" s="297">
        <f t="shared" si="46"/>
        <v>29.157755876619134</v>
      </c>
      <c r="AH214" s="297">
        <f t="shared" si="46"/>
        <v>30.540034505744423</v>
      </c>
    </row>
    <row r="215" spans="17:34" ht="22.5" x14ac:dyDescent="0.2">
      <c r="Q215" s="192" t="s">
        <v>201</v>
      </c>
      <c r="R215" s="297">
        <f t="shared" ref="R215:AH215" si="47">SUM(B30:B32)</f>
        <v>31.911596089939177</v>
      </c>
      <c r="S215" s="297">
        <f t="shared" si="47"/>
        <v>40.08171890872152</v>
      </c>
      <c r="T215" s="297">
        <f t="shared" si="47"/>
        <v>39.885196870497694</v>
      </c>
      <c r="U215" s="297">
        <f t="shared" si="47"/>
        <v>39.683100692643478</v>
      </c>
      <c r="V215" s="297">
        <f t="shared" si="47"/>
        <v>42.13577992488937</v>
      </c>
      <c r="W215" s="297">
        <f t="shared" si="47"/>
        <v>41.914226686613951</v>
      </c>
      <c r="X215" s="297">
        <f t="shared" si="47"/>
        <v>39.562267951654945</v>
      </c>
      <c r="Y215" s="297">
        <f t="shared" si="47"/>
        <v>34.302244770310658</v>
      </c>
      <c r="Z215" s="297">
        <f t="shared" si="47"/>
        <v>28.374111228062642</v>
      </c>
      <c r="AA215" s="297">
        <f t="shared" si="47"/>
        <v>22.035351797209543</v>
      </c>
      <c r="AB215" s="297">
        <f t="shared" si="47"/>
        <v>17.655158436851767</v>
      </c>
      <c r="AC215" s="297">
        <f t="shared" si="47"/>
        <v>12.820161621695657</v>
      </c>
      <c r="AD215" s="297">
        <f t="shared" si="47"/>
        <v>11.251559332605645</v>
      </c>
      <c r="AE215" s="297">
        <f t="shared" si="47"/>
        <v>10.064564281025476</v>
      </c>
      <c r="AF215" s="297">
        <f t="shared" si="47"/>
        <v>9.1209925746256886</v>
      </c>
      <c r="AG215" s="297">
        <f t="shared" si="47"/>
        <v>7.093814298385027</v>
      </c>
      <c r="AH215" s="297">
        <f t="shared" si="47"/>
        <v>7.1403364310081159</v>
      </c>
    </row>
    <row r="216" spans="17:34" ht="22.5" x14ac:dyDescent="0.2">
      <c r="Q216" s="192" t="s">
        <v>202</v>
      </c>
      <c r="R216" s="297">
        <f t="shared" ref="R216:AH216" si="48">SUM(B33:B36)</f>
        <v>21.019492003031658</v>
      </c>
      <c r="S216" s="297">
        <f t="shared" si="48"/>
        <v>24.108892033086633</v>
      </c>
      <c r="T216" s="297">
        <f t="shared" si="48"/>
        <v>22.348312147794214</v>
      </c>
      <c r="U216" s="297">
        <f t="shared" si="48"/>
        <v>20.456621423751841</v>
      </c>
      <c r="V216" s="297">
        <f t="shared" si="48"/>
        <v>19.79061560194323</v>
      </c>
      <c r="W216" s="297">
        <f t="shared" si="48"/>
        <v>18.942285185072105</v>
      </c>
      <c r="X216" s="297">
        <f t="shared" si="48"/>
        <v>17.513231692866736</v>
      </c>
      <c r="Y216" s="297">
        <f t="shared" si="48"/>
        <v>13.429819074756178</v>
      </c>
      <c r="Z216" s="297">
        <f t="shared" si="48"/>
        <v>9.0810474083302903</v>
      </c>
      <c r="AA216" s="297">
        <f t="shared" si="48"/>
        <v>8.1434382528336151</v>
      </c>
      <c r="AB216" s="297">
        <f t="shared" si="48"/>
        <v>5.5625759996185113</v>
      </c>
      <c r="AC216" s="297">
        <f t="shared" si="48"/>
        <v>4.2114778797425014</v>
      </c>
      <c r="AD216" s="297">
        <f t="shared" si="48"/>
        <v>3.0290035864649925</v>
      </c>
      <c r="AE216" s="297">
        <f t="shared" si="48"/>
        <v>2.7534237952646863</v>
      </c>
      <c r="AF216" s="297">
        <f t="shared" si="48"/>
        <v>1.7857867425284146</v>
      </c>
      <c r="AG216" s="297">
        <f t="shared" si="48"/>
        <v>1.5722010364280599</v>
      </c>
      <c r="AH216" s="297">
        <f t="shared" si="48"/>
        <v>1.5831470807355998</v>
      </c>
    </row>
    <row r="217" spans="17:34" x14ac:dyDescent="0.2">
      <c r="Q217" s="192" t="s">
        <v>146</v>
      </c>
      <c r="R217" s="297">
        <f t="shared" ref="R217:AG217" si="49">B37</f>
        <v>25.607303185183746</v>
      </c>
      <c r="S217" s="297">
        <f t="shared" si="49"/>
        <v>7.7002612102742711</v>
      </c>
      <c r="T217" s="297">
        <f t="shared" si="49"/>
        <v>1.9887658891543414</v>
      </c>
      <c r="U217" s="297">
        <f t="shared" si="49"/>
        <v>1.6290203386562991</v>
      </c>
      <c r="V217" s="297">
        <f t="shared" si="49"/>
        <v>1.031171400867267</v>
      </c>
      <c r="W217" s="297">
        <f t="shared" si="49"/>
        <v>0.70375232803102017</v>
      </c>
      <c r="X217" s="297">
        <f t="shared" si="49"/>
        <v>0.71984358954103789</v>
      </c>
      <c r="Y217" s="297">
        <f t="shared" si="49"/>
        <v>0.59478305186832525</v>
      </c>
      <c r="Z217" s="297">
        <f t="shared" si="49"/>
        <v>0.40545185057891009</v>
      </c>
      <c r="AA217" s="297">
        <f t="shared" si="49"/>
        <v>0.36615570362262834</v>
      </c>
      <c r="AB217" s="297">
        <f t="shared" si="49"/>
        <v>0.31174745475787419</v>
      </c>
      <c r="AC217" s="297">
        <f t="shared" si="49"/>
        <v>0.38515271880564306</v>
      </c>
      <c r="AD217" s="297">
        <f t="shared" si="49"/>
        <v>0.36351941369094026</v>
      </c>
      <c r="AE217" s="297">
        <f t="shared" si="49"/>
        <v>0.25897650327767135</v>
      </c>
      <c r="AF217" s="297">
        <f t="shared" si="49"/>
        <v>0.32776242408941109</v>
      </c>
      <c r="AG217" s="297">
        <f t="shared" si="49"/>
        <v>0.37909314795888505</v>
      </c>
    </row>
  </sheetData>
  <hyperlinks>
    <hyperlink ref="A162" r:id="rId1"/>
    <hyperlink ref="A164" r:id="rId2"/>
  </hyperlinks>
  <pageMargins left="0.70866141732283472" right="0.70866141732283472" top="0.74803149606299213" bottom="0.74803149606299213" header="0.31496062992125984" footer="0.31496062992125984"/>
  <pageSetup paperSize="9" scale="65" orientation="portrait" r:id="rId3"/>
  <headerFooter>
    <oddHeader>&amp;R&amp;"Arial,Bold"&amp;14ENVIRONMENT AND EMISSIONS</oddHead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20"/>
  <sheetViews>
    <sheetView zoomScale="85" zoomScaleNormal="85" workbookViewId="0">
      <selection activeCell="Z35" sqref="Z35"/>
    </sheetView>
  </sheetViews>
  <sheetFormatPr defaultRowHeight="12.75" x14ac:dyDescent="0.2"/>
  <cols>
    <col min="1" max="1" width="22.5703125" style="176" customWidth="1"/>
    <col min="2" max="4" width="9.140625" style="176" hidden="1" customWidth="1"/>
    <col min="5" max="5" width="11" style="176" hidden="1" customWidth="1"/>
    <col min="6" max="6" width="11.7109375" style="176" hidden="1" customWidth="1"/>
    <col min="7" max="7" width="0" style="176" hidden="1" customWidth="1"/>
    <col min="8" max="15" width="9.140625" style="176"/>
    <col min="16" max="16" width="9" style="176" customWidth="1"/>
    <col min="17" max="16384" width="9.140625" style="176"/>
  </cols>
  <sheetData>
    <row r="1" spans="1:18" ht="15.75" x14ac:dyDescent="0.2">
      <c r="A1" s="173" t="s">
        <v>391</v>
      </c>
      <c r="B1" s="124"/>
      <c r="C1" s="124"/>
      <c r="D1" s="124"/>
      <c r="E1" s="124"/>
      <c r="F1" s="124"/>
      <c r="G1" s="124"/>
      <c r="H1" s="124"/>
      <c r="I1" s="124"/>
      <c r="J1" s="124"/>
      <c r="K1" s="124"/>
      <c r="L1" s="124"/>
      <c r="M1" s="124"/>
      <c r="N1" s="124"/>
      <c r="O1" s="124"/>
      <c r="P1" s="124"/>
      <c r="Q1" s="124"/>
      <c r="R1" s="124"/>
    </row>
    <row r="2" spans="1:18" ht="15.75" x14ac:dyDescent="0.25">
      <c r="A2" s="122"/>
      <c r="B2" s="122">
        <v>2001</v>
      </c>
      <c r="C2" s="122">
        <v>2002</v>
      </c>
      <c r="D2" s="122">
        <v>2003</v>
      </c>
      <c r="E2" s="122">
        <v>2004</v>
      </c>
      <c r="F2" s="122">
        <v>2005</v>
      </c>
      <c r="G2" s="123">
        <v>2006</v>
      </c>
      <c r="H2" s="123">
        <v>2007</v>
      </c>
      <c r="I2" s="123">
        <v>2008</v>
      </c>
      <c r="J2" s="123">
        <v>2009</v>
      </c>
      <c r="K2" s="123">
        <v>2010</v>
      </c>
      <c r="L2" s="123">
        <v>2011</v>
      </c>
      <c r="M2" s="123">
        <v>2012</v>
      </c>
      <c r="N2" s="123">
        <v>2013</v>
      </c>
      <c r="O2" s="123">
        <v>2014</v>
      </c>
      <c r="P2" s="123">
        <v>2015</v>
      </c>
      <c r="Q2" s="123">
        <v>2016</v>
      </c>
      <c r="R2" s="123">
        <v>2017</v>
      </c>
    </row>
    <row r="3" spans="1:18" ht="15.75" x14ac:dyDescent="0.25">
      <c r="A3" s="2"/>
      <c r="Q3" s="217" t="s">
        <v>225</v>
      </c>
    </row>
    <row r="4" spans="1:18" ht="15.75" x14ac:dyDescent="0.25">
      <c r="A4" s="218" t="s">
        <v>133</v>
      </c>
      <c r="B4" s="179">
        <v>1.7999999999999999E-2</v>
      </c>
      <c r="C4" s="179">
        <v>2.5000000000000001E-2</v>
      </c>
      <c r="D4" s="179">
        <v>2.5999999999999999E-2</v>
      </c>
      <c r="E4" s="283">
        <v>2.9000000000000001E-2</v>
      </c>
      <c r="F4" s="283">
        <v>2.5999999999999999E-2</v>
      </c>
      <c r="G4" s="283">
        <v>3.6999999999999998E-2</v>
      </c>
      <c r="H4" s="283">
        <v>4.2000000000000003E-2</v>
      </c>
      <c r="I4" s="283">
        <v>0.35499999999999998</v>
      </c>
      <c r="J4" s="283">
        <v>1.75</v>
      </c>
      <c r="K4" s="283">
        <v>4.1219999999999999</v>
      </c>
      <c r="L4" s="283">
        <v>8.7759999999999998</v>
      </c>
      <c r="M4" s="283">
        <v>22.027999999999999</v>
      </c>
      <c r="N4" s="283">
        <v>49.246000000000002</v>
      </c>
      <c r="O4" s="283">
        <v>89.5</v>
      </c>
      <c r="P4" s="283">
        <v>133.24299999999999</v>
      </c>
      <c r="Q4" s="283">
        <v>176.529</v>
      </c>
      <c r="R4" s="283">
        <v>213.09</v>
      </c>
    </row>
    <row r="5" spans="1:18" ht="15.75" x14ac:dyDescent="0.25">
      <c r="A5" s="218" t="s">
        <v>134</v>
      </c>
      <c r="B5" s="179">
        <v>0</v>
      </c>
      <c r="C5" s="179">
        <v>0.42199999999999999</v>
      </c>
      <c r="D5" s="179">
        <v>1.1220000000000001</v>
      </c>
      <c r="E5" s="283">
        <v>1.7889999999999999</v>
      </c>
      <c r="F5" s="283">
        <v>2.9809999999999999</v>
      </c>
      <c r="G5" s="283">
        <v>6.1369999999999996</v>
      </c>
      <c r="H5" s="283">
        <v>10.473000000000001</v>
      </c>
      <c r="I5" s="283">
        <v>15.288</v>
      </c>
      <c r="J5" s="283">
        <v>23.178000000000001</v>
      </c>
      <c r="K5" s="283">
        <v>32.533000000000001</v>
      </c>
      <c r="L5" s="283">
        <v>47.878</v>
      </c>
      <c r="M5" s="283">
        <v>67.043999999999997</v>
      </c>
      <c r="N5" s="283">
        <v>94.055999999999997</v>
      </c>
      <c r="O5" s="283">
        <v>130.79499999999999</v>
      </c>
      <c r="P5" s="283">
        <v>176.65799999999999</v>
      </c>
      <c r="Q5" s="283">
        <v>229.249</v>
      </c>
      <c r="R5" s="283">
        <v>276.19900000000001</v>
      </c>
    </row>
    <row r="6" spans="1:18" ht="15.75" x14ac:dyDescent="0.25">
      <c r="A6" s="218" t="s">
        <v>135</v>
      </c>
      <c r="B6" s="179">
        <v>1.4259999999999999</v>
      </c>
      <c r="C6" s="179">
        <v>5.4610000000000003</v>
      </c>
      <c r="D6" s="179">
        <v>11.984999999999999</v>
      </c>
      <c r="E6" s="283">
        <v>18.103999999999999</v>
      </c>
      <c r="F6" s="283">
        <v>23.260999999999999</v>
      </c>
      <c r="G6" s="283">
        <v>28.209</v>
      </c>
      <c r="H6" s="283">
        <v>33.930999999999997</v>
      </c>
      <c r="I6" s="283">
        <v>44.991</v>
      </c>
      <c r="J6" s="283">
        <v>68.63</v>
      </c>
      <c r="K6" s="283">
        <v>98.876000000000005</v>
      </c>
      <c r="L6" s="283">
        <v>127.214</v>
      </c>
      <c r="M6" s="283">
        <v>158.21899999999999</v>
      </c>
      <c r="N6" s="283">
        <v>198.501</v>
      </c>
      <c r="O6" s="283">
        <v>243.31800000000001</v>
      </c>
      <c r="P6" s="283">
        <v>279.52699999999999</v>
      </c>
      <c r="Q6" s="283">
        <v>317.82799999999997</v>
      </c>
      <c r="R6" s="283">
        <v>355.16300000000001</v>
      </c>
    </row>
    <row r="7" spans="1:18" ht="15.75" x14ac:dyDescent="0.25">
      <c r="A7" s="218" t="s">
        <v>136</v>
      </c>
      <c r="B7" s="179">
        <v>2.0590000000000002</v>
      </c>
      <c r="C7" s="179">
        <v>4.7160000000000002</v>
      </c>
      <c r="D7" s="179">
        <v>8.8719999999999999</v>
      </c>
      <c r="E7" s="283">
        <v>17.327000000000002</v>
      </c>
      <c r="F7" s="283">
        <v>28.129000000000001</v>
      </c>
      <c r="G7" s="283">
        <v>38.804000000000002</v>
      </c>
      <c r="H7" s="283">
        <v>48.600999999999999</v>
      </c>
      <c r="I7" s="283">
        <v>59.878999999999998</v>
      </c>
      <c r="J7" s="283">
        <v>74.376999999999995</v>
      </c>
      <c r="K7" s="283">
        <v>100.134</v>
      </c>
      <c r="L7" s="283">
        <v>130.53100000000001</v>
      </c>
      <c r="M7" s="283">
        <v>170.21100000000001</v>
      </c>
      <c r="N7" s="283">
        <v>210.87100000000001</v>
      </c>
      <c r="O7" s="283">
        <v>243.23699999999999</v>
      </c>
      <c r="P7" s="283">
        <v>267.25799999999998</v>
      </c>
      <c r="Q7" s="283">
        <v>287.77</v>
      </c>
      <c r="R7" s="283">
        <v>305.11500000000001</v>
      </c>
    </row>
    <row r="8" spans="1:18" ht="15.75" x14ac:dyDescent="0.25">
      <c r="A8" s="218" t="s">
        <v>137</v>
      </c>
      <c r="B8" s="179">
        <v>20.193999999999999</v>
      </c>
      <c r="C8" s="179">
        <v>50.445</v>
      </c>
      <c r="D8" s="179">
        <v>79.137</v>
      </c>
      <c r="E8" s="283">
        <v>101.654</v>
      </c>
      <c r="F8" s="283">
        <v>124.529</v>
      </c>
      <c r="G8" s="283">
        <v>145.90899999999999</v>
      </c>
      <c r="H8" s="283">
        <v>180.62100000000001</v>
      </c>
      <c r="I8" s="283">
        <v>218.22300000000001</v>
      </c>
      <c r="J8" s="283">
        <v>254.761</v>
      </c>
      <c r="K8" s="283">
        <v>281.358</v>
      </c>
      <c r="L8" s="283">
        <v>303.04399999999998</v>
      </c>
      <c r="M8" s="283">
        <v>321.01900000000001</v>
      </c>
      <c r="N8" s="283">
        <v>332.584</v>
      </c>
      <c r="O8" s="283">
        <v>337.82</v>
      </c>
      <c r="P8" s="283">
        <v>335.62599999999998</v>
      </c>
      <c r="Q8" s="283">
        <v>330.56599999999997</v>
      </c>
      <c r="R8" s="283">
        <v>324.68099999999998</v>
      </c>
    </row>
    <row r="9" spans="1:18" ht="15.75" x14ac:dyDescent="0.25">
      <c r="A9" s="218" t="s">
        <v>138</v>
      </c>
      <c r="B9" s="179">
        <v>28.212</v>
      </c>
      <c r="C9" s="179">
        <v>60.137999999999998</v>
      </c>
      <c r="D9" s="179">
        <v>98.447000000000003</v>
      </c>
      <c r="E9" s="283">
        <v>140.524</v>
      </c>
      <c r="F9" s="283">
        <v>180.11</v>
      </c>
      <c r="G9" s="283">
        <v>207.535</v>
      </c>
      <c r="H9" s="283">
        <v>230.09299999999999</v>
      </c>
      <c r="I9" s="283">
        <v>249.54599999999999</v>
      </c>
      <c r="J9" s="283">
        <v>265.85399999999998</v>
      </c>
      <c r="K9" s="283">
        <v>278.23500000000001</v>
      </c>
      <c r="L9" s="283">
        <v>288.64</v>
      </c>
      <c r="M9" s="283">
        <v>293.01600000000002</v>
      </c>
      <c r="N9" s="283">
        <v>290.90800000000002</v>
      </c>
      <c r="O9" s="283">
        <v>281.96100000000001</v>
      </c>
      <c r="P9" s="283">
        <v>265.56</v>
      </c>
      <c r="Q9" s="283">
        <v>250.89099999999999</v>
      </c>
      <c r="R9" s="283">
        <v>235.49199999999999</v>
      </c>
    </row>
    <row r="10" spans="1:18" ht="15.75" x14ac:dyDescent="0.25">
      <c r="A10" s="218" t="s">
        <v>139</v>
      </c>
      <c r="B10" s="179">
        <v>44.404000000000003</v>
      </c>
      <c r="C10" s="179">
        <v>104.467</v>
      </c>
      <c r="D10" s="179">
        <v>155.54599999999999</v>
      </c>
      <c r="E10" s="283">
        <v>203.703</v>
      </c>
      <c r="F10" s="283">
        <v>258.899</v>
      </c>
      <c r="G10" s="283">
        <v>306.66399999999999</v>
      </c>
      <c r="H10" s="283">
        <v>350.661</v>
      </c>
      <c r="I10" s="283">
        <v>384.37</v>
      </c>
      <c r="J10" s="283">
        <v>407.18099999999998</v>
      </c>
      <c r="K10" s="283">
        <v>415.17200000000003</v>
      </c>
      <c r="L10" s="283">
        <v>413.74</v>
      </c>
      <c r="M10" s="283">
        <v>401.75700000000001</v>
      </c>
      <c r="N10" s="283">
        <v>382.50700000000001</v>
      </c>
      <c r="O10" s="283">
        <v>362.49900000000002</v>
      </c>
      <c r="P10" s="283">
        <v>336.27499999999998</v>
      </c>
      <c r="Q10" s="283">
        <v>310.62099999999998</v>
      </c>
      <c r="R10" s="283">
        <v>284.48899999999998</v>
      </c>
    </row>
    <row r="11" spans="1:18" ht="15.75" x14ac:dyDescent="0.25">
      <c r="A11" s="218" t="s">
        <v>140</v>
      </c>
      <c r="B11" s="179">
        <v>21.122</v>
      </c>
      <c r="C11" s="179">
        <v>49.546999999999997</v>
      </c>
      <c r="D11" s="179">
        <v>73.197000000000003</v>
      </c>
      <c r="E11" s="283">
        <v>93.43</v>
      </c>
      <c r="F11" s="283">
        <v>114.202</v>
      </c>
      <c r="G11" s="283">
        <v>136.126</v>
      </c>
      <c r="H11" s="283">
        <v>155.732</v>
      </c>
      <c r="I11" s="283">
        <v>173.041</v>
      </c>
      <c r="J11" s="283">
        <v>180.154</v>
      </c>
      <c r="K11" s="283">
        <v>178.65899999999999</v>
      </c>
      <c r="L11" s="283">
        <v>176.56299999999999</v>
      </c>
      <c r="M11" s="283">
        <v>172.16</v>
      </c>
      <c r="N11" s="283">
        <v>163.995</v>
      </c>
      <c r="O11" s="283">
        <v>152.95500000000001</v>
      </c>
      <c r="P11" s="283">
        <v>139.66399999999999</v>
      </c>
      <c r="Q11" s="283">
        <v>126.532</v>
      </c>
      <c r="R11" s="283">
        <v>114.18600000000001</v>
      </c>
    </row>
    <row r="12" spans="1:18" ht="15.75" x14ac:dyDescent="0.25">
      <c r="A12" s="218" t="s">
        <v>141</v>
      </c>
      <c r="B12" s="179">
        <v>14.961</v>
      </c>
      <c r="C12" s="179">
        <v>33.976999999999997</v>
      </c>
      <c r="D12" s="179">
        <v>54.645000000000003</v>
      </c>
      <c r="E12" s="283">
        <v>72.513999999999996</v>
      </c>
      <c r="F12" s="283">
        <v>91.445999999999998</v>
      </c>
      <c r="G12" s="283">
        <v>104.361</v>
      </c>
      <c r="H12" s="283">
        <v>115.334</v>
      </c>
      <c r="I12" s="283">
        <v>124.09399999999999</v>
      </c>
      <c r="J12" s="283">
        <v>129.97200000000001</v>
      </c>
      <c r="K12" s="283">
        <v>130.767</v>
      </c>
      <c r="L12" s="283">
        <v>129.21</v>
      </c>
      <c r="M12" s="283">
        <v>124.646</v>
      </c>
      <c r="N12" s="283">
        <v>116.26300000000001</v>
      </c>
      <c r="O12" s="283">
        <v>107.67100000000001</v>
      </c>
      <c r="P12" s="283">
        <v>97.778000000000006</v>
      </c>
      <c r="Q12" s="283">
        <v>88.024000000000001</v>
      </c>
      <c r="R12" s="283">
        <v>78.977000000000004</v>
      </c>
    </row>
    <row r="13" spans="1:18" ht="15.75" x14ac:dyDescent="0.25">
      <c r="A13" s="218" t="s">
        <v>142</v>
      </c>
      <c r="B13" s="179">
        <v>16.603999999999999</v>
      </c>
      <c r="C13" s="179">
        <v>36.67</v>
      </c>
      <c r="D13" s="179">
        <v>53.93</v>
      </c>
      <c r="E13" s="283">
        <v>67.620999999999995</v>
      </c>
      <c r="F13" s="283">
        <v>83.656999999999996</v>
      </c>
      <c r="G13" s="283">
        <v>97.23</v>
      </c>
      <c r="H13" s="283">
        <v>113.127</v>
      </c>
      <c r="I13" s="283">
        <v>125.48699999999999</v>
      </c>
      <c r="J13" s="283">
        <v>130.54</v>
      </c>
      <c r="K13" s="283">
        <v>130.232</v>
      </c>
      <c r="L13" s="283">
        <v>128.55099999999999</v>
      </c>
      <c r="M13" s="283">
        <v>124.125</v>
      </c>
      <c r="N13" s="283">
        <v>116.44799999999999</v>
      </c>
      <c r="O13" s="283">
        <v>108.27200000000001</v>
      </c>
      <c r="P13" s="283">
        <v>96.933000000000007</v>
      </c>
      <c r="Q13" s="283">
        <v>86.230999999999995</v>
      </c>
      <c r="R13" s="283">
        <v>76.748000000000005</v>
      </c>
    </row>
    <row r="14" spans="1:18" ht="15.75" x14ac:dyDescent="0.25">
      <c r="A14" s="218" t="s">
        <v>143</v>
      </c>
      <c r="B14" s="179">
        <v>13.968</v>
      </c>
      <c r="C14" s="179">
        <v>33.183999999999997</v>
      </c>
      <c r="D14" s="179">
        <v>50.631999999999998</v>
      </c>
      <c r="E14" s="283">
        <v>63.417000000000002</v>
      </c>
      <c r="F14" s="283">
        <v>77.277000000000001</v>
      </c>
      <c r="G14" s="283">
        <v>89.941999999999993</v>
      </c>
      <c r="H14" s="283">
        <v>100.051</v>
      </c>
      <c r="I14" s="283">
        <v>106.496</v>
      </c>
      <c r="J14" s="283">
        <v>109.60299999999999</v>
      </c>
      <c r="K14" s="283">
        <v>107.996</v>
      </c>
      <c r="L14" s="283">
        <v>104.73</v>
      </c>
      <c r="M14" s="283">
        <v>100.10599999999999</v>
      </c>
      <c r="N14" s="283">
        <v>93.88</v>
      </c>
      <c r="O14" s="283">
        <v>87.555000000000007</v>
      </c>
      <c r="P14" s="283">
        <v>79.680999999999997</v>
      </c>
      <c r="Q14" s="283">
        <v>72.453999999999994</v>
      </c>
      <c r="R14" s="283">
        <v>65.016999999999996</v>
      </c>
    </row>
    <row r="15" spans="1:18" ht="15.75" x14ac:dyDescent="0.25">
      <c r="A15" s="218" t="s">
        <v>144</v>
      </c>
      <c r="B15" s="179">
        <v>10.926</v>
      </c>
      <c r="C15" s="179">
        <v>23.812000000000001</v>
      </c>
      <c r="D15" s="179">
        <v>31.683</v>
      </c>
      <c r="E15" s="283">
        <v>38.116999999999997</v>
      </c>
      <c r="F15" s="283">
        <v>45.762</v>
      </c>
      <c r="G15" s="283">
        <v>51.851999999999997</v>
      </c>
      <c r="H15" s="283">
        <v>56.726999999999997</v>
      </c>
      <c r="I15" s="283">
        <v>59.743000000000002</v>
      </c>
      <c r="J15" s="283">
        <v>60.902000000000001</v>
      </c>
      <c r="K15" s="283">
        <v>60.567</v>
      </c>
      <c r="L15" s="283">
        <v>60.268000000000001</v>
      </c>
      <c r="M15" s="283">
        <v>58.604999999999997</v>
      </c>
      <c r="N15" s="283">
        <v>55.829000000000001</v>
      </c>
      <c r="O15" s="283">
        <v>52.152999999999999</v>
      </c>
      <c r="P15" s="283">
        <v>47.206000000000003</v>
      </c>
      <c r="Q15" s="283">
        <v>42.406999999999996</v>
      </c>
      <c r="R15" s="283">
        <v>37.82</v>
      </c>
    </row>
    <row r="16" spans="1:18" ht="15.75" x14ac:dyDescent="0.25">
      <c r="A16" s="218" t="s">
        <v>145</v>
      </c>
      <c r="B16" s="179">
        <v>6.8810000000000002</v>
      </c>
      <c r="C16" s="179">
        <v>13.577</v>
      </c>
      <c r="D16" s="179">
        <v>19.561</v>
      </c>
      <c r="E16" s="283">
        <v>25.27</v>
      </c>
      <c r="F16" s="283">
        <v>31.167999999999999</v>
      </c>
      <c r="G16" s="283">
        <v>37.234999999999999</v>
      </c>
      <c r="H16" s="283">
        <v>43.412999999999997</v>
      </c>
      <c r="I16" s="283">
        <v>48.246000000000002</v>
      </c>
      <c r="J16" s="283">
        <v>50.165999999999997</v>
      </c>
      <c r="K16" s="283">
        <v>49.802999999999997</v>
      </c>
      <c r="L16" s="283">
        <v>48.914000000000001</v>
      </c>
      <c r="M16" s="283">
        <v>46.722999999999999</v>
      </c>
      <c r="N16" s="283">
        <v>44.152000000000001</v>
      </c>
      <c r="O16" s="283">
        <v>41.499000000000002</v>
      </c>
      <c r="P16" s="283">
        <v>37.93</v>
      </c>
      <c r="Q16" s="283">
        <v>34.783999999999999</v>
      </c>
      <c r="R16" s="283">
        <v>31.84</v>
      </c>
    </row>
    <row r="17" spans="1:27" ht="15.75" x14ac:dyDescent="0.25">
      <c r="A17" s="218" t="s">
        <v>146</v>
      </c>
      <c r="B17" s="179">
        <v>1758.0540000000001</v>
      </c>
      <c r="C17" s="179">
        <v>1577.0840000000001</v>
      </c>
      <c r="D17" s="179">
        <v>1392.25</v>
      </c>
      <c r="E17" s="283">
        <v>1233.2750000000001</v>
      </c>
      <c r="F17" s="283">
        <v>1077.742</v>
      </c>
      <c r="G17" s="283">
        <v>906.77</v>
      </c>
      <c r="H17" s="283">
        <v>762.01900000000001</v>
      </c>
      <c r="I17" s="283">
        <v>623.428</v>
      </c>
      <c r="J17" s="283">
        <v>491.47300000000001</v>
      </c>
      <c r="K17" s="283">
        <v>386.084</v>
      </c>
      <c r="L17" s="283">
        <v>296.32499999999999</v>
      </c>
      <c r="M17" s="283">
        <v>225.471</v>
      </c>
      <c r="N17" s="283">
        <v>169.929</v>
      </c>
      <c r="O17" s="283">
        <v>130.10499999999999</v>
      </c>
      <c r="P17" s="283">
        <v>100.85599999999999</v>
      </c>
      <c r="Q17" s="283">
        <v>79.209999999999994</v>
      </c>
      <c r="R17" s="283">
        <v>63.561</v>
      </c>
    </row>
    <row r="18" spans="1:27" ht="6.75" customHeight="1" x14ac:dyDescent="0.25">
      <c r="A18" s="2"/>
      <c r="B18" s="179"/>
      <c r="C18" s="179"/>
      <c r="D18" s="179"/>
      <c r="E18" s="179"/>
      <c r="F18" s="179"/>
      <c r="G18" s="179"/>
      <c r="H18" s="179"/>
      <c r="I18" s="179"/>
      <c r="J18" s="179"/>
      <c r="K18" s="179"/>
      <c r="L18" s="179"/>
      <c r="M18" s="179"/>
      <c r="N18" s="179"/>
      <c r="O18" s="179"/>
      <c r="P18" s="179"/>
      <c r="Q18" s="179"/>
      <c r="R18" s="179"/>
    </row>
    <row r="19" spans="1:27" ht="15.75" x14ac:dyDescent="0.25">
      <c r="A19" s="218" t="s">
        <v>65</v>
      </c>
      <c r="B19" s="180">
        <v>1938.829</v>
      </c>
      <c r="C19" s="180">
        <v>1993.5250000000001</v>
      </c>
      <c r="D19" s="180">
        <v>2031.0329999999999</v>
      </c>
      <c r="E19" s="180">
        <v>2076.7739999999999</v>
      </c>
      <c r="F19" s="179">
        <v>2139.1889999999999</v>
      </c>
      <c r="G19" s="179">
        <v>2156.8110000000001</v>
      </c>
      <c r="H19" s="179">
        <v>2200.8249999999998</v>
      </c>
      <c r="I19" s="179">
        <v>2233.1869999999999</v>
      </c>
      <c r="J19" s="179">
        <v>2248.5410000000002</v>
      </c>
      <c r="K19" s="179">
        <v>2254.538</v>
      </c>
      <c r="L19" s="179">
        <v>2264.384</v>
      </c>
      <c r="M19" s="179">
        <v>2285.13</v>
      </c>
      <c r="N19" s="179">
        <v>2319.1689999999999</v>
      </c>
      <c r="O19" s="179">
        <v>2369.34</v>
      </c>
      <c r="P19" s="179">
        <v>2394.1950000000002</v>
      </c>
      <c r="Q19" s="179">
        <v>2433.096</v>
      </c>
      <c r="R19" s="179">
        <v>2462.3780000000002</v>
      </c>
    </row>
    <row r="20" spans="1:27" ht="7.5" customHeight="1" x14ac:dyDescent="0.25">
      <c r="A20" s="218"/>
      <c r="N20" s="3"/>
      <c r="O20" s="3"/>
      <c r="P20" s="3"/>
      <c r="Q20" s="3"/>
      <c r="R20" s="3"/>
    </row>
    <row r="21" spans="1:27" ht="18.75" x14ac:dyDescent="0.35">
      <c r="A21" s="218" t="s">
        <v>147</v>
      </c>
      <c r="B21" s="116">
        <v>173.716199843993</v>
      </c>
      <c r="C21" s="223">
        <v>172.34415958657701</v>
      </c>
      <c r="D21" s="223">
        <v>170.82237397243799</v>
      </c>
      <c r="E21" s="223">
        <v>169.475177893541</v>
      </c>
      <c r="F21" s="223">
        <v>168.767596763238</v>
      </c>
      <c r="G21" s="223">
        <v>168.32670034095599</v>
      </c>
      <c r="H21" s="223">
        <v>167.71580495460401</v>
      </c>
      <c r="I21" s="223">
        <v>166.72201784139099</v>
      </c>
      <c r="J21" s="223">
        <v>164.913456076947</v>
      </c>
      <c r="K21" s="223">
        <v>162.61298538791999</v>
      </c>
      <c r="L21" s="223">
        <v>160.249393946015</v>
      </c>
      <c r="M21" s="223">
        <v>157.37737751734599</v>
      </c>
      <c r="N21" s="223">
        <v>153.86065446390401</v>
      </c>
      <c r="O21" s="223">
        <v>150.05381887458799</v>
      </c>
      <c r="P21" s="223">
        <v>146.16717095409101</v>
      </c>
      <c r="Q21" s="223">
        <v>142.432036283907</v>
      </c>
      <c r="R21" s="223">
        <v>139.14646422748601</v>
      </c>
    </row>
    <row r="22" spans="1:27" ht="9" customHeight="1" x14ac:dyDescent="0.25">
      <c r="A22" s="2"/>
      <c r="B22" s="177"/>
    </row>
    <row r="23" spans="1:27" ht="15.75" x14ac:dyDescent="0.25">
      <c r="A23" s="2"/>
      <c r="B23" s="115"/>
      <c r="P23" s="217" t="s">
        <v>226</v>
      </c>
    </row>
    <row r="24" spans="1:27" ht="15.75" x14ac:dyDescent="0.25">
      <c r="A24" s="218" t="s">
        <v>133</v>
      </c>
      <c r="B24" s="181">
        <v>9.2839543869005503E-4</v>
      </c>
      <c r="C24" s="181">
        <v>1.2540600193125201E-3</v>
      </c>
      <c r="D24" s="181">
        <v>1.2801367579945799E-3</v>
      </c>
      <c r="E24" s="181">
        <v>1.3963965265358701E-3</v>
      </c>
      <c r="F24" s="181">
        <v>1.2154138788110799E-3</v>
      </c>
      <c r="G24" s="273">
        <f t="shared" ref="G24:O37" si="0">100*G4/G$19</f>
        <v>1.7154957017559719E-3</v>
      </c>
      <c r="H24" s="273">
        <f t="shared" si="0"/>
        <v>1.9083752683652724E-3</v>
      </c>
      <c r="I24" s="273">
        <f t="shared" si="0"/>
        <v>1.5896563968892889E-2</v>
      </c>
      <c r="J24" s="273">
        <f t="shared" si="0"/>
        <v>7.7828245070914862E-2</v>
      </c>
      <c r="K24" s="273">
        <f t="shared" si="0"/>
        <v>0.18283124968397071</v>
      </c>
      <c r="L24" s="273">
        <f t="shared" si="0"/>
        <v>0.38756677312681947</v>
      </c>
      <c r="M24" s="273">
        <f t="shared" si="0"/>
        <v>0.96397141519300855</v>
      </c>
      <c r="N24" s="273">
        <f t="shared" si="0"/>
        <v>2.1234330055291357</v>
      </c>
      <c r="O24" s="273">
        <f t="shared" si="0"/>
        <v>3.7774232486684052</v>
      </c>
      <c r="P24" s="273">
        <f t="shared" ref="P24:Q37" si="1">100*P4/P$19</f>
        <v>5.5652526214447855</v>
      </c>
      <c r="Q24" s="273">
        <f t="shared" si="1"/>
        <v>7.2553240809240576</v>
      </c>
      <c r="R24" s="273">
        <f t="shared" ref="R24" si="2">100*R4/R$19</f>
        <v>8.6538297531898021</v>
      </c>
      <c r="AA24" s="172"/>
    </row>
    <row r="25" spans="1:27" ht="15.75" x14ac:dyDescent="0.25">
      <c r="A25" s="218" t="s">
        <v>134</v>
      </c>
      <c r="B25" s="181">
        <v>0</v>
      </c>
      <c r="C25" s="181">
        <v>2.1168533125995401E-2</v>
      </c>
      <c r="D25" s="181">
        <v>5.5242824710381402E-2</v>
      </c>
      <c r="E25" s="181">
        <v>8.6143220205953996E-2</v>
      </c>
      <c r="F25" s="181">
        <v>0.13935187587445499</v>
      </c>
      <c r="G25" s="273">
        <f t="shared" si="0"/>
        <v>0.28454046274801076</v>
      </c>
      <c r="H25" s="273">
        <f t="shared" si="0"/>
        <v>0.47586700441879765</v>
      </c>
      <c r="I25" s="273">
        <f t="shared" si="0"/>
        <v>0.6845821688913647</v>
      </c>
      <c r="J25" s="273">
        <f t="shared" si="0"/>
        <v>1.0308017510020941</v>
      </c>
      <c r="K25" s="273">
        <f t="shared" si="0"/>
        <v>1.4430007389540562</v>
      </c>
      <c r="L25" s="273">
        <f t="shared" si="0"/>
        <v>2.1143940250416891</v>
      </c>
      <c r="M25" s="273">
        <f t="shared" si="0"/>
        <v>2.9339249845741815</v>
      </c>
      <c r="N25" s="273">
        <f t="shared" si="0"/>
        <v>4.055590601633603</v>
      </c>
      <c r="O25" s="273">
        <f t="shared" si="0"/>
        <v>5.5203136738501009</v>
      </c>
      <c r="P25" s="273">
        <f t="shared" si="1"/>
        <v>7.3785969814488785</v>
      </c>
      <c r="Q25" s="273">
        <f t="shared" si="1"/>
        <v>9.4221107592959736</v>
      </c>
      <c r="R25" s="273">
        <f t="shared" ref="R25" si="3">100*R5/R$19</f>
        <v>11.216758759215685</v>
      </c>
      <c r="AA25" s="172"/>
    </row>
    <row r="26" spans="1:27" ht="15.75" x14ac:dyDescent="0.25">
      <c r="A26" s="218" t="s">
        <v>135</v>
      </c>
      <c r="B26" s="181">
        <v>7.3549549754001006E-2</v>
      </c>
      <c r="C26" s="181">
        <v>0.27393687061862798</v>
      </c>
      <c r="D26" s="181">
        <v>0.59009380940634604</v>
      </c>
      <c r="E26" s="181">
        <v>0.87173664539328799</v>
      </c>
      <c r="F26" s="181">
        <v>1.0873747013471</v>
      </c>
      <c r="G26" s="273">
        <f t="shared" si="0"/>
        <v>1.3079031959684924</v>
      </c>
      <c r="H26" s="273">
        <f t="shared" si="0"/>
        <v>1.5417400293071917</v>
      </c>
      <c r="I26" s="273">
        <f t="shared" si="0"/>
        <v>2.0146543930266478</v>
      </c>
      <c r="J26" s="273">
        <f t="shared" si="0"/>
        <v>3.0522014052667927</v>
      </c>
      <c r="K26" s="273">
        <f t="shared" si="0"/>
        <v>4.3856435331761983</v>
      </c>
      <c r="L26" s="273">
        <f t="shared" si="0"/>
        <v>5.6180400497442129</v>
      </c>
      <c r="M26" s="273">
        <f t="shared" si="0"/>
        <v>6.9238511594526342</v>
      </c>
      <c r="N26" s="273">
        <f t="shared" si="0"/>
        <v>8.5591433828237626</v>
      </c>
      <c r="O26" s="273">
        <f t="shared" si="0"/>
        <v>10.269442123122895</v>
      </c>
      <c r="P26" s="273">
        <f t="shared" si="1"/>
        <v>11.675197717813292</v>
      </c>
      <c r="Q26" s="273">
        <f t="shared" si="1"/>
        <v>13.062698718011946</v>
      </c>
      <c r="R26" s="273">
        <f t="shared" ref="R26" si="4">100*R6/R$19</f>
        <v>14.423577533587451</v>
      </c>
      <c r="AA26" s="172"/>
    </row>
    <row r="27" spans="1:27" ht="15.75" x14ac:dyDescent="0.25">
      <c r="A27" s="218" t="s">
        <v>136</v>
      </c>
      <c r="B27" s="181">
        <v>0.10619812268126801</v>
      </c>
      <c r="C27" s="181">
        <v>0.23656588204311499</v>
      </c>
      <c r="D27" s="181">
        <v>0.43682205065107299</v>
      </c>
      <c r="E27" s="181">
        <v>0.83432284880299901</v>
      </c>
      <c r="F27" s="181">
        <v>1.3149375768106499</v>
      </c>
      <c r="G27" s="273">
        <f t="shared" si="0"/>
        <v>1.7991377084037496</v>
      </c>
      <c r="H27" s="273">
        <f t="shared" si="0"/>
        <v>2.2083082480433478</v>
      </c>
      <c r="I27" s="273">
        <f t="shared" si="0"/>
        <v>2.6813249405446116</v>
      </c>
      <c r="J27" s="273">
        <f t="shared" si="0"/>
        <v>3.307789362079677</v>
      </c>
      <c r="K27" s="273">
        <f t="shared" si="0"/>
        <v>4.4414421047682495</v>
      </c>
      <c r="L27" s="273">
        <f t="shared" si="0"/>
        <v>5.7645258048104919</v>
      </c>
      <c r="M27" s="273">
        <f t="shared" si="0"/>
        <v>7.4486353074004548</v>
      </c>
      <c r="N27" s="273">
        <f t="shared" si="0"/>
        <v>9.0925240894475579</v>
      </c>
      <c r="O27" s="273">
        <f t="shared" si="0"/>
        <v>10.266023449568234</v>
      </c>
      <c r="P27" s="273">
        <f t="shared" si="1"/>
        <v>11.162749901323826</v>
      </c>
      <c r="Q27" s="273">
        <f t="shared" si="1"/>
        <v>11.82731795210711</v>
      </c>
      <c r="R27" s="273">
        <f t="shared" ref="R27" si="5">100*R7/R$19</f>
        <v>12.391070745433884</v>
      </c>
      <c r="AA27" s="172"/>
    </row>
    <row r="28" spans="1:27" ht="15.75" x14ac:dyDescent="0.25">
      <c r="A28" s="218" t="s">
        <v>137</v>
      </c>
      <c r="B28" s="181">
        <v>1.0415565271614999</v>
      </c>
      <c r="C28" s="181">
        <v>2.5304423069688098</v>
      </c>
      <c r="D28" s="181">
        <v>3.8963916391314202</v>
      </c>
      <c r="E28" s="181">
        <v>4.8948031899474902</v>
      </c>
      <c r="F28" s="181">
        <v>5.8213182659409703</v>
      </c>
      <c r="G28" s="273">
        <f t="shared" si="0"/>
        <v>6.7650341175003277</v>
      </c>
      <c r="H28" s="273">
        <f t="shared" si="0"/>
        <v>8.2069678416048539</v>
      </c>
      <c r="I28" s="273">
        <f t="shared" si="0"/>
        <v>9.771819377418911</v>
      </c>
      <c r="J28" s="273">
        <f t="shared" si="0"/>
        <v>11.330058024292194</v>
      </c>
      <c r="K28" s="273">
        <f t="shared" si="0"/>
        <v>12.479629972970072</v>
      </c>
      <c r="L28" s="273">
        <f t="shared" si="0"/>
        <v>13.383065769763432</v>
      </c>
      <c r="M28" s="273">
        <f t="shared" si="0"/>
        <v>14.048172314047779</v>
      </c>
      <c r="N28" s="273">
        <f t="shared" si="0"/>
        <v>14.340653915260166</v>
      </c>
      <c r="O28" s="273">
        <f t="shared" si="0"/>
        <v>14.257979015253191</v>
      </c>
      <c r="P28" s="273">
        <f t="shared" si="1"/>
        <v>14.018323486599879</v>
      </c>
      <c r="Q28" s="273">
        <f t="shared" si="1"/>
        <v>13.586229232221005</v>
      </c>
      <c r="R28" s="273">
        <f t="shared" ref="R28" si="6">100*R8/R$19</f>
        <v>13.18566848794133</v>
      </c>
      <c r="AA28" s="172"/>
    </row>
    <row r="29" spans="1:27" ht="15.75" x14ac:dyDescent="0.25">
      <c r="A29" s="218" t="s">
        <v>138</v>
      </c>
      <c r="B29" s="181">
        <v>1.4551051175735501</v>
      </c>
      <c r="C29" s="181">
        <v>3.01666645765666</v>
      </c>
      <c r="D29" s="181">
        <v>4.8471393620881598</v>
      </c>
      <c r="E29" s="181">
        <v>6.7664560515491798</v>
      </c>
      <c r="F29" s="181">
        <v>8.4195459120255407</v>
      </c>
      <c r="G29" s="273">
        <f t="shared" si="0"/>
        <v>9.6223081206466397</v>
      </c>
      <c r="H29" s="273">
        <f t="shared" si="0"/>
        <v>10.454852157713585</v>
      </c>
      <c r="I29" s="273">
        <f t="shared" si="0"/>
        <v>11.174433668116462</v>
      </c>
      <c r="J29" s="273">
        <f t="shared" si="0"/>
        <v>11.823400151475999</v>
      </c>
      <c r="K29" s="273">
        <f t="shared" si="0"/>
        <v>12.341109353668024</v>
      </c>
      <c r="L29" s="273">
        <f t="shared" si="0"/>
        <v>12.746954580141884</v>
      </c>
      <c r="M29" s="273">
        <f t="shared" si="0"/>
        <v>12.82272780979638</v>
      </c>
      <c r="N29" s="273">
        <f t="shared" si="0"/>
        <v>12.543630929871865</v>
      </c>
      <c r="O29" s="273">
        <f t="shared" si="0"/>
        <v>11.900402643774216</v>
      </c>
      <c r="P29" s="273">
        <f t="shared" si="1"/>
        <v>11.091828359845374</v>
      </c>
      <c r="Q29" s="273">
        <f t="shared" si="1"/>
        <v>10.311594774723233</v>
      </c>
      <c r="R29" s="273">
        <f t="shared" ref="R29" si="7">100*R9/R$19</f>
        <v>9.5636007144313346</v>
      </c>
      <c r="AA29" s="172"/>
    </row>
    <row r="30" spans="1:27" ht="15.75" x14ac:dyDescent="0.25">
      <c r="A30" s="218" t="s">
        <v>139</v>
      </c>
      <c r="B30" s="181">
        <v>2.29024839219962</v>
      </c>
      <c r="C30" s="181">
        <v>5.2403155215008601</v>
      </c>
      <c r="D30" s="181">
        <v>7.65846739073171</v>
      </c>
      <c r="E30" s="181">
        <v>9.8086262636184802</v>
      </c>
      <c r="F30" s="181">
        <v>12.102670685011899</v>
      </c>
      <c r="G30" s="273">
        <f t="shared" si="0"/>
        <v>14.218399294143063</v>
      </c>
      <c r="H30" s="273">
        <f t="shared" si="0"/>
        <v>15.933161428100826</v>
      </c>
      <c r="I30" s="273">
        <f t="shared" si="0"/>
        <v>17.211724768234816</v>
      </c>
      <c r="J30" s="273">
        <f t="shared" si="0"/>
        <v>18.108675803554391</v>
      </c>
      <c r="K30" s="273">
        <f t="shared" si="0"/>
        <v>18.414947984908661</v>
      </c>
      <c r="L30" s="273">
        <f t="shared" si="0"/>
        <v>18.271635906277382</v>
      </c>
      <c r="M30" s="273">
        <f t="shared" si="0"/>
        <v>17.581362985913273</v>
      </c>
      <c r="N30" s="273">
        <f t="shared" si="0"/>
        <v>16.493278411361999</v>
      </c>
      <c r="O30" s="273">
        <f t="shared" si="0"/>
        <v>15.299577097419535</v>
      </c>
      <c r="P30" s="273">
        <f t="shared" si="1"/>
        <v>14.045430718884635</v>
      </c>
      <c r="Q30" s="273">
        <f t="shared" si="1"/>
        <v>12.766491745496273</v>
      </c>
      <c r="R30" s="273">
        <f t="shared" ref="R30" si="8">100*R10/R$19</f>
        <v>11.553425184922865</v>
      </c>
      <c r="AA30" s="172"/>
    </row>
    <row r="31" spans="1:27" ht="15.75" x14ac:dyDescent="0.25">
      <c r="A31" s="218" t="s">
        <v>140</v>
      </c>
      <c r="B31" s="181">
        <v>1.08942046977841</v>
      </c>
      <c r="C31" s="181">
        <v>2.4853964710751102</v>
      </c>
      <c r="D31" s="181">
        <v>3.6039296259588101</v>
      </c>
      <c r="E31" s="181">
        <v>4.4988043956636599</v>
      </c>
      <c r="F31" s="181">
        <v>5.33856522261474</v>
      </c>
      <c r="G31" s="273">
        <f t="shared" si="0"/>
        <v>6.3114477810063097</v>
      </c>
      <c r="H31" s="273">
        <f t="shared" si="0"/>
        <v>7.076073745072871</v>
      </c>
      <c r="I31" s="273">
        <f t="shared" si="0"/>
        <v>7.7486121851864622</v>
      </c>
      <c r="J31" s="273">
        <f t="shared" si="0"/>
        <v>8.0120398071460563</v>
      </c>
      <c r="K31" s="273">
        <f t="shared" si="0"/>
        <v>7.9244173307347214</v>
      </c>
      <c r="L31" s="273">
        <f t="shared" si="0"/>
        <v>7.7973965546479747</v>
      </c>
      <c r="M31" s="273">
        <f t="shared" si="0"/>
        <v>7.5339258597979102</v>
      </c>
      <c r="N31" s="273">
        <f t="shared" si="0"/>
        <v>7.0712828603693829</v>
      </c>
      <c r="O31" s="273">
        <f t="shared" si="0"/>
        <v>6.4555952290511289</v>
      </c>
      <c r="P31" s="273">
        <f t="shared" si="1"/>
        <v>5.8334429735255471</v>
      </c>
      <c r="Q31" s="273">
        <f t="shared" si="1"/>
        <v>5.2004524276888375</v>
      </c>
      <c r="R31" s="273">
        <f t="shared" ref="R31" si="9">100*R11/R$19</f>
        <v>4.6372246665621608</v>
      </c>
      <c r="AA31" s="172"/>
    </row>
    <row r="32" spans="1:27" ht="15.75" x14ac:dyDescent="0.25">
      <c r="A32" s="218" t="s">
        <v>141</v>
      </c>
      <c r="B32" s="181">
        <v>0.77165134212455</v>
      </c>
      <c r="C32" s="181">
        <v>1.7043678910472699</v>
      </c>
      <c r="D32" s="181">
        <v>2.69050281310053</v>
      </c>
      <c r="E32" s="181">
        <v>3.49166543880076</v>
      </c>
      <c r="F32" s="181">
        <v>4.27479759852916</v>
      </c>
      <c r="G32" s="273">
        <f t="shared" si="0"/>
        <v>4.8386715386744594</v>
      </c>
      <c r="H32" s="273">
        <f t="shared" si="0"/>
        <v>5.2404893619438164</v>
      </c>
      <c r="I32" s="273">
        <f t="shared" si="0"/>
        <v>5.5568118567768847</v>
      </c>
      <c r="J32" s="273">
        <f t="shared" si="0"/>
        <v>5.7802815247753987</v>
      </c>
      <c r="K32" s="273">
        <f t="shared" si="0"/>
        <v>5.8001683715244541</v>
      </c>
      <c r="L32" s="273">
        <f t="shared" si="0"/>
        <v>5.706187643085272</v>
      </c>
      <c r="M32" s="273">
        <f t="shared" si="0"/>
        <v>5.4546568466564267</v>
      </c>
      <c r="N32" s="273">
        <f t="shared" si="0"/>
        <v>5.0131318588684142</v>
      </c>
      <c r="O32" s="273">
        <f t="shared" si="0"/>
        <v>4.5443456827639768</v>
      </c>
      <c r="P32" s="273">
        <f t="shared" si="1"/>
        <v>4.0839614150058789</v>
      </c>
      <c r="Q32" s="273">
        <f t="shared" si="1"/>
        <v>3.6177775147384237</v>
      </c>
      <c r="R32" s="273">
        <f t="shared" ref="R32" si="10">100*R12/R$19</f>
        <v>3.2073467193095455</v>
      </c>
      <c r="S32" s="121"/>
      <c r="AA32" s="172"/>
    </row>
    <row r="33" spans="1:27" ht="15.75" x14ac:dyDescent="0.25">
      <c r="A33" s="218" t="s">
        <v>142</v>
      </c>
      <c r="B33" s="181">
        <v>0.85639321466720397</v>
      </c>
      <c r="C33" s="181">
        <v>1.83945523632761</v>
      </c>
      <c r="D33" s="181">
        <v>2.6552990522556801</v>
      </c>
      <c r="E33" s="181">
        <v>3.2560596386511</v>
      </c>
      <c r="F33" s="181">
        <v>3.91068764844995</v>
      </c>
      <c r="G33" s="273">
        <f t="shared" si="0"/>
        <v>4.508044515722518</v>
      </c>
      <c r="H33" s="273">
        <f t="shared" si="0"/>
        <v>5.1402087853418603</v>
      </c>
      <c r="I33" s="273">
        <f t="shared" si="0"/>
        <v>5.6191890782097511</v>
      </c>
      <c r="J33" s="273">
        <f t="shared" si="0"/>
        <v>5.8055423494612723</v>
      </c>
      <c r="K33" s="273">
        <f t="shared" si="0"/>
        <v>5.7764384543529541</v>
      </c>
      <c r="L33" s="273">
        <f t="shared" si="0"/>
        <v>5.6770848054040295</v>
      </c>
      <c r="M33" s="273">
        <f t="shared" si="0"/>
        <v>5.4318572685142641</v>
      </c>
      <c r="N33" s="273">
        <f t="shared" si="0"/>
        <v>5.0211088540766111</v>
      </c>
      <c r="O33" s="273">
        <f t="shared" si="0"/>
        <v>4.5697113964226324</v>
      </c>
      <c r="P33" s="273">
        <f t="shared" si="1"/>
        <v>4.0486677150357426</v>
      </c>
      <c r="Q33" s="273">
        <f t="shared" si="1"/>
        <v>3.5440853957262677</v>
      </c>
      <c r="R33" s="273">
        <f t="shared" ref="R33" si="11">100*R13/R$19</f>
        <v>3.116824468054864</v>
      </c>
      <c r="AA33" s="172"/>
    </row>
    <row r="34" spans="1:27" ht="15.75" x14ac:dyDescent="0.25">
      <c r="A34" s="218" t="s">
        <v>143</v>
      </c>
      <c r="B34" s="181">
        <v>0.72043486042348204</v>
      </c>
      <c r="C34" s="181">
        <v>1.6645891072346699</v>
      </c>
      <c r="D34" s="181">
        <v>2.4929186281069802</v>
      </c>
      <c r="E34" s="181">
        <v>3.05363029390776</v>
      </c>
      <c r="F34" s="181">
        <v>3.6124437812647701</v>
      </c>
      <c r="G34" s="273">
        <f t="shared" si="0"/>
        <v>4.1701382272252872</v>
      </c>
      <c r="H34" s="273">
        <f t="shared" si="0"/>
        <v>4.546067951790806</v>
      </c>
      <c r="I34" s="273">
        <f t="shared" si="0"/>
        <v>4.7687900744541327</v>
      </c>
      <c r="J34" s="273">
        <f t="shared" si="0"/>
        <v>4.8744052254328469</v>
      </c>
      <c r="K34" s="273">
        <f t="shared" si="0"/>
        <v>4.7901609997258863</v>
      </c>
      <c r="L34" s="273">
        <f t="shared" si="0"/>
        <v>4.6250989231508433</v>
      </c>
      <c r="M34" s="273">
        <f t="shared" si="0"/>
        <v>4.3807573310927594</v>
      </c>
      <c r="N34" s="273">
        <f t="shared" si="0"/>
        <v>4.0480016764625608</v>
      </c>
      <c r="O34" s="273">
        <f t="shared" si="0"/>
        <v>3.6953328775101926</v>
      </c>
      <c r="P34" s="273">
        <f t="shared" si="1"/>
        <v>3.3280914879531527</v>
      </c>
      <c r="Q34" s="273">
        <f t="shared" si="1"/>
        <v>2.9778520863952758</v>
      </c>
      <c r="R34" s="273">
        <f t="shared" ref="R34" si="12">100*R14/R$19</f>
        <v>2.6404150784323122</v>
      </c>
      <c r="AA34" s="172"/>
    </row>
    <row r="35" spans="1:27" ht="15.75" x14ac:dyDescent="0.25">
      <c r="A35" s="218" t="s">
        <v>144</v>
      </c>
      <c r="B35" s="181">
        <v>0.56353603128486296</v>
      </c>
      <c r="C35" s="181">
        <v>1.19446708719479</v>
      </c>
      <c r="D35" s="181">
        <v>1.5599451116747001</v>
      </c>
      <c r="E35" s="181">
        <v>1.83539470351613</v>
      </c>
      <c r="F35" s="181">
        <v>2.1392219200828002</v>
      </c>
      <c r="G35" s="273">
        <f t="shared" si="0"/>
        <v>2.4041049493905584</v>
      </c>
      <c r="H35" s="273">
        <f t="shared" si="0"/>
        <v>2.5775334249656381</v>
      </c>
      <c r="I35" s="273">
        <f t="shared" si="0"/>
        <v>2.6752349892776559</v>
      </c>
      <c r="J35" s="273">
        <f t="shared" si="0"/>
        <v>2.7085118750336328</v>
      </c>
      <c r="K35" s="273">
        <f t="shared" si="0"/>
        <v>2.6864483987406733</v>
      </c>
      <c r="L35" s="273">
        <f t="shared" si="0"/>
        <v>2.6615627031457563</v>
      </c>
      <c r="M35" s="273">
        <f t="shared" si="0"/>
        <v>2.5646243320948918</v>
      </c>
      <c r="N35" s="273">
        <f t="shared" si="0"/>
        <v>2.4072846782619117</v>
      </c>
      <c r="O35" s="273">
        <f t="shared" si="0"/>
        <v>2.2011615048916577</v>
      </c>
      <c r="P35" s="273">
        <f t="shared" si="1"/>
        <v>1.9716856814085737</v>
      </c>
      <c r="Q35" s="273">
        <f t="shared" si="1"/>
        <v>1.742923419380082</v>
      </c>
      <c r="R35" s="273">
        <f t="shared" ref="R35" si="13">100*R15/R$19</f>
        <v>1.5359136574482064</v>
      </c>
      <c r="AA35" s="172"/>
    </row>
    <row r="36" spans="1:27" ht="15.75" x14ac:dyDescent="0.25">
      <c r="A36" s="218" t="s">
        <v>145</v>
      </c>
      <c r="B36" s="181">
        <v>0.35490494520145899</v>
      </c>
      <c r="C36" s="181">
        <v>0.68105491528824602</v>
      </c>
      <c r="D36" s="181">
        <v>0.963105966274305</v>
      </c>
      <c r="E36" s="181">
        <v>1.21679104226074</v>
      </c>
      <c r="F36" s="181">
        <v>1.4570007605686099</v>
      </c>
      <c r="G36" s="273">
        <f t="shared" si="0"/>
        <v>1.7263914176995572</v>
      </c>
      <c r="H36" s="273">
        <f t="shared" si="0"/>
        <v>1.9725784648938465</v>
      </c>
      <c r="I36" s="273">
        <f t="shared" si="0"/>
        <v>2.1604102119526938</v>
      </c>
      <c r="J36" s="273">
        <f t="shared" si="0"/>
        <v>2.2310467098442941</v>
      </c>
      <c r="K36" s="273">
        <f t="shared" si="0"/>
        <v>2.2090113362471597</v>
      </c>
      <c r="L36" s="273">
        <f t="shared" si="0"/>
        <v>2.1601459823068883</v>
      </c>
      <c r="M36" s="273">
        <f t="shared" si="0"/>
        <v>2.044653914656934</v>
      </c>
      <c r="N36" s="273">
        <f t="shared" si="0"/>
        <v>1.9037853644990943</v>
      </c>
      <c r="O36" s="273">
        <f t="shared" si="0"/>
        <v>1.751500417837879</v>
      </c>
      <c r="P36" s="273">
        <f t="shared" si="1"/>
        <v>1.5842485678902511</v>
      </c>
      <c r="Q36" s="273">
        <f t="shared" si="1"/>
        <v>1.4296188888560091</v>
      </c>
      <c r="R36" s="273">
        <f t="shared" ref="R36" si="14">100*R16/R$19</f>
        <v>1.2930589860695636</v>
      </c>
      <c r="AA36" s="172"/>
    </row>
    <row r="37" spans="1:27" ht="15.75" x14ac:dyDescent="0.25">
      <c r="A37" s="218" t="s">
        <v>146</v>
      </c>
      <c r="B37" s="181">
        <v>90.676073031711397</v>
      </c>
      <c r="C37" s="181">
        <v>79.110319659898906</v>
      </c>
      <c r="D37" s="181">
        <v>68.548861589151898</v>
      </c>
      <c r="E37" s="181">
        <v>59.384169871155898</v>
      </c>
      <c r="F37" s="181">
        <v>50.3808686376005</v>
      </c>
      <c r="G37" s="273">
        <f t="shared" si="0"/>
        <v>42.042163175169264</v>
      </c>
      <c r="H37" s="273">
        <f t="shared" si="0"/>
        <v>34.624243181534197</v>
      </c>
      <c r="I37" s="273">
        <f t="shared" si="0"/>
        <v>27.916515723940719</v>
      </c>
      <c r="J37" s="273">
        <f t="shared" si="0"/>
        <v>21.857417765564424</v>
      </c>
      <c r="K37" s="273">
        <f t="shared" si="0"/>
        <v>17.124750170544921</v>
      </c>
      <c r="L37" s="273">
        <f t="shared" si="0"/>
        <v>13.086340479353325</v>
      </c>
      <c r="M37" s="273">
        <f t="shared" si="0"/>
        <v>9.8668784708091</v>
      </c>
      <c r="N37" s="273">
        <f t="shared" si="0"/>
        <v>7.3271503715339428</v>
      </c>
      <c r="O37" s="273">
        <f t="shared" si="0"/>
        <v>5.4911916398659528</v>
      </c>
      <c r="P37" s="273">
        <f t="shared" si="1"/>
        <v>4.2125223718201728</v>
      </c>
      <c r="Q37" s="273">
        <f t="shared" si="1"/>
        <v>3.2555230044355006</v>
      </c>
      <c r="R37" s="273">
        <f t="shared" ref="R37" si="15">100*R17/R$19</f>
        <v>2.5812852454009905</v>
      </c>
    </row>
    <row r="38" spans="1:27" ht="15.75" x14ac:dyDescent="0.25">
      <c r="A38" s="219" t="s">
        <v>65</v>
      </c>
      <c r="B38" s="182">
        <v>100</v>
      </c>
      <c r="C38" s="182">
        <v>100</v>
      </c>
      <c r="D38" s="182">
        <v>100</v>
      </c>
      <c r="E38" s="182">
        <v>100</v>
      </c>
      <c r="F38" s="182">
        <v>100</v>
      </c>
      <c r="G38" s="220">
        <f>100*G19/G$19</f>
        <v>100</v>
      </c>
      <c r="H38" s="220">
        <f t="shared" ref="H38:Q38" si="16">100*H19/H$19</f>
        <v>100</v>
      </c>
      <c r="I38" s="220">
        <f t="shared" si="16"/>
        <v>100</v>
      </c>
      <c r="J38" s="220">
        <f t="shared" si="16"/>
        <v>100</v>
      </c>
      <c r="K38" s="220">
        <f t="shared" si="16"/>
        <v>100</v>
      </c>
      <c r="L38" s="220">
        <f t="shared" si="16"/>
        <v>100</v>
      </c>
      <c r="M38" s="220">
        <f t="shared" si="16"/>
        <v>100</v>
      </c>
      <c r="N38" s="220">
        <f t="shared" si="16"/>
        <v>100</v>
      </c>
      <c r="O38" s="220">
        <f t="shared" si="16"/>
        <v>100</v>
      </c>
      <c r="P38" s="220">
        <f t="shared" si="16"/>
        <v>100</v>
      </c>
      <c r="Q38" s="220">
        <f t="shared" si="16"/>
        <v>100</v>
      </c>
      <c r="R38" s="220">
        <f t="shared" ref="R38" si="17">100*R19/R$19</f>
        <v>100</v>
      </c>
    </row>
    <row r="39" spans="1:27" ht="14.25" x14ac:dyDescent="0.2">
      <c r="A39" s="196" t="s">
        <v>387</v>
      </c>
    </row>
    <row r="40" spans="1:27" ht="14.25" x14ac:dyDescent="0.2">
      <c r="A40" s="196"/>
    </row>
    <row r="41" spans="1:27" s="125" customFormat="1" x14ac:dyDescent="0.2">
      <c r="A41" s="176"/>
      <c r="B41" s="176"/>
      <c r="C41" s="176"/>
      <c r="D41" s="176"/>
      <c r="E41" s="176"/>
      <c r="F41" s="176"/>
      <c r="G41" s="176"/>
      <c r="H41" s="176"/>
      <c r="I41" s="176"/>
      <c r="J41" s="176"/>
      <c r="K41" s="176"/>
      <c r="L41" s="176"/>
      <c r="M41" s="176"/>
      <c r="N41" s="176"/>
      <c r="O41" s="176"/>
      <c r="P41" s="176"/>
      <c r="Q41" s="176"/>
      <c r="R41" s="176"/>
    </row>
    <row r="42" spans="1:27" s="125" customFormat="1" x14ac:dyDescent="0.2">
      <c r="A42" s="176"/>
      <c r="B42" s="176"/>
      <c r="C42" s="176"/>
      <c r="D42" s="176"/>
      <c r="E42" s="176"/>
      <c r="F42" s="176"/>
      <c r="G42" s="176"/>
      <c r="H42" s="176"/>
      <c r="I42" s="176"/>
      <c r="J42" s="176"/>
      <c r="K42" s="176"/>
      <c r="L42" s="176"/>
      <c r="M42" s="176"/>
      <c r="N42" s="176"/>
      <c r="O42" s="176"/>
      <c r="P42" s="176"/>
      <c r="Q42" s="176"/>
      <c r="R42" s="176"/>
    </row>
    <row r="43" spans="1:27" s="125" customFormat="1" ht="15.75" hidden="1" x14ac:dyDescent="0.25">
      <c r="A43" s="128"/>
      <c r="B43" s="129"/>
      <c r="C43" s="129"/>
      <c r="D43" s="129"/>
      <c r="E43" s="129"/>
      <c r="F43" s="129"/>
      <c r="G43" s="129"/>
      <c r="H43" s="127"/>
      <c r="I43" s="127"/>
      <c r="J43" s="127"/>
      <c r="K43" s="127"/>
      <c r="L43" s="127"/>
      <c r="M43" s="127"/>
      <c r="N43" s="127"/>
      <c r="O43" s="127"/>
      <c r="P43" s="127"/>
      <c r="Q43" s="127"/>
      <c r="R43" s="130"/>
    </row>
    <row r="44" spans="1:27" s="125" customFormat="1" ht="73.5" hidden="1" customHeight="1" x14ac:dyDescent="0.2">
      <c r="A44" s="131"/>
      <c r="B44" s="132"/>
      <c r="C44" s="132"/>
      <c r="D44" s="132"/>
      <c r="E44" s="132"/>
      <c r="F44" s="132"/>
      <c r="G44" s="132"/>
      <c r="H44" s="132"/>
      <c r="I44" s="132"/>
      <c r="J44" s="132"/>
      <c r="K44" s="132"/>
      <c r="L44" s="132"/>
      <c r="M44" s="132"/>
      <c r="N44" s="132"/>
      <c r="O44" s="132"/>
      <c r="P44" s="132"/>
      <c r="Q44" s="132"/>
      <c r="R44" s="132"/>
    </row>
    <row r="45" spans="1:27" s="125" customFormat="1" ht="15.75" hidden="1" x14ac:dyDescent="0.25">
      <c r="A45" s="133" t="s">
        <v>131</v>
      </c>
      <c r="B45" s="132"/>
      <c r="C45" s="132"/>
      <c r="D45" s="132"/>
      <c r="E45" s="132"/>
      <c r="F45" s="132"/>
      <c r="G45" s="132"/>
      <c r="H45" s="132"/>
      <c r="I45" s="132"/>
      <c r="J45" s="132"/>
      <c r="K45" s="132"/>
      <c r="L45" s="132"/>
      <c r="M45" s="132"/>
      <c r="N45" s="132"/>
      <c r="O45" s="132"/>
      <c r="P45" s="132"/>
      <c r="Q45" s="132"/>
      <c r="R45" s="132"/>
    </row>
    <row r="46" spans="1:27" s="125" customFormat="1" ht="15.75" hidden="1" x14ac:dyDescent="0.2">
      <c r="A46" s="134" t="s">
        <v>132</v>
      </c>
      <c r="B46" s="132"/>
      <c r="C46" s="132"/>
      <c r="D46" s="132"/>
      <c r="E46" s="132"/>
      <c r="F46" s="132"/>
      <c r="G46" s="132"/>
      <c r="H46" s="132"/>
      <c r="I46" s="132"/>
      <c r="J46" s="132"/>
      <c r="K46" s="132"/>
      <c r="L46" s="132"/>
      <c r="M46" s="132"/>
      <c r="N46" s="132"/>
      <c r="O46" s="132"/>
      <c r="P46" s="132"/>
      <c r="Q46" s="132"/>
      <c r="R46" s="132"/>
    </row>
    <row r="47" spans="1:27" s="125" customFormat="1" ht="16.5" hidden="1" thickBot="1" x14ac:dyDescent="0.3">
      <c r="A47" s="135"/>
      <c r="B47" s="135"/>
      <c r="C47" s="135"/>
      <c r="D47" s="135"/>
      <c r="E47" s="135"/>
      <c r="F47" s="135"/>
      <c r="G47" s="135"/>
      <c r="H47" s="135"/>
      <c r="I47" s="135"/>
      <c r="J47" s="135"/>
      <c r="K47" s="135"/>
      <c r="L47" s="135"/>
      <c r="M47" s="135"/>
      <c r="N47" s="135"/>
      <c r="O47" s="135"/>
      <c r="P47" s="135"/>
      <c r="Q47" s="136"/>
      <c r="R47" s="136" t="s">
        <v>184</v>
      </c>
    </row>
    <row r="48" spans="1:27" s="125" customFormat="1" ht="48.75" hidden="1" x14ac:dyDescent="0.35">
      <c r="A48" s="137"/>
      <c r="B48" s="138" t="s">
        <v>133</v>
      </c>
      <c r="C48" s="138" t="s">
        <v>134</v>
      </c>
      <c r="D48" s="138" t="s">
        <v>135</v>
      </c>
      <c r="E48" s="138" t="s">
        <v>136</v>
      </c>
      <c r="F48" s="138" t="s">
        <v>137</v>
      </c>
      <c r="G48" s="138" t="s">
        <v>138</v>
      </c>
      <c r="H48" s="138" t="s">
        <v>139</v>
      </c>
      <c r="I48" s="138" t="s">
        <v>140</v>
      </c>
      <c r="J48" s="138" t="s">
        <v>141</v>
      </c>
      <c r="K48" s="138" t="s">
        <v>142</v>
      </c>
      <c r="L48" s="138" t="s">
        <v>143</v>
      </c>
      <c r="M48" s="138" t="s">
        <v>144</v>
      </c>
      <c r="N48" s="138"/>
      <c r="O48" s="138" t="s">
        <v>145</v>
      </c>
      <c r="P48" s="138" t="s">
        <v>146</v>
      </c>
      <c r="Q48" s="138" t="s">
        <v>65</v>
      </c>
      <c r="R48" s="138" t="s">
        <v>185</v>
      </c>
    </row>
    <row r="49" spans="1:18" s="125" customFormat="1" ht="15.75" hidden="1" x14ac:dyDescent="0.25">
      <c r="A49" s="139" t="s">
        <v>148</v>
      </c>
      <c r="B49" s="140"/>
      <c r="C49" s="140"/>
      <c r="D49" s="140"/>
      <c r="E49" s="140"/>
      <c r="F49" s="140"/>
      <c r="G49" s="140"/>
      <c r="H49" s="140"/>
      <c r="I49" s="140"/>
      <c r="J49" s="140"/>
      <c r="K49" s="140"/>
      <c r="L49" s="140"/>
      <c r="M49" s="140"/>
      <c r="N49" s="140"/>
      <c r="O49" s="140"/>
      <c r="P49" s="140"/>
      <c r="Q49" s="141"/>
      <c r="R49" s="141"/>
    </row>
    <row r="50" spans="1:18" s="125" customFormat="1" ht="15.75" hidden="1" x14ac:dyDescent="0.25">
      <c r="A50" s="142">
        <v>2001</v>
      </c>
      <c r="B50" s="143">
        <v>0.23699999999999999</v>
      </c>
      <c r="C50" s="143">
        <v>1.2E-2</v>
      </c>
      <c r="D50" s="143">
        <v>13.96</v>
      </c>
      <c r="E50" s="143">
        <v>21.405000000000001</v>
      </c>
      <c r="F50" s="143">
        <v>183.88800000000001</v>
      </c>
      <c r="G50" s="143">
        <v>297.36200000000002</v>
      </c>
      <c r="H50" s="143">
        <v>519.38499999999999</v>
      </c>
      <c r="I50" s="143">
        <v>236.00200000000001</v>
      </c>
      <c r="J50" s="143">
        <v>188.721</v>
      </c>
      <c r="K50" s="143">
        <v>242.53100000000001</v>
      </c>
      <c r="L50" s="143">
        <v>193.93</v>
      </c>
      <c r="M50" s="143">
        <v>147.726</v>
      </c>
      <c r="N50" s="143"/>
      <c r="O50" s="143">
        <v>98.91</v>
      </c>
      <c r="P50" s="143">
        <v>441.91299999999956</v>
      </c>
      <c r="Q50" s="144">
        <v>2585.982</v>
      </c>
      <c r="R50" s="145">
        <v>177.834796592652</v>
      </c>
    </row>
    <row r="51" spans="1:18" s="125" customFormat="1" ht="15.75" hidden="1" x14ac:dyDescent="0.25">
      <c r="A51" s="142">
        <v>2002</v>
      </c>
      <c r="B51" s="143">
        <v>0.1</v>
      </c>
      <c r="C51" s="143">
        <v>4.3970000000000002</v>
      </c>
      <c r="D51" s="143">
        <v>35.064999999999998</v>
      </c>
      <c r="E51" s="143">
        <v>26.212</v>
      </c>
      <c r="F51" s="143">
        <v>217.98</v>
      </c>
      <c r="G51" s="143">
        <v>272.101</v>
      </c>
      <c r="H51" s="143">
        <v>473.80799999999999</v>
      </c>
      <c r="I51" s="143">
        <v>204.84800000000001</v>
      </c>
      <c r="J51" s="143">
        <v>155.726</v>
      </c>
      <c r="K51" s="143">
        <v>201.197</v>
      </c>
      <c r="L51" s="143">
        <v>182.36799999999999</v>
      </c>
      <c r="M51" s="143">
        <v>135.249</v>
      </c>
      <c r="N51" s="143"/>
      <c r="O51" s="143">
        <v>81.777000000000001</v>
      </c>
      <c r="P51" s="143">
        <v>691.303</v>
      </c>
      <c r="Q51" s="144">
        <v>2682.1309999999999</v>
      </c>
      <c r="R51" s="145">
        <v>175.38722531529601</v>
      </c>
    </row>
    <row r="52" spans="1:18" s="125" customFormat="1" ht="15.75" hidden="1" x14ac:dyDescent="0.25">
      <c r="A52" s="142">
        <v>2003</v>
      </c>
      <c r="B52" s="143">
        <v>3.5999999999999997E-2</v>
      </c>
      <c r="C52" s="143">
        <v>6.3540000000000001</v>
      </c>
      <c r="D52" s="143">
        <v>67.692999999999998</v>
      </c>
      <c r="E52" s="143">
        <v>43.959000000000003</v>
      </c>
      <c r="F52" s="143">
        <v>260.35700000000003</v>
      </c>
      <c r="G52" s="143">
        <v>470.28199999999998</v>
      </c>
      <c r="H52" s="143">
        <v>553.28800000000001</v>
      </c>
      <c r="I52" s="143">
        <v>246.12899999999999</v>
      </c>
      <c r="J52" s="143">
        <v>216.37</v>
      </c>
      <c r="K52" s="143">
        <v>229.733</v>
      </c>
      <c r="L52" s="143">
        <v>220.108</v>
      </c>
      <c r="M52" s="143">
        <v>139.74</v>
      </c>
      <c r="N52" s="143"/>
      <c r="O52" s="143">
        <v>105.096</v>
      </c>
      <c r="P52" s="143">
        <v>86.911000000000001</v>
      </c>
      <c r="Q52" s="144">
        <v>2646.056</v>
      </c>
      <c r="R52" s="145">
        <v>172.58271336716001</v>
      </c>
    </row>
    <row r="53" spans="1:18" s="125" customFormat="1" ht="15.75" hidden="1" x14ac:dyDescent="0.25">
      <c r="A53" s="142">
        <v>2004</v>
      </c>
      <c r="B53" s="143">
        <v>0.02</v>
      </c>
      <c r="C53" s="143">
        <v>8.2550000000000008</v>
      </c>
      <c r="D53" s="143">
        <v>71.100999999999999</v>
      </c>
      <c r="E53" s="143">
        <v>83.013000000000005</v>
      </c>
      <c r="F53" s="143">
        <v>243.292</v>
      </c>
      <c r="G53" s="143">
        <v>461.14499999999998</v>
      </c>
      <c r="H53" s="143">
        <v>567.84199999999998</v>
      </c>
      <c r="I53" s="143">
        <v>229.91900000000001</v>
      </c>
      <c r="J53" s="143">
        <v>219.67500000000001</v>
      </c>
      <c r="K53" s="143">
        <v>198.28800000000001</v>
      </c>
      <c r="L53" s="143">
        <v>201.80600000000001</v>
      </c>
      <c r="M53" s="143">
        <v>127.285</v>
      </c>
      <c r="N53" s="143"/>
      <c r="O53" s="143">
        <v>110.65</v>
      </c>
      <c r="P53" s="143">
        <v>76.787999999999997</v>
      </c>
      <c r="Q53" s="144">
        <v>2599.0790000000002</v>
      </c>
      <c r="R53" s="145">
        <v>171.283244478928</v>
      </c>
    </row>
    <row r="54" spans="1:18" s="125" customFormat="1" ht="15.75" hidden="1" x14ac:dyDescent="0.25">
      <c r="A54" s="142">
        <v>2005</v>
      </c>
      <c r="B54" s="143">
        <v>1.6E-2</v>
      </c>
      <c r="C54" s="143">
        <v>16.073</v>
      </c>
      <c r="D54" s="143">
        <v>58.5</v>
      </c>
      <c r="E54" s="143">
        <v>103.131</v>
      </c>
      <c r="F54" s="143">
        <v>245.04499999999999</v>
      </c>
      <c r="G54" s="143">
        <v>381.28300000000002</v>
      </c>
      <c r="H54" s="143">
        <v>598.32100000000003</v>
      </c>
      <c r="I54" s="143">
        <v>201.95500000000001</v>
      </c>
      <c r="J54" s="143">
        <v>205.60900000000001</v>
      </c>
      <c r="K54" s="143">
        <v>205.49700000000001</v>
      </c>
      <c r="L54" s="143">
        <v>174.33</v>
      </c>
      <c r="M54" s="143">
        <v>105.703</v>
      </c>
      <c r="N54" s="143"/>
      <c r="O54" s="143">
        <v>90.540999999999997</v>
      </c>
      <c r="P54" s="143">
        <v>57.451000000000001</v>
      </c>
      <c r="Q54" s="143">
        <v>2443.4549999999999</v>
      </c>
      <c r="R54" s="143">
        <v>169.7</v>
      </c>
    </row>
    <row r="55" spans="1:18" s="125" customFormat="1" ht="15.75" hidden="1" x14ac:dyDescent="0.25">
      <c r="A55" s="146">
        <v>2006</v>
      </c>
      <c r="B55" s="143">
        <v>8.9999999999999993E-3</v>
      </c>
      <c r="C55" s="143">
        <v>42.192</v>
      </c>
      <c r="D55" s="143">
        <v>63.325000000000003</v>
      </c>
      <c r="E55" s="143">
        <v>111.60899999999999</v>
      </c>
      <c r="F55" s="143">
        <v>260.89499999999998</v>
      </c>
      <c r="G55" s="143">
        <v>337.971</v>
      </c>
      <c r="H55" s="143">
        <v>568.202</v>
      </c>
      <c r="I55" s="143">
        <v>238.893</v>
      </c>
      <c r="J55" s="143">
        <v>154.001</v>
      </c>
      <c r="K55" s="143">
        <v>180.26300000000001</v>
      </c>
      <c r="L55" s="143">
        <v>163.47300000000001</v>
      </c>
      <c r="M55" s="143">
        <v>84.864999999999995</v>
      </c>
      <c r="N55" s="143"/>
      <c r="O55" s="143">
        <v>89.715999999999994</v>
      </c>
      <c r="P55" s="143">
        <v>44.628999999999998</v>
      </c>
      <c r="Q55" s="143">
        <v>2340.0429999999997</v>
      </c>
      <c r="R55" s="143">
        <v>167.74</v>
      </c>
    </row>
    <row r="56" spans="1:18" s="125" customFormat="1" ht="15.75" hidden="1" x14ac:dyDescent="0.25">
      <c r="A56" s="147">
        <v>2007</v>
      </c>
      <c r="B56" s="143">
        <v>5.1999999999999998E-2</v>
      </c>
      <c r="C56" s="143">
        <v>54.898000000000003</v>
      </c>
      <c r="D56" s="143">
        <v>75.716999999999999</v>
      </c>
      <c r="E56" s="143">
        <v>116.389</v>
      </c>
      <c r="F56" s="143">
        <v>376.017</v>
      </c>
      <c r="G56" s="143">
        <v>294.31799999999998</v>
      </c>
      <c r="H56" s="143">
        <v>563.40499999999997</v>
      </c>
      <c r="I56" s="143">
        <v>243.07499999999999</v>
      </c>
      <c r="J56" s="143">
        <v>158.23099999999999</v>
      </c>
      <c r="K56" s="143">
        <v>197.798</v>
      </c>
      <c r="L56" s="143">
        <v>126.85899999999999</v>
      </c>
      <c r="M56" s="143">
        <v>61.823</v>
      </c>
      <c r="N56" s="143"/>
      <c r="O56" s="143">
        <v>83.206999999999994</v>
      </c>
      <c r="P56" s="143">
        <v>38.290999999999997</v>
      </c>
      <c r="Q56" s="143">
        <v>2390.08</v>
      </c>
      <c r="R56" s="143">
        <v>164.74</v>
      </c>
    </row>
    <row r="57" spans="1:18" s="125" customFormat="1" ht="15.75" hidden="1" x14ac:dyDescent="0.25">
      <c r="A57" s="147">
        <v>2008</v>
      </c>
      <c r="B57" s="143">
        <v>3.4950000000000001</v>
      </c>
      <c r="C57" s="143">
        <v>71.021000000000001</v>
      </c>
      <c r="D57" s="143">
        <v>152.18</v>
      </c>
      <c r="E57" s="143">
        <v>112.64700000000001</v>
      </c>
      <c r="F57" s="143">
        <v>384.98500000000001</v>
      </c>
      <c r="G57" s="143">
        <v>286.99700000000001</v>
      </c>
      <c r="H57" s="143">
        <v>431.697</v>
      </c>
      <c r="I57" s="143">
        <v>190.97800000000001</v>
      </c>
      <c r="J57" s="143">
        <v>129.32</v>
      </c>
      <c r="K57" s="143">
        <v>153.38800000000001</v>
      </c>
      <c r="L57" s="143">
        <v>81.552999999999997</v>
      </c>
      <c r="M57" s="143">
        <v>32.182000000000002</v>
      </c>
      <c r="N57" s="143"/>
      <c r="O57" s="143">
        <v>53.36</v>
      </c>
      <c r="P57" s="143">
        <v>28.195</v>
      </c>
      <c r="Q57" s="143">
        <v>2111.998</v>
      </c>
      <c r="R57" s="143">
        <v>158.23980193905001</v>
      </c>
    </row>
    <row r="58" spans="1:18" s="125" customFormat="1" ht="15.75" hidden="1" x14ac:dyDescent="0.25">
      <c r="A58" s="147">
        <v>2009</v>
      </c>
      <c r="B58" s="143">
        <v>17.806999999999999</v>
      </c>
      <c r="C58" s="143">
        <v>109.383</v>
      </c>
      <c r="D58" s="143">
        <v>269.21199999999999</v>
      </c>
      <c r="E58" s="143">
        <v>142.55099999999999</v>
      </c>
      <c r="F58" s="143">
        <v>377.39600000000002</v>
      </c>
      <c r="G58" s="143">
        <v>253.94399999999999</v>
      </c>
      <c r="H58" s="143">
        <v>355.35300000000001</v>
      </c>
      <c r="I58" s="143">
        <v>111.735</v>
      </c>
      <c r="J58" s="143">
        <v>107.273</v>
      </c>
      <c r="K58" s="143">
        <v>86.492000000000004</v>
      </c>
      <c r="L58" s="143">
        <v>59.868000000000002</v>
      </c>
      <c r="M58" s="143">
        <v>26.768000000000001</v>
      </c>
      <c r="N58" s="143"/>
      <c r="O58" s="143">
        <v>31.376999999999999</v>
      </c>
      <c r="P58" s="143">
        <v>19.093</v>
      </c>
      <c r="Q58" s="143">
        <v>1968.252</v>
      </c>
      <c r="R58" s="143">
        <v>149.760982557093</v>
      </c>
    </row>
    <row r="59" spans="1:18" s="125" customFormat="1" ht="15.75" hidden="1" x14ac:dyDescent="0.25">
      <c r="A59" s="147">
        <v>2010</v>
      </c>
      <c r="B59" s="143">
        <v>36.328000000000003</v>
      </c>
      <c r="C59" s="143">
        <v>137.75299999999999</v>
      </c>
      <c r="D59" s="143">
        <v>324.84899999999999</v>
      </c>
      <c r="E59" s="143">
        <v>254.32900000000001</v>
      </c>
      <c r="F59" s="143">
        <v>361.17700000000002</v>
      </c>
      <c r="G59" s="143">
        <v>217.71799999999999</v>
      </c>
      <c r="H59" s="143">
        <v>300.20100000000002</v>
      </c>
      <c r="I59" s="143">
        <v>79.209000000000003</v>
      </c>
      <c r="J59" s="143">
        <v>96.546000000000006</v>
      </c>
      <c r="K59" s="143">
        <v>76.457999999999998</v>
      </c>
      <c r="L59" s="143">
        <v>43.793999999999997</v>
      </c>
      <c r="M59" s="143">
        <v>29.963999999999999</v>
      </c>
      <c r="N59" s="143"/>
      <c r="O59" s="143">
        <v>20.855</v>
      </c>
      <c r="P59" s="143">
        <v>17.143999999999998</v>
      </c>
      <c r="Q59" s="143">
        <v>1996.325</v>
      </c>
      <c r="R59" s="143">
        <v>144.313697938693</v>
      </c>
    </row>
    <row r="60" spans="1:18" s="125" customFormat="1" ht="15.75" hidden="1" x14ac:dyDescent="0.25">
      <c r="A60" s="146">
        <v>2011</v>
      </c>
      <c r="B60" s="143">
        <v>72.897999999999996</v>
      </c>
      <c r="C60" s="143">
        <v>201.572</v>
      </c>
      <c r="D60" s="143">
        <v>316.05200000000002</v>
      </c>
      <c r="E60" s="143">
        <v>295.82</v>
      </c>
      <c r="F60" s="143">
        <v>343.24099999999999</v>
      </c>
      <c r="G60" s="143">
        <v>196.09700000000001</v>
      </c>
      <c r="H60" s="143">
        <v>218.505</v>
      </c>
      <c r="I60" s="143">
        <v>73.042000000000002</v>
      </c>
      <c r="J60" s="143">
        <v>63.695</v>
      </c>
      <c r="K60" s="143">
        <v>51.271000000000001</v>
      </c>
      <c r="L60" s="143">
        <v>21.329000000000001</v>
      </c>
      <c r="M60" s="143">
        <v>28.129000000000001</v>
      </c>
      <c r="N60" s="143"/>
      <c r="O60" s="143">
        <v>11.436</v>
      </c>
      <c r="P60" s="143">
        <v>14.324</v>
      </c>
      <c r="Q60" s="143">
        <v>1907.4110000000001</v>
      </c>
      <c r="R60" s="143">
        <v>138.16368925464101</v>
      </c>
    </row>
    <row r="61" spans="1:18" s="125" customFormat="1" ht="15.75" hidden="1" x14ac:dyDescent="0.25">
      <c r="A61" s="146">
        <v>2012</v>
      </c>
      <c r="B61" s="143">
        <v>173.22200000000001</v>
      </c>
      <c r="C61" s="143">
        <v>220.09200000000001</v>
      </c>
      <c r="D61" s="143">
        <v>350.608</v>
      </c>
      <c r="E61" s="143">
        <v>382.69299999999998</v>
      </c>
      <c r="F61" s="143">
        <v>322.84300000000002</v>
      </c>
      <c r="G61" s="143">
        <v>194.09</v>
      </c>
      <c r="H61" s="143">
        <v>155.428</v>
      </c>
      <c r="I61" s="143">
        <v>59.13</v>
      </c>
      <c r="J61" s="143">
        <v>38.558999999999997</v>
      </c>
      <c r="K61" s="143">
        <v>47.076999999999998</v>
      </c>
      <c r="L61" s="143">
        <v>18.488</v>
      </c>
      <c r="M61" s="143">
        <v>25.076000000000001</v>
      </c>
      <c r="N61" s="143"/>
      <c r="O61" s="143">
        <v>9.4920000000000009</v>
      </c>
      <c r="P61" s="143">
        <v>14.026999999999999</v>
      </c>
      <c r="Q61" s="143">
        <v>2010.825</v>
      </c>
      <c r="R61" s="143">
        <v>132.95120487901099</v>
      </c>
    </row>
    <row r="62" spans="1:18" s="125" customFormat="1" ht="15.75" hidden="1" x14ac:dyDescent="0.25">
      <c r="A62" s="142" t="s">
        <v>149</v>
      </c>
      <c r="B62" s="143">
        <v>3.5999999999999997E-2</v>
      </c>
      <c r="C62" s="143">
        <v>1.7130000000000001</v>
      </c>
      <c r="D62" s="143">
        <v>16.952000000000002</v>
      </c>
      <c r="E62" s="143">
        <v>8.9039999999999999</v>
      </c>
      <c r="F62" s="143">
        <v>75.998000000000005</v>
      </c>
      <c r="G62" s="143">
        <v>130.85300000000001</v>
      </c>
      <c r="H62" s="143">
        <v>156.43299999999999</v>
      </c>
      <c r="I62" s="143">
        <v>70.831000000000003</v>
      </c>
      <c r="J62" s="143">
        <v>58.451000000000001</v>
      </c>
      <c r="K62" s="143">
        <v>64.944999999999993</v>
      </c>
      <c r="L62" s="143">
        <v>65.010000000000005</v>
      </c>
      <c r="M62" s="143">
        <v>40.36</v>
      </c>
      <c r="N62" s="143"/>
      <c r="O62" s="143">
        <v>28.361999999999998</v>
      </c>
      <c r="P62" s="143">
        <v>18.753</v>
      </c>
      <c r="Q62" s="144">
        <v>737.601</v>
      </c>
      <c r="R62" s="145">
        <v>172.84355941729001</v>
      </c>
    </row>
    <row r="63" spans="1:18" s="125" customFormat="1" ht="15.75" hidden="1" x14ac:dyDescent="0.25">
      <c r="A63" s="142" t="s">
        <v>150</v>
      </c>
      <c r="B63" s="143">
        <v>1.2999999999999999E-2</v>
      </c>
      <c r="C63" s="143">
        <v>1.619</v>
      </c>
      <c r="D63" s="143">
        <v>16.867999999999999</v>
      </c>
      <c r="E63" s="143">
        <v>9.27</v>
      </c>
      <c r="F63" s="143">
        <v>66.503</v>
      </c>
      <c r="G63" s="143">
        <v>107.94799999999999</v>
      </c>
      <c r="H63" s="143">
        <v>133.04900000000001</v>
      </c>
      <c r="I63" s="143">
        <v>62.384</v>
      </c>
      <c r="J63" s="143">
        <v>51.37</v>
      </c>
      <c r="K63" s="143">
        <v>60.588000000000001</v>
      </c>
      <c r="L63" s="143">
        <v>54.506999999999998</v>
      </c>
      <c r="M63" s="143">
        <v>33.356000000000002</v>
      </c>
      <c r="N63" s="143"/>
      <c r="O63" s="143">
        <v>23.619</v>
      </c>
      <c r="P63" s="143">
        <v>21.56</v>
      </c>
      <c r="Q63" s="144">
        <v>642.654</v>
      </c>
      <c r="R63" s="145">
        <v>172.640790282952</v>
      </c>
    </row>
    <row r="64" spans="1:18" s="125" customFormat="1" ht="15.75" hidden="1" x14ac:dyDescent="0.25">
      <c r="A64" s="142" t="s">
        <v>151</v>
      </c>
      <c r="B64" s="143">
        <v>1.6E-2</v>
      </c>
      <c r="C64" s="143">
        <v>1.621</v>
      </c>
      <c r="D64" s="143">
        <v>19.449000000000002</v>
      </c>
      <c r="E64" s="143">
        <v>12.132999999999999</v>
      </c>
      <c r="F64" s="143">
        <v>71.594999999999999</v>
      </c>
      <c r="G64" s="143">
        <v>139.18299999999999</v>
      </c>
      <c r="H64" s="143">
        <v>152.19999999999999</v>
      </c>
      <c r="I64" s="143">
        <v>66.703000000000003</v>
      </c>
      <c r="J64" s="143">
        <v>63.398000000000003</v>
      </c>
      <c r="K64" s="143">
        <v>62.981999999999999</v>
      </c>
      <c r="L64" s="143">
        <v>60.029000000000003</v>
      </c>
      <c r="M64" s="143">
        <v>38.121000000000002</v>
      </c>
      <c r="N64" s="143"/>
      <c r="O64" s="143">
        <v>30.36</v>
      </c>
      <c r="P64" s="143">
        <v>24.986000000000001</v>
      </c>
      <c r="Q64" s="144">
        <v>742.77599999999995</v>
      </c>
      <c r="R64" s="145">
        <v>172.39062399866299</v>
      </c>
    </row>
    <row r="65" spans="1:18" s="125" customFormat="1" ht="15.75" hidden="1" x14ac:dyDescent="0.25">
      <c r="A65" s="142" t="s">
        <v>152</v>
      </c>
      <c r="B65" s="143">
        <v>0.01</v>
      </c>
      <c r="C65" s="143">
        <v>1.401</v>
      </c>
      <c r="D65" s="143">
        <v>14.423999999999999</v>
      </c>
      <c r="E65" s="143">
        <v>13.651999999999999</v>
      </c>
      <c r="F65" s="143">
        <v>46.26</v>
      </c>
      <c r="G65" s="143">
        <v>92.296999999999997</v>
      </c>
      <c r="H65" s="143">
        <v>111.604</v>
      </c>
      <c r="I65" s="143">
        <v>46.210999999999999</v>
      </c>
      <c r="J65" s="143">
        <v>43.151000000000003</v>
      </c>
      <c r="K65" s="143">
        <v>41.218000000000004</v>
      </c>
      <c r="L65" s="143">
        <v>40.569000000000003</v>
      </c>
      <c r="M65" s="143">
        <v>27.902999999999999</v>
      </c>
      <c r="N65" s="143"/>
      <c r="O65" s="143">
        <v>22.751999999999999</v>
      </c>
      <c r="P65" s="143">
        <v>21.573</v>
      </c>
      <c r="Q65" s="144">
        <v>523.02499999999998</v>
      </c>
      <c r="R65" s="145">
        <v>172.398293356094</v>
      </c>
    </row>
    <row r="66" spans="1:18" s="125" customFormat="1" ht="15.75" hidden="1" x14ac:dyDescent="0.25">
      <c r="A66" s="142" t="s">
        <v>153</v>
      </c>
      <c r="B66" s="143">
        <v>4.9000000000000002E-2</v>
      </c>
      <c r="C66" s="143">
        <v>2.4020000000000001</v>
      </c>
      <c r="D66" s="143">
        <v>21.896999999999998</v>
      </c>
      <c r="E66" s="143">
        <v>22.16</v>
      </c>
      <c r="F66" s="143">
        <v>67.641000000000005</v>
      </c>
      <c r="G66" s="143">
        <v>140.08600000000001</v>
      </c>
      <c r="H66" s="143">
        <v>164.369</v>
      </c>
      <c r="I66" s="143">
        <v>72.760999999999996</v>
      </c>
      <c r="J66" s="143">
        <v>59.965000000000003</v>
      </c>
      <c r="K66" s="143">
        <v>60.689</v>
      </c>
      <c r="L66" s="143">
        <v>58.451000000000001</v>
      </c>
      <c r="M66" s="143">
        <v>40.042999999999999</v>
      </c>
      <c r="N66" s="143"/>
      <c r="O66" s="143">
        <v>32.228000000000002</v>
      </c>
      <c r="P66" s="143">
        <v>19.5</v>
      </c>
      <c r="Q66" s="144">
        <v>762.24099999999999</v>
      </c>
      <c r="R66" s="145">
        <v>171.65007048217299</v>
      </c>
    </row>
    <row r="67" spans="1:18" s="125" customFormat="1" ht="15.75" hidden="1" x14ac:dyDescent="0.25">
      <c r="A67" s="142" t="s">
        <v>154</v>
      </c>
      <c r="B67" s="143">
        <v>8.9999999999999993E-3</v>
      </c>
      <c r="C67" s="143">
        <v>1.911</v>
      </c>
      <c r="D67" s="143">
        <v>15.826000000000001</v>
      </c>
      <c r="E67" s="143">
        <v>16.88</v>
      </c>
      <c r="F67" s="143">
        <v>54.014000000000003</v>
      </c>
      <c r="G67" s="143">
        <v>110.398</v>
      </c>
      <c r="H67" s="143">
        <v>140.376</v>
      </c>
      <c r="I67" s="143">
        <v>54.878</v>
      </c>
      <c r="J67" s="143">
        <v>54.171999999999997</v>
      </c>
      <c r="K67" s="143">
        <v>49.506999999999998</v>
      </c>
      <c r="L67" s="143">
        <v>50.304000000000002</v>
      </c>
      <c r="M67" s="143">
        <v>32.219000000000001</v>
      </c>
      <c r="N67" s="143"/>
      <c r="O67" s="143">
        <v>29.151</v>
      </c>
      <c r="P67" s="143">
        <v>20.204999999999998</v>
      </c>
      <c r="Q67" s="144">
        <v>629.85</v>
      </c>
      <c r="R67" s="145">
        <v>172.62610371609699</v>
      </c>
    </row>
    <row r="68" spans="1:18" s="125" customFormat="1" ht="15.75" hidden="1" x14ac:dyDescent="0.25">
      <c r="A68" s="142" t="s">
        <v>155</v>
      </c>
      <c r="B68" s="143">
        <v>1.0999999999999999E-2</v>
      </c>
      <c r="C68" s="143">
        <v>2.4710000000000001</v>
      </c>
      <c r="D68" s="143">
        <v>20.768999999999998</v>
      </c>
      <c r="E68" s="143">
        <v>24.702000000000002</v>
      </c>
      <c r="F68" s="143">
        <v>71.5</v>
      </c>
      <c r="G68" s="143">
        <v>127.958</v>
      </c>
      <c r="H68" s="143">
        <v>153.25700000000001</v>
      </c>
      <c r="I68" s="143">
        <v>62.3</v>
      </c>
      <c r="J68" s="143">
        <v>61.402000000000001</v>
      </c>
      <c r="K68" s="143">
        <v>48.984999999999999</v>
      </c>
      <c r="L68" s="143">
        <v>55.39</v>
      </c>
      <c r="M68" s="143">
        <v>32.152000000000001</v>
      </c>
      <c r="N68" s="143"/>
      <c r="O68" s="143">
        <v>29.315000000000001</v>
      </c>
      <c r="P68" s="143">
        <v>19.925000000000001</v>
      </c>
      <c r="Q68" s="144">
        <v>710.13699999999994</v>
      </c>
      <c r="R68" s="145">
        <v>170.151020266237</v>
      </c>
    </row>
    <row r="69" spans="1:18" s="125" customFormat="1" ht="15.75" hidden="1" x14ac:dyDescent="0.25">
      <c r="A69" s="142" t="s">
        <v>156</v>
      </c>
      <c r="B69" s="143">
        <v>4.1000000000000002E-2</v>
      </c>
      <c r="C69" s="143">
        <v>1.4710000000000001</v>
      </c>
      <c r="D69" s="143">
        <v>12.609</v>
      </c>
      <c r="E69" s="143">
        <v>19.271000000000001</v>
      </c>
      <c r="F69" s="143">
        <v>50.137999999999998</v>
      </c>
      <c r="G69" s="143">
        <v>82.700999999999993</v>
      </c>
      <c r="H69" s="143">
        <v>109.83799999999999</v>
      </c>
      <c r="I69" s="143">
        <v>39.979999999999997</v>
      </c>
      <c r="J69" s="143">
        <v>44.136000000000003</v>
      </c>
      <c r="K69" s="143">
        <v>39.110999999999997</v>
      </c>
      <c r="L69" s="143">
        <v>37.662999999999997</v>
      </c>
      <c r="M69" s="143">
        <v>22.867999999999999</v>
      </c>
      <c r="N69" s="143"/>
      <c r="O69" s="143">
        <v>19.956</v>
      </c>
      <c r="P69" s="143">
        <v>17.068000000000001</v>
      </c>
      <c r="Q69" s="144">
        <v>496.851</v>
      </c>
      <c r="R69" s="145">
        <v>170.60579470302201</v>
      </c>
    </row>
    <row r="70" spans="1:18" s="125" customFormat="1" ht="15.75" hidden="1" x14ac:dyDescent="0.25">
      <c r="A70" s="142" t="s">
        <v>157</v>
      </c>
      <c r="B70" s="143">
        <v>3.4000000000000002E-2</v>
      </c>
      <c r="C70" s="143">
        <v>2.7240000000000002</v>
      </c>
      <c r="D70" s="143">
        <v>17.850999999999999</v>
      </c>
      <c r="E70" s="143">
        <v>25.92</v>
      </c>
      <c r="F70" s="143">
        <v>71.16</v>
      </c>
      <c r="G70" s="143">
        <v>110.149</v>
      </c>
      <c r="H70" s="143">
        <v>175.68700000000001</v>
      </c>
      <c r="I70" s="143">
        <v>62.44</v>
      </c>
      <c r="J70" s="143">
        <v>60.454000000000001</v>
      </c>
      <c r="K70" s="143">
        <v>53.451999999999998</v>
      </c>
      <c r="L70" s="143">
        <v>48.371000000000002</v>
      </c>
      <c r="M70" s="143">
        <v>31.448</v>
      </c>
      <c r="N70" s="143"/>
      <c r="O70" s="143">
        <v>24.608000000000001</v>
      </c>
      <c r="P70" s="143">
        <v>13.603999999999999</v>
      </c>
      <c r="Q70" s="144">
        <v>697.90200000000004</v>
      </c>
      <c r="R70" s="145">
        <v>169.47490859245499</v>
      </c>
    </row>
    <row r="71" spans="1:18" s="125" customFormat="1" ht="15.75" hidden="1" x14ac:dyDescent="0.25">
      <c r="A71" s="142" t="s">
        <v>158</v>
      </c>
      <c r="B71" s="143">
        <v>6.3E-2</v>
      </c>
      <c r="C71" s="143">
        <v>3.165</v>
      </c>
      <c r="D71" s="143">
        <v>13.294</v>
      </c>
      <c r="E71" s="143">
        <v>23.501999999999999</v>
      </c>
      <c r="F71" s="143">
        <v>60.890999999999998</v>
      </c>
      <c r="G71" s="143">
        <v>90.757999999999996</v>
      </c>
      <c r="H71" s="143">
        <v>143.72999999999999</v>
      </c>
      <c r="I71" s="143">
        <v>45.427</v>
      </c>
      <c r="J71" s="143">
        <v>51.832000000000001</v>
      </c>
      <c r="K71" s="143">
        <v>53.067</v>
      </c>
      <c r="L71" s="143">
        <v>43.71</v>
      </c>
      <c r="M71" s="143">
        <v>27.048999999999999</v>
      </c>
      <c r="N71" s="143"/>
      <c r="O71" s="143">
        <v>22.268999999999998</v>
      </c>
      <c r="P71" s="143">
        <v>15.667</v>
      </c>
      <c r="Q71" s="144">
        <v>594.42399999999998</v>
      </c>
      <c r="R71" s="145">
        <v>170.44508835314301</v>
      </c>
    </row>
    <row r="72" spans="1:18" s="125" customFormat="1" ht="15.75" hidden="1" x14ac:dyDescent="0.25">
      <c r="A72" s="142" t="s">
        <v>159</v>
      </c>
      <c r="B72" s="143">
        <v>6.5000000000000002E-2</v>
      </c>
      <c r="C72" s="143">
        <v>5.5119999999999996</v>
      </c>
      <c r="D72" s="143">
        <v>16.971</v>
      </c>
      <c r="E72" s="143">
        <v>29.334</v>
      </c>
      <c r="F72" s="143">
        <v>70.105000000000004</v>
      </c>
      <c r="G72" s="143">
        <v>114.68</v>
      </c>
      <c r="H72" s="143">
        <v>159.37799999999999</v>
      </c>
      <c r="I72" s="143">
        <v>53.67</v>
      </c>
      <c r="J72" s="143">
        <v>54.850999999999999</v>
      </c>
      <c r="K72" s="143">
        <v>55.436999999999998</v>
      </c>
      <c r="L72" s="143">
        <v>48.091999999999999</v>
      </c>
      <c r="M72" s="143">
        <v>28.093</v>
      </c>
      <c r="N72" s="143"/>
      <c r="O72" s="143">
        <v>25.163</v>
      </c>
      <c r="P72" s="143">
        <v>15.863</v>
      </c>
      <c r="Q72" s="144">
        <v>677.21400000000006</v>
      </c>
      <c r="R72" s="145">
        <v>168.92474495389001</v>
      </c>
    </row>
    <row r="73" spans="1:18" s="125" customFormat="1" ht="15.75" hidden="1" x14ac:dyDescent="0.25">
      <c r="A73" s="142" t="s">
        <v>160</v>
      </c>
      <c r="B73" s="143">
        <v>7.6999999999999999E-2</v>
      </c>
      <c r="C73" s="143">
        <v>4.6719999999999997</v>
      </c>
      <c r="D73" s="143">
        <v>10.382</v>
      </c>
      <c r="E73" s="143">
        <v>24.373000000000001</v>
      </c>
      <c r="F73" s="143">
        <v>42.889000000000003</v>
      </c>
      <c r="G73" s="143">
        <v>65.694999999999993</v>
      </c>
      <c r="H73" s="143">
        <v>119.52500000000001</v>
      </c>
      <c r="I73" s="143">
        <v>40.418999999999997</v>
      </c>
      <c r="J73" s="143">
        <v>38.472000000000001</v>
      </c>
      <c r="K73" s="143">
        <v>43.542000000000002</v>
      </c>
      <c r="L73" s="143">
        <v>34.159999999999997</v>
      </c>
      <c r="M73" s="143">
        <v>19.114999999999998</v>
      </c>
      <c r="N73" s="143"/>
      <c r="O73" s="143">
        <v>18.5</v>
      </c>
      <c r="P73" s="143">
        <v>12.093999999999999</v>
      </c>
      <c r="Q73" s="144">
        <v>473.91500000000002</v>
      </c>
      <c r="R73" s="145">
        <v>170.11746109423299</v>
      </c>
    </row>
    <row r="74" spans="1:18" s="125" customFormat="1" ht="15.75" hidden="1" x14ac:dyDescent="0.25">
      <c r="A74" s="142" t="s">
        <v>161</v>
      </c>
      <c r="B74" s="143">
        <v>0.11899999999999999</v>
      </c>
      <c r="C74" s="143">
        <v>10.644</v>
      </c>
      <c r="D74" s="143">
        <v>17.349</v>
      </c>
      <c r="E74" s="143">
        <v>33.301000000000002</v>
      </c>
      <c r="F74" s="143">
        <v>65.391999999999996</v>
      </c>
      <c r="G74" s="143">
        <v>99.397999999999996</v>
      </c>
      <c r="H74" s="143">
        <v>167.84299999999999</v>
      </c>
      <c r="I74" s="143">
        <v>62.695</v>
      </c>
      <c r="J74" s="143">
        <v>42.378</v>
      </c>
      <c r="K74" s="143">
        <v>51.929000000000002</v>
      </c>
      <c r="L74" s="143">
        <v>48.396000000000001</v>
      </c>
      <c r="M74" s="143">
        <v>25.637</v>
      </c>
      <c r="N74" s="143"/>
      <c r="O74" s="143">
        <v>26.254999999999999</v>
      </c>
      <c r="P74" s="143">
        <v>10.439</v>
      </c>
      <c r="Q74" s="144">
        <v>661.77499999999998</v>
      </c>
      <c r="R74" s="145">
        <v>168.40520100224799</v>
      </c>
    </row>
    <row r="75" spans="1:18" s="125" customFormat="1" ht="15.75" hidden="1" x14ac:dyDescent="0.25">
      <c r="A75" s="142" t="s">
        <v>162</v>
      </c>
      <c r="B75" s="143">
        <v>8.3000000000000004E-2</v>
      </c>
      <c r="C75" s="143">
        <v>9.5690000000000008</v>
      </c>
      <c r="D75" s="143">
        <v>13.417</v>
      </c>
      <c r="E75" s="143">
        <v>28.015000000000001</v>
      </c>
      <c r="F75" s="143">
        <v>63.042000000000002</v>
      </c>
      <c r="G75" s="143">
        <v>78.600999999999999</v>
      </c>
      <c r="H75" s="143">
        <v>138.446</v>
      </c>
      <c r="I75" s="143">
        <v>61.408000000000001</v>
      </c>
      <c r="J75" s="143">
        <v>36.655999999999999</v>
      </c>
      <c r="K75" s="143">
        <v>44.658999999999999</v>
      </c>
      <c r="L75" s="143">
        <v>41.853999999999999</v>
      </c>
      <c r="M75" s="143">
        <v>21.555</v>
      </c>
      <c r="N75" s="143"/>
      <c r="O75" s="143">
        <v>20.72</v>
      </c>
      <c r="P75" s="143">
        <v>11.865</v>
      </c>
      <c r="Q75" s="144">
        <v>569.89</v>
      </c>
      <c r="R75" s="145">
        <v>168.149758523364</v>
      </c>
    </row>
    <row r="76" spans="1:18" s="125" customFormat="1" ht="15.75" hidden="1" x14ac:dyDescent="0.25">
      <c r="A76" s="142" t="s">
        <v>163</v>
      </c>
      <c r="B76" s="143">
        <v>9.0999999999999998E-2</v>
      </c>
      <c r="C76" s="143">
        <v>13.252000000000001</v>
      </c>
      <c r="D76" s="143">
        <v>19.838000000000001</v>
      </c>
      <c r="E76" s="143">
        <v>30.934000000000001</v>
      </c>
      <c r="F76" s="143">
        <v>76.543999999999997</v>
      </c>
      <c r="G76" s="143">
        <v>96.882000000000005</v>
      </c>
      <c r="H76" s="143">
        <v>161.578</v>
      </c>
      <c r="I76" s="143">
        <v>69.504000000000005</v>
      </c>
      <c r="J76" s="143">
        <v>43.792999999999999</v>
      </c>
      <c r="K76" s="143">
        <v>47.353999999999999</v>
      </c>
      <c r="L76" s="143">
        <v>44.44</v>
      </c>
      <c r="M76" s="143">
        <v>22.437000000000001</v>
      </c>
      <c r="N76" s="143"/>
      <c r="O76" s="143">
        <v>23.751999999999999</v>
      </c>
      <c r="P76" s="143">
        <v>11.988</v>
      </c>
      <c r="Q76" s="144">
        <v>662.38699999999994</v>
      </c>
      <c r="R76" s="145">
        <v>166.50387531346101</v>
      </c>
    </row>
    <row r="77" spans="1:18" s="125" customFormat="1" ht="15.75" hidden="1" x14ac:dyDescent="0.25">
      <c r="A77" s="142" t="s">
        <v>164</v>
      </c>
      <c r="B77" s="143">
        <v>3.6999999999999998E-2</v>
      </c>
      <c r="C77" s="143">
        <v>8.7270000000000003</v>
      </c>
      <c r="D77" s="143">
        <v>12.721</v>
      </c>
      <c r="E77" s="143">
        <v>19.359000000000002</v>
      </c>
      <c r="F77" s="143">
        <v>55.917999999999999</v>
      </c>
      <c r="G77" s="143">
        <v>63.09</v>
      </c>
      <c r="H77" s="143">
        <v>100.33499999999999</v>
      </c>
      <c r="I77" s="143">
        <v>45.286000000000001</v>
      </c>
      <c r="J77" s="143">
        <v>31.173999999999999</v>
      </c>
      <c r="K77" s="143">
        <v>36.322000000000003</v>
      </c>
      <c r="L77" s="143">
        <v>28.788</v>
      </c>
      <c r="M77" s="143">
        <v>15.239000000000001</v>
      </c>
      <c r="N77" s="143"/>
      <c r="O77" s="143">
        <v>18.98</v>
      </c>
      <c r="P77" s="143">
        <v>10.015000000000001</v>
      </c>
      <c r="Q77" s="144">
        <v>445.99099999999999</v>
      </c>
      <c r="R77" s="145">
        <v>167.95894728150199</v>
      </c>
    </row>
    <row r="78" spans="1:18" s="125" customFormat="1" ht="15.75" hidden="1" x14ac:dyDescent="0.25">
      <c r="A78" s="142" t="s">
        <v>165</v>
      </c>
      <c r="B78" s="143">
        <v>0.10299999999999999</v>
      </c>
      <c r="C78" s="143">
        <v>14.858000000000001</v>
      </c>
      <c r="D78" s="143">
        <v>17.957999999999998</v>
      </c>
      <c r="E78" s="143">
        <v>28.497</v>
      </c>
      <c r="F78" s="143">
        <v>101.587</v>
      </c>
      <c r="G78" s="143">
        <v>88.387</v>
      </c>
      <c r="H78" s="143">
        <v>171.86500000000001</v>
      </c>
      <c r="I78" s="143">
        <v>67.647000000000006</v>
      </c>
      <c r="J78" s="143">
        <v>43.204000000000001</v>
      </c>
      <c r="K78" s="143">
        <v>54.25</v>
      </c>
      <c r="L78" s="143">
        <v>38.045999999999999</v>
      </c>
      <c r="M78" s="143">
        <v>17.768999999999998</v>
      </c>
      <c r="N78" s="143"/>
      <c r="O78" s="143">
        <v>25.431999999999999</v>
      </c>
      <c r="P78" s="143">
        <v>8.4030000000000005</v>
      </c>
      <c r="Q78" s="144">
        <v>678.00599999999997</v>
      </c>
      <c r="R78" s="145">
        <v>165.53211380474701</v>
      </c>
    </row>
    <row r="79" spans="1:18" s="125" customFormat="1" ht="15.75" hidden="1" x14ac:dyDescent="0.25">
      <c r="A79" s="142" t="s">
        <v>166</v>
      </c>
      <c r="B79" s="143">
        <v>0.20100000000000001</v>
      </c>
      <c r="C79" s="143">
        <v>12.622999999999999</v>
      </c>
      <c r="D79" s="143">
        <v>16.829999999999998</v>
      </c>
      <c r="E79" s="143">
        <v>24.488</v>
      </c>
      <c r="F79" s="143">
        <v>89.435000000000002</v>
      </c>
      <c r="G79" s="143">
        <v>66.682000000000002</v>
      </c>
      <c r="H79" s="143">
        <v>135.887</v>
      </c>
      <c r="I79" s="143">
        <v>60.753</v>
      </c>
      <c r="J79" s="143">
        <v>40.887999999999998</v>
      </c>
      <c r="K79" s="143">
        <v>48.399000000000001</v>
      </c>
      <c r="L79" s="143">
        <v>31.466999999999999</v>
      </c>
      <c r="M79" s="143">
        <v>15.847</v>
      </c>
      <c r="N79" s="143"/>
      <c r="O79" s="143">
        <v>19.847999999999999</v>
      </c>
      <c r="P79" s="143">
        <v>9.9139999999999997</v>
      </c>
      <c r="Q79" s="144">
        <v>573.26199999999994</v>
      </c>
      <c r="R79" s="145">
        <v>165.64966770095899</v>
      </c>
    </row>
    <row r="80" spans="1:18" s="125" customFormat="1" ht="15.75" hidden="1" x14ac:dyDescent="0.25">
      <c r="A80" s="142" t="s">
        <v>167</v>
      </c>
      <c r="B80" s="143">
        <v>9.7000000000000003E-2</v>
      </c>
      <c r="C80" s="143">
        <v>15.805</v>
      </c>
      <c r="D80" s="143">
        <v>22.088000000000001</v>
      </c>
      <c r="E80" s="143">
        <v>35.386000000000003</v>
      </c>
      <c r="F80" s="143">
        <v>110.07299999999999</v>
      </c>
      <c r="G80" s="143">
        <v>82.600999999999999</v>
      </c>
      <c r="H80" s="143">
        <v>153.80799999999999</v>
      </c>
      <c r="I80" s="143">
        <v>67.242000000000004</v>
      </c>
      <c r="J80" s="143">
        <v>43.274000000000001</v>
      </c>
      <c r="K80" s="143">
        <v>55.616</v>
      </c>
      <c r="L80" s="143">
        <v>34.286999999999999</v>
      </c>
      <c r="M80" s="143">
        <v>16.745000000000001</v>
      </c>
      <c r="N80" s="143"/>
      <c r="O80" s="143">
        <v>22.972999999999999</v>
      </c>
      <c r="P80" s="143">
        <v>10.632</v>
      </c>
      <c r="Q80" s="144">
        <v>670.62699999999995</v>
      </c>
      <c r="R80" s="145">
        <v>164.06078833930599</v>
      </c>
    </row>
    <row r="81" spans="1:18" s="125" customFormat="1" ht="15.75" hidden="1" x14ac:dyDescent="0.25">
      <c r="A81" s="142" t="s">
        <v>168</v>
      </c>
      <c r="B81" s="143">
        <v>0.10100000000000001</v>
      </c>
      <c r="C81" s="143">
        <v>11.612</v>
      </c>
      <c r="D81" s="143">
        <v>18.838000000000001</v>
      </c>
      <c r="E81" s="143">
        <v>28.018000000000001</v>
      </c>
      <c r="F81" s="143">
        <v>74.921999999999997</v>
      </c>
      <c r="G81" s="143">
        <v>56.646999999999998</v>
      </c>
      <c r="H81" s="143">
        <v>101.843</v>
      </c>
      <c r="I81" s="143">
        <v>47.433999999999997</v>
      </c>
      <c r="J81" s="143">
        <v>30.866</v>
      </c>
      <c r="K81" s="143">
        <v>39.531999999999996</v>
      </c>
      <c r="L81" s="143">
        <v>23.061</v>
      </c>
      <c r="M81" s="143">
        <v>11.462999999999999</v>
      </c>
      <c r="N81" s="143"/>
      <c r="O81" s="143">
        <v>14.956</v>
      </c>
      <c r="P81" s="143">
        <v>8.8919999999999995</v>
      </c>
      <c r="Q81" s="144">
        <v>468.185</v>
      </c>
      <c r="R81" s="145">
        <v>163.29226223783101</v>
      </c>
    </row>
    <row r="82" spans="1:18" s="125" customFormat="1" ht="15.75" hidden="1" x14ac:dyDescent="0.25">
      <c r="A82" s="142" t="s">
        <v>169</v>
      </c>
      <c r="B82" s="143">
        <v>0.46200000000000002</v>
      </c>
      <c r="C82" s="143">
        <v>19.201000000000001</v>
      </c>
      <c r="D82" s="143">
        <v>36.927999999999997</v>
      </c>
      <c r="E82" s="143">
        <v>35.024999999999999</v>
      </c>
      <c r="F82" s="143">
        <v>119.61</v>
      </c>
      <c r="G82" s="143">
        <v>90.188999999999993</v>
      </c>
      <c r="H82" s="143">
        <v>143.85300000000001</v>
      </c>
      <c r="I82" s="143">
        <v>68.617999999999995</v>
      </c>
      <c r="J82" s="143">
        <v>40.234999999999999</v>
      </c>
      <c r="K82" s="143">
        <v>51.832999999999998</v>
      </c>
      <c r="L82" s="143">
        <v>29.082999999999998</v>
      </c>
      <c r="M82" s="143">
        <v>12.734</v>
      </c>
      <c r="N82" s="143"/>
      <c r="O82" s="143">
        <v>19.902000000000001</v>
      </c>
      <c r="P82" s="143">
        <v>7.492</v>
      </c>
      <c r="Q82" s="144">
        <v>675.16499999999996</v>
      </c>
      <c r="R82" s="145">
        <v>160.76876255292601</v>
      </c>
    </row>
    <row r="83" spans="1:18" s="125" customFormat="1" ht="15.75" hidden="1" x14ac:dyDescent="0.25">
      <c r="A83" s="142" t="s">
        <v>170</v>
      </c>
      <c r="B83" s="143">
        <v>1.18</v>
      </c>
      <c r="C83" s="143">
        <v>16.587</v>
      </c>
      <c r="D83" s="143">
        <v>41.075000000000003</v>
      </c>
      <c r="E83" s="143">
        <v>29.152000000000001</v>
      </c>
      <c r="F83" s="143">
        <v>97.119</v>
      </c>
      <c r="G83" s="143">
        <v>73.231999999999999</v>
      </c>
      <c r="H83" s="143">
        <v>112.819</v>
      </c>
      <c r="I83" s="143">
        <v>51.86</v>
      </c>
      <c r="J83" s="143">
        <v>36.713999999999999</v>
      </c>
      <c r="K83" s="143">
        <v>43.036000000000001</v>
      </c>
      <c r="L83" s="143">
        <v>22.285</v>
      </c>
      <c r="M83" s="143">
        <v>8.4740000000000002</v>
      </c>
      <c r="N83" s="143"/>
      <c r="O83" s="143">
        <v>15.247999999999999</v>
      </c>
      <c r="P83" s="143">
        <v>7.7350000000000003</v>
      </c>
      <c r="Q83" s="144">
        <v>556.51599999999996</v>
      </c>
      <c r="R83" s="145">
        <v>159.31027313263399</v>
      </c>
    </row>
    <row r="84" spans="1:18" s="125" customFormat="1" ht="15.75" hidden="1" x14ac:dyDescent="0.25">
      <c r="A84" s="142" t="s">
        <v>171</v>
      </c>
      <c r="B84" s="143">
        <v>1.149</v>
      </c>
      <c r="C84" s="143">
        <v>21.038</v>
      </c>
      <c r="D84" s="143">
        <v>45.529000000000003</v>
      </c>
      <c r="E84" s="143">
        <v>29.308</v>
      </c>
      <c r="F84" s="143">
        <v>101.04300000000001</v>
      </c>
      <c r="G84" s="143">
        <v>79.575000000000003</v>
      </c>
      <c r="H84" s="143">
        <v>105.32899999999999</v>
      </c>
      <c r="I84" s="143">
        <v>44.488</v>
      </c>
      <c r="J84" s="143">
        <v>32.549999999999997</v>
      </c>
      <c r="K84" s="143">
        <v>37.296999999999997</v>
      </c>
      <c r="L84" s="143">
        <v>19.471</v>
      </c>
      <c r="M84" s="143">
        <v>6.2430000000000003</v>
      </c>
      <c r="N84" s="143"/>
      <c r="O84" s="143">
        <v>11.888</v>
      </c>
      <c r="P84" s="143">
        <v>7.22</v>
      </c>
      <c r="Q84" s="144">
        <v>542.12800000000004</v>
      </c>
      <c r="R84" s="145">
        <v>156.02572778870399</v>
      </c>
    </row>
    <row r="85" spans="1:18" s="125" customFormat="1" ht="15.75" hidden="1" x14ac:dyDescent="0.25">
      <c r="A85" s="142" t="s">
        <v>172</v>
      </c>
      <c r="B85" s="143">
        <v>0.92200000000000004</v>
      </c>
      <c r="C85" s="143">
        <v>14.195</v>
      </c>
      <c r="D85" s="143">
        <v>28.649000000000001</v>
      </c>
      <c r="E85" s="143">
        <v>19.161999999999999</v>
      </c>
      <c r="F85" s="143">
        <v>67.212000000000003</v>
      </c>
      <c r="G85" s="143">
        <v>44.000999999999998</v>
      </c>
      <c r="H85" s="143">
        <v>69.694999999999993</v>
      </c>
      <c r="I85" s="143">
        <v>26.009</v>
      </c>
      <c r="J85" s="143">
        <v>19.821000000000002</v>
      </c>
      <c r="K85" s="143">
        <v>21.222000000000001</v>
      </c>
      <c r="L85" s="143">
        <v>10.717000000000001</v>
      </c>
      <c r="M85" s="143">
        <v>4.7329999999999997</v>
      </c>
      <c r="N85" s="143"/>
      <c r="O85" s="143">
        <v>6.3209999999999997</v>
      </c>
      <c r="P85" s="143">
        <v>5.53</v>
      </c>
      <c r="Q85" s="144">
        <v>338.18900000000002</v>
      </c>
      <c r="R85" s="145">
        <v>154.854631920375</v>
      </c>
    </row>
    <row r="86" spans="1:18" s="125" customFormat="1" ht="15.75" hidden="1" x14ac:dyDescent="0.25">
      <c r="A86" s="142" t="s">
        <v>173</v>
      </c>
      <c r="B86" s="143">
        <v>2.4830000000000001</v>
      </c>
      <c r="C86" s="143">
        <v>26.57</v>
      </c>
      <c r="D86" s="143">
        <v>51.09</v>
      </c>
      <c r="E86" s="143">
        <v>29.504999999999999</v>
      </c>
      <c r="F86" s="143">
        <v>88.009</v>
      </c>
      <c r="G86" s="143">
        <v>58.040999999999997</v>
      </c>
      <c r="H86" s="143">
        <v>89.322000000000003</v>
      </c>
      <c r="I86" s="143">
        <v>32.790999999999997</v>
      </c>
      <c r="J86" s="143">
        <v>28.349</v>
      </c>
      <c r="K86" s="143">
        <v>28.460999999999999</v>
      </c>
      <c r="L86" s="143">
        <v>16.526</v>
      </c>
      <c r="M86" s="143">
        <v>6.4539999999999997</v>
      </c>
      <c r="N86" s="143"/>
      <c r="O86" s="143">
        <v>10.305</v>
      </c>
      <c r="P86" s="143">
        <v>4.3979999999999997</v>
      </c>
      <c r="Q86" s="144">
        <v>472.30399999999997</v>
      </c>
      <c r="R86" s="145">
        <v>153.54664825841101</v>
      </c>
    </row>
    <row r="87" spans="1:18" s="125" customFormat="1" ht="15.75" hidden="1" x14ac:dyDescent="0.25">
      <c r="A87" s="142" t="s">
        <v>174</v>
      </c>
      <c r="B87" s="143">
        <v>3.03</v>
      </c>
      <c r="C87" s="143">
        <v>23.576000000000001</v>
      </c>
      <c r="D87" s="143">
        <v>54.906999999999996</v>
      </c>
      <c r="E87" s="143">
        <v>29.975999999999999</v>
      </c>
      <c r="F87" s="143">
        <v>82.105000000000004</v>
      </c>
      <c r="G87" s="143">
        <v>53.968000000000004</v>
      </c>
      <c r="H87" s="143">
        <v>82.887</v>
      </c>
      <c r="I87" s="143">
        <v>27.314</v>
      </c>
      <c r="J87" s="143">
        <v>26.251999999999999</v>
      </c>
      <c r="K87" s="143">
        <v>20.952999999999999</v>
      </c>
      <c r="L87" s="143">
        <v>14.585000000000001</v>
      </c>
      <c r="M87" s="143">
        <v>5.0960000000000001</v>
      </c>
      <c r="N87" s="143"/>
      <c r="O87" s="143">
        <v>8.3510000000000009</v>
      </c>
      <c r="P87" s="143">
        <v>5.024</v>
      </c>
      <c r="Q87" s="144">
        <v>438.024</v>
      </c>
      <c r="R87" s="145">
        <v>151.47989838337199</v>
      </c>
    </row>
    <row r="88" spans="1:18" s="125" customFormat="1" ht="15.75" hidden="1" x14ac:dyDescent="0.25">
      <c r="A88" s="142" t="s">
        <v>175</v>
      </c>
      <c r="B88" s="143">
        <v>7.4989999999999997</v>
      </c>
      <c r="C88" s="143">
        <v>31.942</v>
      </c>
      <c r="D88" s="143">
        <v>89.807000000000002</v>
      </c>
      <c r="E88" s="143">
        <v>44.957000000000001</v>
      </c>
      <c r="F88" s="143">
        <v>116.307</v>
      </c>
      <c r="G88" s="143">
        <v>78.578000000000003</v>
      </c>
      <c r="H88" s="143">
        <v>100.032</v>
      </c>
      <c r="I88" s="143">
        <v>28.997</v>
      </c>
      <c r="J88" s="143">
        <v>29.149000000000001</v>
      </c>
      <c r="K88" s="143">
        <v>21.283999999999999</v>
      </c>
      <c r="L88" s="143">
        <v>16.282</v>
      </c>
      <c r="M88" s="143">
        <v>7.48</v>
      </c>
      <c r="N88" s="143"/>
      <c r="O88" s="143">
        <v>7.3710000000000004</v>
      </c>
      <c r="P88" s="143">
        <v>5.1719999999999997</v>
      </c>
      <c r="Q88" s="144">
        <v>584.85699999999997</v>
      </c>
      <c r="R88" s="145">
        <v>147.418734312601</v>
      </c>
    </row>
    <row r="89" spans="1:18" s="125" customFormat="1" ht="15.75" hidden="1" x14ac:dyDescent="0.25">
      <c r="A89" s="142" t="s">
        <v>176</v>
      </c>
      <c r="B89" s="143">
        <v>4.9749999999999996</v>
      </c>
      <c r="C89" s="143">
        <v>27.294</v>
      </c>
      <c r="D89" s="143">
        <v>73.409000000000006</v>
      </c>
      <c r="E89" s="143">
        <v>38.113</v>
      </c>
      <c r="F89" s="143">
        <v>90.974999999999994</v>
      </c>
      <c r="G89" s="143">
        <v>63.354999999999997</v>
      </c>
      <c r="H89" s="143">
        <v>83.111999999999995</v>
      </c>
      <c r="I89" s="143">
        <v>22.632999999999999</v>
      </c>
      <c r="J89" s="143">
        <v>23.523</v>
      </c>
      <c r="K89" s="143">
        <v>15.794</v>
      </c>
      <c r="L89" s="143">
        <v>12.474</v>
      </c>
      <c r="M89" s="143">
        <v>7.74</v>
      </c>
      <c r="N89" s="143"/>
      <c r="O89" s="143">
        <v>5.35</v>
      </c>
      <c r="P89" s="143">
        <v>4.32</v>
      </c>
      <c r="Q89" s="144">
        <v>473.06700000000001</v>
      </c>
      <c r="R89" s="145">
        <v>147.233776429502</v>
      </c>
    </row>
    <row r="90" spans="1:18" s="125" customFormat="1" ht="15.75" hidden="1" x14ac:dyDescent="0.25">
      <c r="A90" s="142" t="s">
        <v>101</v>
      </c>
      <c r="B90" s="143">
        <v>8.3149999999999995</v>
      </c>
      <c r="C90" s="143">
        <v>36.252000000000002</v>
      </c>
      <c r="D90" s="143">
        <v>101.70699999999999</v>
      </c>
      <c r="E90" s="143">
        <v>71.186999999999998</v>
      </c>
      <c r="F90" s="143">
        <v>108.334</v>
      </c>
      <c r="G90" s="143">
        <v>66.251000000000005</v>
      </c>
      <c r="H90" s="143">
        <v>94.146000000000001</v>
      </c>
      <c r="I90" s="143">
        <v>26.077999999999999</v>
      </c>
      <c r="J90" s="143">
        <v>28.510999999999999</v>
      </c>
      <c r="K90" s="143">
        <v>20.335999999999999</v>
      </c>
      <c r="L90" s="143">
        <v>15.843</v>
      </c>
      <c r="M90" s="143">
        <v>9.8230000000000004</v>
      </c>
      <c r="N90" s="143"/>
      <c r="O90" s="143">
        <v>7.0330000000000004</v>
      </c>
      <c r="P90" s="143">
        <v>3.7250000000000001</v>
      </c>
      <c r="Q90" s="144">
        <v>597.54100000000005</v>
      </c>
      <c r="R90" s="145">
        <v>145.48846107211699</v>
      </c>
    </row>
    <row r="91" spans="1:18" s="125" customFormat="1" ht="15.75" hidden="1" x14ac:dyDescent="0.25">
      <c r="A91" s="142" t="s">
        <v>102</v>
      </c>
      <c r="B91" s="143">
        <v>7.6719999999999997</v>
      </c>
      <c r="C91" s="143">
        <v>30.597000000000001</v>
      </c>
      <c r="D91" s="143">
        <v>81.028999999999996</v>
      </c>
      <c r="E91" s="143">
        <v>60.295999999999999</v>
      </c>
      <c r="F91" s="143">
        <v>86.524000000000001</v>
      </c>
      <c r="G91" s="143">
        <v>49.465000000000003</v>
      </c>
      <c r="H91" s="143">
        <v>77.274000000000001</v>
      </c>
      <c r="I91" s="143">
        <v>20.760999999999999</v>
      </c>
      <c r="J91" s="143">
        <v>26.722999999999999</v>
      </c>
      <c r="K91" s="143">
        <v>18.891999999999999</v>
      </c>
      <c r="L91" s="143">
        <v>10.901</v>
      </c>
      <c r="M91" s="143">
        <v>6.7220000000000004</v>
      </c>
      <c r="N91" s="143"/>
      <c r="O91" s="143">
        <v>5.3659999999999997</v>
      </c>
      <c r="P91" s="143">
        <v>4.4669999999999996</v>
      </c>
      <c r="Q91" s="144">
        <v>486.68900000000002</v>
      </c>
      <c r="R91" s="145">
        <v>145.054647029791</v>
      </c>
    </row>
    <row r="92" spans="1:18" s="125" customFormat="1" ht="15.75" hidden="1" x14ac:dyDescent="0.25">
      <c r="A92" s="142" t="s">
        <v>103</v>
      </c>
      <c r="B92" s="143">
        <v>9.8559999999999999</v>
      </c>
      <c r="C92" s="143">
        <v>42.042999999999999</v>
      </c>
      <c r="D92" s="143">
        <v>81.605999999999995</v>
      </c>
      <c r="E92" s="143">
        <v>69.718999999999994</v>
      </c>
      <c r="F92" s="143">
        <v>95.546000000000006</v>
      </c>
      <c r="G92" s="143">
        <v>57.05</v>
      </c>
      <c r="H92" s="143">
        <v>73.546999999999997</v>
      </c>
      <c r="I92" s="143">
        <v>17.55</v>
      </c>
      <c r="J92" s="143">
        <v>23.777999999999999</v>
      </c>
      <c r="K92" s="143">
        <v>19.902000000000001</v>
      </c>
      <c r="L92" s="143">
        <v>11.102</v>
      </c>
      <c r="M92" s="143">
        <v>7.2439999999999998</v>
      </c>
      <c r="N92" s="143"/>
      <c r="O92" s="143">
        <v>5.2489999999999997</v>
      </c>
      <c r="P92" s="143">
        <v>4.9210000000000003</v>
      </c>
      <c r="Q92" s="144">
        <v>519.11300000000006</v>
      </c>
      <c r="R92" s="145">
        <v>143.194071475247</v>
      </c>
    </row>
    <row r="93" spans="1:18" s="125" customFormat="1" ht="15.75" hidden="1" x14ac:dyDescent="0.25">
      <c r="A93" s="142" t="s">
        <v>104</v>
      </c>
      <c r="B93" s="143">
        <v>10.739000000000001</v>
      </c>
      <c r="C93" s="143">
        <v>28.861000000000001</v>
      </c>
      <c r="D93" s="143">
        <v>60.506999999999998</v>
      </c>
      <c r="E93" s="143">
        <v>53.125999999999998</v>
      </c>
      <c r="F93" s="143">
        <v>70.772999999999996</v>
      </c>
      <c r="G93" s="143">
        <v>44.951000000000001</v>
      </c>
      <c r="H93" s="143">
        <v>55.234000000000002</v>
      </c>
      <c r="I93" s="143">
        <v>14.821</v>
      </c>
      <c r="J93" s="143">
        <v>17.533999999999999</v>
      </c>
      <c r="K93" s="143">
        <v>17.326000000000001</v>
      </c>
      <c r="L93" s="143">
        <v>5.95</v>
      </c>
      <c r="M93" s="143">
        <v>6.1749999999999998</v>
      </c>
      <c r="N93" s="143"/>
      <c r="O93" s="143">
        <v>3.2080000000000002</v>
      </c>
      <c r="P93" s="143">
        <v>3.7759999999999998</v>
      </c>
      <c r="Q93" s="144">
        <v>392.98099999999999</v>
      </c>
      <c r="R93" s="145">
        <v>142.98851761924999</v>
      </c>
    </row>
    <row r="94" spans="1:18" s="125" customFormat="1" ht="15.75" hidden="1" x14ac:dyDescent="0.25">
      <c r="A94" s="142" t="s">
        <v>105</v>
      </c>
      <c r="B94" s="143">
        <v>16.245000000000001</v>
      </c>
      <c r="C94" s="143">
        <v>51.945</v>
      </c>
      <c r="D94" s="143">
        <v>93.710999999999999</v>
      </c>
      <c r="E94" s="143">
        <v>76.608000000000004</v>
      </c>
      <c r="F94" s="143">
        <v>94.444000000000003</v>
      </c>
      <c r="G94" s="143">
        <v>56.581000000000003</v>
      </c>
      <c r="H94" s="143">
        <v>73.271000000000001</v>
      </c>
      <c r="I94" s="143">
        <v>22.021999999999998</v>
      </c>
      <c r="J94" s="143">
        <v>22.13</v>
      </c>
      <c r="K94" s="143">
        <v>16.53</v>
      </c>
      <c r="L94" s="143">
        <v>6.3150000000000004</v>
      </c>
      <c r="M94" s="143">
        <v>9.4420000000000002</v>
      </c>
      <c r="N94" s="143"/>
      <c r="O94" s="143">
        <v>3.6760000000000002</v>
      </c>
      <c r="P94" s="143">
        <v>3.5960000000000001</v>
      </c>
      <c r="Q94" s="144">
        <v>546.51599999999996</v>
      </c>
      <c r="R94" s="145">
        <v>140.264171516982</v>
      </c>
    </row>
    <row r="95" spans="1:18" s="125" customFormat="1" ht="15.75" hidden="1" x14ac:dyDescent="0.25">
      <c r="A95" s="142" t="s">
        <v>106</v>
      </c>
      <c r="B95" s="143">
        <v>14.936</v>
      </c>
      <c r="C95" s="143">
        <v>47.232999999999997</v>
      </c>
      <c r="D95" s="143">
        <v>76.72</v>
      </c>
      <c r="E95" s="143">
        <v>67.662999999999997</v>
      </c>
      <c r="F95" s="143">
        <v>84.042000000000002</v>
      </c>
      <c r="G95" s="143">
        <v>48.418999999999997</v>
      </c>
      <c r="H95" s="143">
        <v>54.637</v>
      </c>
      <c r="I95" s="143">
        <v>19.984999999999999</v>
      </c>
      <c r="J95" s="143">
        <v>17.306999999999999</v>
      </c>
      <c r="K95" s="143">
        <v>11.542</v>
      </c>
      <c r="L95" s="143">
        <v>5.468</v>
      </c>
      <c r="M95" s="143">
        <v>6.2549999999999999</v>
      </c>
      <c r="N95" s="143"/>
      <c r="O95" s="143">
        <v>2.74</v>
      </c>
      <c r="P95" s="143">
        <v>3.7559999999999998</v>
      </c>
      <c r="Q95" s="144">
        <v>460.70299999999997</v>
      </c>
      <c r="R95" s="145">
        <v>138.844404274456</v>
      </c>
    </row>
    <row r="96" spans="1:18" s="125" customFormat="1" ht="15.75" hidden="1" x14ac:dyDescent="0.25">
      <c r="A96" s="142" t="s">
        <v>107</v>
      </c>
      <c r="B96" s="143">
        <v>22.09</v>
      </c>
      <c r="C96" s="143">
        <v>59.055</v>
      </c>
      <c r="D96" s="143">
        <v>85.683000000000007</v>
      </c>
      <c r="E96" s="143">
        <v>82.456000000000003</v>
      </c>
      <c r="F96" s="143">
        <v>97.653000000000006</v>
      </c>
      <c r="G96" s="143">
        <v>52.741</v>
      </c>
      <c r="H96" s="143">
        <v>53.042999999999999</v>
      </c>
      <c r="I96" s="143">
        <v>17.326000000000001</v>
      </c>
      <c r="J96" s="143">
        <v>14.952</v>
      </c>
      <c r="K96" s="143">
        <v>13.074</v>
      </c>
      <c r="L96" s="143">
        <v>5.0529999999999999</v>
      </c>
      <c r="M96" s="143">
        <v>6.6950000000000003</v>
      </c>
      <c r="N96" s="143"/>
      <c r="O96" s="143">
        <v>2.8119999999999998</v>
      </c>
      <c r="P96" s="143">
        <v>3.778</v>
      </c>
      <c r="Q96" s="144">
        <v>516.41099999999994</v>
      </c>
      <c r="R96" s="145">
        <v>136.55695595094301</v>
      </c>
    </row>
    <row r="97" spans="1:18" s="125" customFormat="1" ht="15.75" hidden="1" x14ac:dyDescent="0.25">
      <c r="A97" s="142" t="s">
        <v>108</v>
      </c>
      <c r="B97" s="143">
        <v>19.626999999999999</v>
      </c>
      <c r="C97" s="143">
        <v>43.338999999999999</v>
      </c>
      <c r="D97" s="143">
        <v>59.938000000000002</v>
      </c>
      <c r="E97" s="143">
        <v>69.093000000000004</v>
      </c>
      <c r="F97" s="143">
        <v>67.102000000000004</v>
      </c>
      <c r="G97" s="143">
        <v>38.354999999999997</v>
      </c>
      <c r="H97" s="143">
        <v>37.554000000000002</v>
      </c>
      <c r="I97" s="143">
        <v>13.709</v>
      </c>
      <c r="J97" s="143">
        <v>9.3059999999999992</v>
      </c>
      <c r="K97" s="143">
        <v>10.125</v>
      </c>
      <c r="L97" s="143">
        <v>4.4939999999999998</v>
      </c>
      <c r="M97" s="143">
        <v>5.7370000000000001</v>
      </c>
      <c r="N97" s="143"/>
      <c r="O97" s="143">
        <v>2.2080000000000002</v>
      </c>
      <c r="P97" s="143">
        <v>3.194</v>
      </c>
      <c r="Q97" s="144">
        <v>383.78100000000001</v>
      </c>
      <c r="R97" s="145">
        <v>136.51437647633799</v>
      </c>
    </row>
    <row r="98" spans="1:18" s="125" customFormat="1" ht="15.75" hidden="1" x14ac:dyDescent="0.25">
      <c r="A98" s="142" t="s">
        <v>109</v>
      </c>
      <c r="B98" s="143">
        <v>34.454000000000001</v>
      </c>
      <c r="C98" s="143">
        <v>65.875</v>
      </c>
      <c r="D98" s="143">
        <v>91.265000000000001</v>
      </c>
      <c r="E98" s="143">
        <v>96.584999999999994</v>
      </c>
      <c r="F98" s="143">
        <v>99.18</v>
      </c>
      <c r="G98" s="143">
        <v>55.771999999999998</v>
      </c>
      <c r="H98" s="143">
        <v>46.063000000000002</v>
      </c>
      <c r="I98" s="143">
        <v>17.37</v>
      </c>
      <c r="J98" s="143">
        <v>12.702</v>
      </c>
      <c r="K98" s="143">
        <v>12.648</v>
      </c>
      <c r="L98" s="143">
        <v>5.2919999999999998</v>
      </c>
      <c r="M98" s="143">
        <v>7.91</v>
      </c>
      <c r="N98" s="143"/>
      <c r="O98" s="143">
        <v>2.863</v>
      </c>
      <c r="P98" s="143">
        <v>3.0190000000000001</v>
      </c>
      <c r="Q98" s="144">
        <v>550.99800000000005</v>
      </c>
      <c r="R98" s="145">
        <v>134.74433326824601</v>
      </c>
    </row>
    <row r="99" spans="1:18" s="125" customFormat="1" ht="15.75" hidden="1" x14ac:dyDescent="0.25">
      <c r="A99" s="142" t="s">
        <v>110</v>
      </c>
      <c r="B99" s="143">
        <v>42.851999999999997</v>
      </c>
      <c r="C99" s="143">
        <v>47.790999999999997</v>
      </c>
      <c r="D99" s="143">
        <v>85.71</v>
      </c>
      <c r="E99" s="143">
        <v>92.453999999999994</v>
      </c>
      <c r="F99" s="143">
        <v>78.917000000000002</v>
      </c>
      <c r="G99" s="143">
        <v>48.139000000000003</v>
      </c>
      <c r="H99" s="143">
        <v>37.03</v>
      </c>
      <c r="I99" s="143">
        <v>13.515000000000001</v>
      </c>
      <c r="J99" s="143">
        <v>8.9369999999999994</v>
      </c>
      <c r="K99" s="143">
        <v>12.473000000000001</v>
      </c>
      <c r="L99" s="143">
        <v>4.5549999999999997</v>
      </c>
      <c r="M99" s="143">
        <v>5.6760000000000002</v>
      </c>
      <c r="N99" s="143"/>
      <c r="O99" s="143">
        <v>2.363</v>
      </c>
      <c r="P99" s="143">
        <v>3.423</v>
      </c>
      <c r="Q99" s="144">
        <v>483.83499999999998</v>
      </c>
      <c r="R99" s="145">
        <v>133.211356086026</v>
      </c>
    </row>
    <row r="100" spans="1:18" s="125" customFormat="1" ht="15.75" hidden="1" x14ac:dyDescent="0.25">
      <c r="A100" s="142" t="s">
        <v>111</v>
      </c>
      <c r="B100" s="143">
        <v>52.692</v>
      </c>
      <c r="C100" s="143">
        <v>59.625999999999998</v>
      </c>
      <c r="D100" s="143">
        <v>99.578000000000003</v>
      </c>
      <c r="E100" s="143">
        <v>110.157</v>
      </c>
      <c r="F100" s="143">
        <v>84.096999999999994</v>
      </c>
      <c r="G100" s="143">
        <v>52.716000000000001</v>
      </c>
      <c r="H100" s="143">
        <v>40.332000000000001</v>
      </c>
      <c r="I100" s="143">
        <v>15.786</v>
      </c>
      <c r="J100" s="143">
        <v>9.5060000000000002</v>
      </c>
      <c r="K100" s="143">
        <v>12.942</v>
      </c>
      <c r="L100" s="143">
        <v>4.2880000000000003</v>
      </c>
      <c r="M100" s="143">
        <v>7.093</v>
      </c>
      <c r="N100" s="143"/>
      <c r="O100" s="143">
        <v>2.1869999999999998</v>
      </c>
      <c r="P100" s="143">
        <v>3.988</v>
      </c>
      <c r="Q100" s="144">
        <v>554.98800000000006</v>
      </c>
      <c r="R100" s="145">
        <v>131.94921778584401</v>
      </c>
    </row>
    <row r="101" spans="1:18" s="125" customFormat="1" ht="15.75" hidden="1" x14ac:dyDescent="0.25">
      <c r="A101" s="142" t="s">
        <v>112</v>
      </c>
      <c r="B101" s="143">
        <v>43.223999999999997</v>
      </c>
      <c r="C101" s="143">
        <v>46.8</v>
      </c>
      <c r="D101" s="143">
        <v>74.055000000000007</v>
      </c>
      <c r="E101" s="143">
        <v>83.497</v>
      </c>
      <c r="F101" s="143">
        <v>60.649000000000001</v>
      </c>
      <c r="G101" s="143">
        <v>37.463000000000001</v>
      </c>
      <c r="H101" s="143">
        <v>32.003</v>
      </c>
      <c r="I101" s="143">
        <v>12.459</v>
      </c>
      <c r="J101" s="143">
        <v>7.4139999999999997</v>
      </c>
      <c r="K101" s="143">
        <v>9.0139999999999993</v>
      </c>
      <c r="L101" s="143">
        <v>4.3529999999999998</v>
      </c>
      <c r="M101" s="143">
        <v>4.3970000000000002</v>
      </c>
      <c r="N101" s="143"/>
      <c r="O101" s="143">
        <v>2.0790000000000002</v>
      </c>
      <c r="P101" s="143">
        <v>3.597</v>
      </c>
      <c r="Q101" s="144">
        <v>421.00400000000002</v>
      </c>
      <c r="R101" s="145">
        <v>131.620413649028</v>
      </c>
    </row>
    <row r="102" spans="1:18" s="125" customFormat="1" ht="15.75" hidden="1" x14ac:dyDescent="0.25">
      <c r="A102" s="142" t="s">
        <v>113</v>
      </c>
      <c r="B102" s="143">
        <v>85.332999999999998</v>
      </c>
      <c r="C102" s="143">
        <v>63.585999999999999</v>
      </c>
      <c r="D102" s="143">
        <v>113.364</v>
      </c>
      <c r="E102" s="143">
        <v>102.07899999999999</v>
      </c>
      <c r="F102" s="143">
        <v>82.548000000000002</v>
      </c>
      <c r="G102" s="143">
        <v>48.290999999999997</v>
      </c>
      <c r="H102" s="143">
        <v>42.655000000000001</v>
      </c>
      <c r="I102" s="143">
        <v>17.632000000000001</v>
      </c>
      <c r="J102" s="143">
        <v>10.367000000000001</v>
      </c>
      <c r="K102" s="143">
        <v>8.8109999999999999</v>
      </c>
      <c r="L102" s="143">
        <v>5.351</v>
      </c>
      <c r="M102" s="143">
        <v>7.8780000000000001</v>
      </c>
      <c r="N102" s="143"/>
      <c r="O102" s="143">
        <v>2.4710000000000001</v>
      </c>
      <c r="P102" s="143">
        <v>3.786</v>
      </c>
      <c r="Q102" s="144">
        <v>594.15200000000004</v>
      </c>
      <c r="R102" s="145">
        <v>129.74638952785199</v>
      </c>
    </row>
    <row r="103" spans="1:18" s="125" customFormat="1" ht="15.75" hidden="1" x14ac:dyDescent="0.25">
      <c r="A103" s="142" t="s">
        <v>114</v>
      </c>
      <c r="B103" s="143">
        <v>77.763999999999996</v>
      </c>
      <c r="C103" s="143">
        <v>61.59</v>
      </c>
      <c r="D103" s="143">
        <v>102.96899999999999</v>
      </c>
      <c r="E103" s="143">
        <v>96.67</v>
      </c>
      <c r="F103" s="143">
        <v>78.606999999999999</v>
      </c>
      <c r="G103" s="143">
        <v>44.857999999999997</v>
      </c>
      <c r="H103" s="143">
        <v>36.323</v>
      </c>
      <c r="I103" s="143">
        <v>15.315</v>
      </c>
      <c r="J103" s="143">
        <v>8.2080000000000002</v>
      </c>
      <c r="K103" s="143">
        <v>8.0839999999999996</v>
      </c>
      <c r="L103" s="143">
        <v>4.4089999999999998</v>
      </c>
      <c r="M103" s="143">
        <v>4.7670000000000003</v>
      </c>
      <c r="N103" s="143"/>
      <c r="O103" s="143">
        <v>2.6360000000000001</v>
      </c>
      <c r="P103" s="143">
        <v>4.1440000000000001</v>
      </c>
      <c r="Q103" s="144">
        <v>546.34400000000005</v>
      </c>
      <c r="R103" s="145">
        <v>128.81003469205999</v>
      </c>
    </row>
    <row r="104" spans="1:18" s="125" customFormat="1" ht="15.75" hidden="1" x14ac:dyDescent="0.25">
      <c r="A104" s="146" t="s">
        <v>177</v>
      </c>
      <c r="B104" s="146"/>
      <c r="C104" s="132"/>
      <c r="D104" s="132"/>
      <c r="E104" s="132"/>
      <c r="F104" s="132"/>
      <c r="G104" s="132"/>
      <c r="H104" s="132"/>
      <c r="I104" s="132"/>
      <c r="J104" s="132"/>
      <c r="K104" s="132"/>
      <c r="L104" s="132"/>
      <c r="M104" s="132"/>
      <c r="N104" s="132"/>
      <c r="O104" s="132"/>
      <c r="P104" s="132"/>
      <c r="Q104" s="132"/>
      <c r="R104" s="132"/>
    </row>
    <row r="105" spans="1:18" s="125" customFormat="1" ht="15.75" hidden="1" x14ac:dyDescent="0.25">
      <c r="A105" s="142">
        <v>2001</v>
      </c>
      <c r="B105" s="148">
        <v>9.1647969707445761E-3</v>
      </c>
      <c r="C105" s="148">
        <v>4.6404035294909241E-4</v>
      </c>
      <c r="D105" s="148">
        <v>0.53983361059744428</v>
      </c>
      <c r="E105" s="148">
        <v>0.82773197957294375</v>
      </c>
      <c r="F105" s="148">
        <v>7.1109543685918926</v>
      </c>
      <c r="G105" s="148">
        <v>11.498997286137337</v>
      </c>
      <c r="H105" s="148">
        <v>20.084633226372031</v>
      </c>
      <c r="I105" s="148">
        <v>9.1262042813909776</v>
      </c>
      <c r="J105" s="148">
        <v>7.2978466207421402</v>
      </c>
      <c r="K105" s="148">
        <v>9.3786809034246943</v>
      </c>
      <c r="L105" s="148">
        <v>7.4992788039514586</v>
      </c>
      <c r="M105" s="148">
        <v>5.7125687649798031</v>
      </c>
      <c r="N105" s="148"/>
      <c r="O105" s="148">
        <v>3.8248526091828947</v>
      </c>
      <c r="P105" s="148">
        <v>17.088788707732675</v>
      </c>
      <c r="Q105" s="148">
        <v>100</v>
      </c>
      <c r="R105" s="132"/>
    </row>
    <row r="106" spans="1:18" s="125" customFormat="1" ht="15.75" hidden="1" x14ac:dyDescent="0.25">
      <c r="A106" s="142">
        <v>2002</v>
      </c>
      <c r="B106" s="148">
        <v>3.7283786660681382E-3</v>
      </c>
      <c r="C106" s="148">
        <v>0.16393680994701601</v>
      </c>
      <c r="D106" s="148">
        <v>1.3073559792567924</v>
      </c>
      <c r="E106" s="148">
        <v>0.97728261594978028</v>
      </c>
      <c r="F106" s="148">
        <v>8.1271198162953269</v>
      </c>
      <c r="G106" s="148">
        <v>10.144955634158064</v>
      </c>
      <c r="H106" s="148">
        <v>17.665356390124124</v>
      </c>
      <c r="I106" s="148">
        <v>7.6375091298672597</v>
      </c>
      <c r="J106" s="148">
        <v>5.8060549615212684</v>
      </c>
      <c r="K106" s="148">
        <v>7.5013860247691122</v>
      </c>
      <c r="L106" s="148">
        <v>6.7993696057351407</v>
      </c>
      <c r="M106" s="148">
        <v>5.0425948620704961</v>
      </c>
      <c r="N106" s="148"/>
      <c r="O106" s="148">
        <v>3.048956221750541</v>
      </c>
      <c r="P106" s="148">
        <v>25.774393569889021</v>
      </c>
      <c r="Q106" s="148">
        <v>100</v>
      </c>
      <c r="R106" s="132"/>
    </row>
    <row r="107" spans="1:18" s="125" customFormat="1" ht="15.75" hidden="1" x14ac:dyDescent="0.25">
      <c r="A107" s="142">
        <v>2003</v>
      </c>
      <c r="B107" s="148">
        <v>1.3605154237098535E-3</v>
      </c>
      <c r="C107" s="148">
        <v>0.24013097228478913</v>
      </c>
      <c r="D107" s="148">
        <v>2.5582602938108638</v>
      </c>
      <c r="E107" s="148">
        <v>1.66130270863504</v>
      </c>
      <c r="F107" s="148">
        <v>9.8394365047451764</v>
      </c>
      <c r="G107" s="148">
        <v>17.772942069253258</v>
      </c>
      <c r="H107" s="148">
        <v>20.90991271537715</v>
      </c>
      <c r="I107" s="148">
        <v>9.3017305756189579</v>
      </c>
      <c r="J107" s="148">
        <v>8.1770756174472492</v>
      </c>
      <c r="K107" s="148">
        <v>8.6820913843093255</v>
      </c>
      <c r="L107" s="148">
        <v>8.3183424689424559</v>
      </c>
      <c r="M107" s="148">
        <v>5.2810673697004145</v>
      </c>
      <c r="N107" s="148"/>
      <c r="O107" s="148">
        <v>3.971798026950299</v>
      </c>
      <c r="P107" s="148">
        <v>3.2845487775013074</v>
      </c>
      <c r="Q107" s="148">
        <v>100</v>
      </c>
      <c r="R107" s="132"/>
    </row>
    <row r="108" spans="1:18" s="125" customFormat="1" ht="15.75" hidden="1" x14ac:dyDescent="0.25">
      <c r="A108" s="142">
        <v>2004</v>
      </c>
      <c r="B108" s="148">
        <v>7.6950335099471771E-4</v>
      </c>
      <c r="C108" s="148">
        <v>0.31761250812306974</v>
      </c>
      <c r="D108" s="148">
        <v>2.7356228879537712</v>
      </c>
      <c r="E108" s="148">
        <v>3.1939390838062249</v>
      </c>
      <c r="F108" s="148">
        <v>9.3607004635103443</v>
      </c>
      <c r="G108" s="148">
        <v>17.742631139722953</v>
      </c>
      <c r="H108" s="148">
        <v>21.847816091777123</v>
      </c>
      <c r="I108" s="148">
        <v>8.846172047867725</v>
      </c>
      <c r="J108" s="148">
        <v>8.4520324314882309</v>
      </c>
      <c r="K108" s="148">
        <v>7.629164023102029</v>
      </c>
      <c r="L108" s="148">
        <v>7.7645196625420008</v>
      </c>
      <c r="M108" s="148">
        <v>4.8973117015681318</v>
      </c>
      <c r="N108" s="148"/>
      <c r="O108" s="148">
        <v>4.2572772893782762</v>
      </c>
      <c r="P108" s="148">
        <v>2.9544311658091189</v>
      </c>
      <c r="Q108" s="148">
        <v>100</v>
      </c>
      <c r="R108" s="132"/>
    </row>
    <row r="109" spans="1:18" s="125" customFormat="1" ht="15.75" hidden="1" x14ac:dyDescent="0.25">
      <c r="A109" s="142">
        <v>2005</v>
      </c>
      <c r="B109" s="148">
        <v>6.5481050397899702E-4</v>
      </c>
      <c r="C109" s="148">
        <v>0.6577980769034012</v>
      </c>
      <c r="D109" s="148">
        <v>2.3941509051732077</v>
      </c>
      <c r="E109" s="148">
        <v>4.2207038803661208</v>
      </c>
      <c r="F109" s="148">
        <v>10.028627496720832</v>
      </c>
      <c r="G109" s="148">
        <v>15.604257086788994</v>
      </c>
      <c r="H109" s="148">
        <v>24.486679721951091</v>
      </c>
      <c r="I109" s="148">
        <v>8.2651409581923971</v>
      </c>
      <c r="J109" s="148">
        <v>8.4146833070385991</v>
      </c>
      <c r="K109" s="148">
        <v>8.4100996335107467</v>
      </c>
      <c r="L109" s="148">
        <v>7.1345696974161594</v>
      </c>
      <c r="M109" s="148">
        <v>4.3259646688807445</v>
      </c>
      <c r="N109" s="148"/>
      <c r="O109" s="148">
        <v>3.7054498650476475</v>
      </c>
      <c r="P109" s="148">
        <v>2.3512198915060849</v>
      </c>
      <c r="Q109" s="148">
        <v>100</v>
      </c>
      <c r="R109" s="132"/>
    </row>
    <row r="110" spans="1:18" s="125" customFormat="1" ht="15.75" hidden="1" x14ac:dyDescent="0.25">
      <c r="A110" s="146">
        <v>2006</v>
      </c>
      <c r="B110" s="148">
        <v>3.8460831702665291E-4</v>
      </c>
      <c r="C110" s="148">
        <v>1.8030437902209491</v>
      </c>
      <c r="D110" s="148">
        <v>2.7061468528569779</v>
      </c>
      <c r="E110" s="148">
        <v>4.7695277394475228</v>
      </c>
      <c r="F110" s="148">
        <v>11.149154096740958</v>
      </c>
      <c r="G110" s="148">
        <v>14.442939723757215</v>
      </c>
      <c r="H110" s="148">
        <v>24.281690550130918</v>
      </c>
      <c r="I110" s="148">
        <v>10.208914964383133</v>
      </c>
      <c r="J110" s="148">
        <v>6.581118381157955</v>
      </c>
      <c r="K110" s="148">
        <v>7.7034054502417275</v>
      </c>
      <c r="L110" s="148">
        <v>6.9858972676997837</v>
      </c>
      <c r="M110" s="148">
        <v>3.6266427582741003</v>
      </c>
      <c r="N110" s="148"/>
      <c r="O110" s="148">
        <v>3.8339466411514667</v>
      </c>
      <c r="P110" s="148">
        <v>1.9071871756202772</v>
      </c>
      <c r="Q110" s="148">
        <v>100</v>
      </c>
      <c r="R110" s="132"/>
    </row>
    <row r="111" spans="1:18" s="125" customFormat="1" ht="15.75" hidden="1" x14ac:dyDescent="0.25">
      <c r="A111" s="147">
        <v>2007</v>
      </c>
      <c r="B111" s="148">
        <v>2.1756593921542374E-3</v>
      </c>
      <c r="C111" s="148">
        <v>2.2969105636631411</v>
      </c>
      <c r="D111" s="148">
        <v>3.1679692729950464</v>
      </c>
      <c r="E111" s="148">
        <v>4.8696696344892221</v>
      </c>
      <c r="F111" s="148">
        <v>15.732402262685769</v>
      </c>
      <c r="G111" s="148">
        <v>12.314148480385594</v>
      </c>
      <c r="H111" s="148">
        <v>23.572641919935734</v>
      </c>
      <c r="I111" s="148">
        <v>10.170161668228678</v>
      </c>
      <c r="J111" s="148">
        <v>6.620322332306869</v>
      </c>
      <c r="K111" s="148">
        <v>8.2757899317177674</v>
      </c>
      <c r="L111" s="148">
        <v>5.3077302851787387</v>
      </c>
      <c r="M111" s="148">
        <v>2.5866498192529122</v>
      </c>
      <c r="N111" s="148"/>
      <c r="O111" s="148">
        <v>3.481347904672647</v>
      </c>
      <c r="P111" s="148">
        <v>1.6020802650957289</v>
      </c>
      <c r="Q111" s="148">
        <v>100</v>
      </c>
      <c r="R111" s="132"/>
    </row>
    <row r="112" spans="1:18" s="125" customFormat="1" ht="15.75" hidden="1" x14ac:dyDescent="0.25">
      <c r="A112" s="147">
        <v>2008</v>
      </c>
      <c r="B112" s="148">
        <v>0.16548311125294626</v>
      </c>
      <c r="C112" s="148">
        <v>3.3627399268370515</v>
      </c>
      <c r="D112" s="148">
        <v>7.2054992476318631</v>
      </c>
      <c r="E112" s="148">
        <v>5.3336698235509701</v>
      </c>
      <c r="F112" s="148">
        <v>18.228473701206159</v>
      </c>
      <c r="G112" s="148">
        <v>13.588885974323839</v>
      </c>
      <c r="H112" s="148">
        <v>20.440218219903617</v>
      </c>
      <c r="I112" s="148">
        <v>9.0425275023934688</v>
      </c>
      <c r="J112" s="148">
        <v>6.1231118590074418</v>
      </c>
      <c r="K112" s="148">
        <v>7.2626962714926817</v>
      </c>
      <c r="L112" s="148">
        <v>3.8614146414911379</v>
      </c>
      <c r="M112" s="148">
        <v>1.5237703823583166</v>
      </c>
      <c r="N112" s="148"/>
      <c r="O112" s="148">
        <v>2.5265175440507046</v>
      </c>
      <c r="P112" s="148">
        <v>1.3349917944998053</v>
      </c>
      <c r="Q112" s="148">
        <v>100</v>
      </c>
      <c r="R112" s="132"/>
    </row>
    <row r="113" spans="1:18" s="125" customFormat="1" ht="15.75" hidden="1" x14ac:dyDescent="0.25">
      <c r="A113" s="147">
        <v>2009</v>
      </c>
      <c r="B113" s="148">
        <v>0.90471138858235634</v>
      </c>
      <c r="C113" s="148">
        <v>5.5573676541418475</v>
      </c>
      <c r="D113" s="148">
        <v>13.677720129333032</v>
      </c>
      <c r="E113" s="148">
        <v>7.2425177263886935</v>
      </c>
      <c r="F113" s="148">
        <v>19.174170787074011</v>
      </c>
      <c r="G113" s="148">
        <v>12.902006450393547</v>
      </c>
      <c r="H113" s="148">
        <v>18.054243054243056</v>
      </c>
      <c r="I113" s="148">
        <v>5.6768645478322899</v>
      </c>
      <c r="J113" s="148">
        <v>5.4501659340369022</v>
      </c>
      <c r="K113" s="148">
        <v>4.3943560072592334</v>
      </c>
      <c r="L113" s="148">
        <v>3.0416836868449773</v>
      </c>
      <c r="M113" s="148">
        <v>1.3599884567626503</v>
      </c>
      <c r="N113" s="148"/>
      <c r="O113" s="148">
        <v>1.5941556264136909</v>
      </c>
      <c r="P113" s="148">
        <v>0.9700485506937121</v>
      </c>
      <c r="Q113" s="148">
        <v>100</v>
      </c>
      <c r="R113" s="132"/>
    </row>
    <row r="114" spans="1:18" s="125" customFormat="1" ht="15.75" hidden="1" x14ac:dyDescent="0.25">
      <c r="A114" s="147">
        <v>2010</v>
      </c>
      <c r="B114" s="149">
        <v>1.8197437791942697</v>
      </c>
      <c r="C114" s="149">
        <v>6.9003293551901619</v>
      </c>
      <c r="D114" s="149">
        <v>16.272350443940738</v>
      </c>
      <c r="E114" s="149">
        <v>12.739859491816214</v>
      </c>
      <c r="F114" s="149">
        <v>18.09209422313501</v>
      </c>
      <c r="G114" s="149">
        <v>10.905939664132843</v>
      </c>
      <c r="H114" s="149">
        <v>15.037681740197614</v>
      </c>
      <c r="I114" s="149">
        <v>3.9677407235795776</v>
      </c>
      <c r="J114" s="149">
        <v>4.8361864926802998</v>
      </c>
      <c r="K114" s="149">
        <v>3.829937510174946</v>
      </c>
      <c r="L114" s="149">
        <v>2.1937309806769938</v>
      </c>
      <c r="M114" s="149">
        <v>1.500958010344007</v>
      </c>
      <c r="N114" s="149"/>
      <c r="O114" s="149">
        <v>1.0446695803539003</v>
      </c>
      <c r="P114" s="149">
        <v>0.85877800458342202</v>
      </c>
      <c r="Q114" s="149">
        <v>100</v>
      </c>
      <c r="R114" s="132"/>
    </row>
    <row r="115" spans="1:18" s="125" customFormat="1" ht="15.75" hidden="1" x14ac:dyDescent="0.25">
      <c r="A115" s="147">
        <v>2011</v>
      </c>
      <c r="B115" s="149">
        <v>3.82182969480621</v>
      </c>
      <c r="C115" s="149">
        <v>10.567832522723201</v>
      </c>
      <c r="D115" s="149">
        <v>16.569685295932501</v>
      </c>
      <c r="E115" s="149">
        <v>15.5089804976484</v>
      </c>
      <c r="F115" s="149">
        <v>17.995125329569799</v>
      </c>
      <c r="G115" s="149">
        <v>10.280794228407</v>
      </c>
      <c r="H115" s="149">
        <v>11.4555803652176</v>
      </c>
      <c r="I115" s="149">
        <v>3.8293791951498699</v>
      </c>
      <c r="J115" s="149">
        <v>3.3393432249263499</v>
      </c>
      <c r="K115" s="149">
        <v>2.6879891119428398</v>
      </c>
      <c r="L115" s="149">
        <v>1.11821731131885</v>
      </c>
      <c r="M115" s="149">
        <v>1.47472149421388</v>
      </c>
      <c r="N115" s="149"/>
      <c r="O115" s="149">
        <v>0.59955615229229597</v>
      </c>
      <c r="P115" s="149">
        <v>0.75096557585124502</v>
      </c>
      <c r="Q115" s="149">
        <v>100</v>
      </c>
      <c r="R115" s="150"/>
    </row>
    <row r="116" spans="1:18" s="125" customFormat="1" ht="15.75" hidden="1" x14ac:dyDescent="0.25">
      <c r="A116" s="147">
        <v>2012</v>
      </c>
      <c r="B116" s="149">
        <v>8.6144741586164901</v>
      </c>
      <c r="C116" s="149">
        <v>10.945358248480099</v>
      </c>
      <c r="D116" s="149">
        <v>17.436027501150001</v>
      </c>
      <c r="E116" s="149">
        <v>19.0316412417789</v>
      </c>
      <c r="F116" s="149">
        <v>16.055250954210301</v>
      </c>
      <c r="G116" s="149">
        <v>9.6522571581316097</v>
      </c>
      <c r="H116" s="149">
        <v>7.7295637362773997</v>
      </c>
      <c r="I116" s="149">
        <v>2.9405840886203398</v>
      </c>
      <c r="J116" s="149">
        <v>1.91757114617135</v>
      </c>
      <c r="K116" s="149">
        <v>2.3411783720612198</v>
      </c>
      <c r="L116" s="149">
        <v>0.91942361965859798</v>
      </c>
      <c r="M116" s="149">
        <v>1.2470503400345601</v>
      </c>
      <c r="N116" s="149"/>
      <c r="O116" s="151">
        <v>0.47204505613367598</v>
      </c>
      <c r="P116" s="149">
        <v>0.69757437867541905</v>
      </c>
      <c r="Q116" s="149">
        <v>100</v>
      </c>
      <c r="R116" s="149"/>
    </row>
    <row r="117" spans="1:18" s="125" customFormat="1" ht="15.75" hidden="1" x14ac:dyDescent="0.25">
      <c r="A117" s="142" t="s">
        <v>149</v>
      </c>
      <c r="B117" s="143">
        <v>4.8806875261828602E-3</v>
      </c>
      <c r="C117" s="143">
        <v>0.232239381454201</v>
      </c>
      <c r="D117" s="143">
        <v>2.2982615262180999</v>
      </c>
      <c r="E117" s="143">
        <v>1.2071567148092299</v>
      </c>
      <c r="F117" s="143">
        <v>10.303402517079</v>
      </c>
      <c r="G117" s="143">
        <v>17.740350135100101</v>
      </c>
      <c r="H117" s="143">
        <v>21.208349771760101</v>
      </c>
      <c r="I117" s="143">
        <v>9.6028882824182702</v>
      </c>
      <c r="J117" s="143">
        <v>7.9244740720253901</v>
      </c>
      <c r="K117" s="143">
        <v>8.8048958718873696</v>
      </c>
      <c r="L117" s="143">
        <v>8.8137082243652092</v>
      </c>
      <c r="M117" s="143">
        <v>5.4717930154649999</v>
      </c>
      <c r="N117" s="143"/>
      <c r="O117" s="143">
        <v>3.8451683227110598</v>
      </c>
      <c r="P117" s="143">
        <v>2.5424314771807501</v>
      </c>
      <c r="Q117" s="143">
        <v>100</v>
      </c>
      <c r="R117" s="150"/>
    </row>
    <row r="118" spans="1:18" s="125" customFormat="1" ht="15.75" hidden="1" x14ac:dyDescent="0.25">
      <c r="A118" s="142" t="s">
        <v>150</v>
      </c>
      <c r="B118" s="143">
        <v>2.0228614464393E-3</v>
      </c>
      <c r="C118" s="143">
        <v>0.25192405244501698</v>
      </c>
      <c r="D118" s="143">
        <v>2.6247405291183101</v>
      </c>
      <c r="E118" s="143">
        <v>1.44245581603787</v>
      </c>
      <c r="F118" s="143">
        <v>10.348181136350201</v>
      </c>
      <c r="G118" s="143">
        <v>16.797219032325302</v>
      </c>
      <c r="H118" s="143">
        <v>20.703053275946299</v>
      </c>
      <c r="I118" s="143">
        <v>9.7072452672822394</v>
      </c>
      <c r="J118" s="143">
        <v>7.9934148079682101</v>
      </c>
      <c r="K118" s="143">
        <v>9.4277791782203195</v>
      </c>
      <c r="L118" s="143">
        <v>8.4815468354666805</v>
      </c>
      <c r="M118" s="143">
        <v>5.1903512621099397</v>
      </c>
      <c r="N118" s="143"/>
      <c r="O118" s="143">
        <v>3.6752280387269001</v>
      </c>
      <c r="P118" s="143">
        <v>3.3548379065562499</v>
      </c>
      <c r="Q118" s="143">
        <v>100</v>
      </c>
      <c r="R118" s="150"/>
    </row>
    <row r="119" spans="1:18" s="125" customFormat="1" ht="15.75" hidden="1" x14ac:dyDescent="0.25">
      <c r="A119" s="142" t="s">
        <v>151</v>
      </c>
      <c r="B119" s="143">
        <v>2.1540814458194698E-3</v>
      </c>
      <c r="C119" s="143">
        <v>0.21823537647958499</v>
      </c>
      <c r="D119" s="143">
        <v>2.6184206274839199</v>
      </c>
      <c r="E119" s="143">
        <v>1.63346688638297</v>
      </c>
      <c r="F119" s="143">
        <v>9.6388413195902896</v>
      </c>
      <c r="G119" s="143">
        <v>18.7382198670932</v>
      </c>
      <c r="H119" s="143">
        <v>20.490699753357699</v>
      </c>
      <c r="I119" s="143">
        <v>8.9802309175309905</v>
      </c>
      <c r="J119" s="143">
        <v>8.5352784688789107</v>
      </c>
      <c r="K119" s="143">
        <v>8.4792723512875998</v>
      </c>
      <c r="L119" s="143">
        <v>8.0817096944435498</v>
      </c>
      <c r="M119" s="143">
        <v>5.1322336747552404</v>
      </c>
      <c r="N119" s="143"/>
      <c r="O119" s="143">
        <v>4.0873695434424402</v>
      </c>
      <c r="P119" s="143">
        <v>3.3638674378278202</v>
      </c>
      <c r="Q119" s="143">
        <v>100</v>
      </c>
      <c r="R119" s="150"/>
    </row>
    <row r="120" spans="1:18" s="125" customFormat="1" ht="15.75" hidden="1" x14ac:dyDescent="0.25">
      <c r="A120" s="142" t="s">
        <v>152</v>
      </c>
      <c r="B120" s="143">
        <v>1.9119544954830101E-3</v>
      </c>
      <c r="C120" s="143">
        <v>0.267864824817169</v>
      </c>
      <c r="D120" s="143">
        <v>2.7578031642846899</v>
      </c>
      <c r="E120" s="143">
        <v>2.6102002772334001</v>
      </c>
      <c r="F120" s="143">
        <v>8.8447014961043902</v>
      </c>
      <c r="G120" s="143">
        <v>17.6467664069595</v>
      </c>
      <c r="H120" s="143">
        <v>21.338176951388601</v>
      </c>
      <c r="I120" s="143">
        <v>8.8353329190765297</v>
      </c>
      <c r="J120" s="143">
        <v>8.2502748434587296</v>
      </c>
      <c r="K120" s="143">
        <v>7.8806940394818596</v>
      </c>
      <c r="L120" s="143">
        <v>7.7566081927250101</v>
      </c>
      <c r="M120" s="143">
        <v>5.3349266287462402</v>
      </c>
      <c r="N120" s="143"/>
      <c r="O120" s="143">
        <v>4.3500788681229396</v>
      </c>
      <c r="P120" s="143">
        <v>4.1246594331054904</v>
      </c>
      <c r="Q120" s="143">
        <v>100</v>
      </c>
      <c r="R120" s="150"/>
    </row>
    <row r="121" spans="1:18" s="125" customFormat="1" ht="15.75" hidden="1" x14ac:dyDescent="0.25">
      <c r="A121" s="142" t="s">
        <v>153</v>
      </c>
      <c r="B121" s="143">
        <v>6.4284130609610296E-3</v>
      </c>
      <c r="C121" s="143">
        <v>0.31512343209037602</v>
      </c>
      <c r="D121" s="143">
        <v>2.8727134856298702</v>
      </c>
      <c r="E121" s="143">
        <v>2.9072170087938098</v>
      </c>
      <c r="F121" s="143">
        <v>8.8739650582952105</v>
      </c>
      <c r="G121" s="143">
        <v>18.378176980771201</v>
      </c>
      <c r="H121" s="143">
        <v>21.5639148248389</v>
      </c>
      <c r="I121" s="143">
        <v>9.5456686271140008</v>
      </c>
      <c r="J121" s="143">
        <v>7.8669344734801703</v>
      </c>
      <c r="K121" s="143">
        <v>7.9619175562584497</v>
      </c>
      <c r="L121" s="143">
        <v>7.6683096291068003</v>
      </c>
      <c r="M121" s="143">
        <v>5.2533253918380103</v>
      </c>
      <c r="N121" s="143"/>
      <c r="O121" s="143">
        <v>4.2280591046663698</v>
      </c>
      <c r="P121" s="143">
        <v>2.55824601405592</v>
      </c>
      <c r="Q121" s="143">
        <v>100</v>
      </c>
      <c r="R121" s="150"/>
    </row>
    <row r="122" spans="1:18" s="125" customFormat="1" ht="15.75" hidden="1" x14ac:dyDescent="0.25">
      <c r="A122" s="142" t="s">
        <v>154</v>
      </c>
      <c r="B122" s="143">
        <v>1.4289116456299099E-3</v>
      </c>
      <c r="C122" s="143">
        <v>0.30340557275541802</v>
      </c>
      <c r="D122" s="143">
        <v>2.5126617448598898</v>
      </c>
      <c r="E122" s="143">
        <v>2.68000317535921</v>
      </c>
      <c r="F122" s="143">
        <v>8.5756926252282302</v>
      </c>
      <c r="G122" s="143">
        <v>17.527665317139</v>
      </c>
      <c r="H122" s="143">
        <v>22.287211240771601</v>
      </c>
      <c r="I122" s="143">
        <v>8.7128681432087003</v>
      </c>
      <c r="J122" s="143">
        <v>8.6007779630070704</v>
      </c>
      <c r="K122" s="143">
        <v>7.8601254266888896</v>
      </c>
      <c r="L122" s="143">
        <v>7.9866634913074499</v>
      </c>
      <c r="M122" s="143">
        <v>5.1153449233944599</v>
      </c>
      <c r="N122" s="143"/>
      <c r="O122" s="143">
        <v>4.6282448201952802</v>
      </c>
      <c r="P122" s="143">
        <v>3.20790664443915</v>
      </c>
      <c r="Q122" s="143">
        <v>100</v>
      </c>
      <c r="R122" s="150"/>
    </row>
    <row r="123" spans="1:18" s="125" customFormat="1" ht="15.75" hidden="1" x14ac:dyDescent="0.25">
      <c r="A123" s="142" t="s">
        <v>155</v>
      </c>
      <c r="B123" s="143">
        <v>1.5489968836999101E-3</v>
      </c>
      <c r="C123" s="143">
        <v>0.347961027238406</v>
      </c>
      <c r="D123" s="143">
        <v>2.9246469343239401</v>
      </c>
      <c r="E123" s="143">
        <v>3.4784837291959199</v>
      </c>
      <c r="F123" s="143">
        <v>10.0684797440494</v>
      </c>
      <c r="G123" s="143">
        <v>18.018776658588401</v>
      </c>
      <c r="H123" s="143">
        <v>21.5813286731997</v>
      </c>
      <c r="I123" s="143">
        <v>8.7729550776821892</v>
      </c>
      <c r="J123" s="143">
        <v>8.6465006048128803</v>
      </c>
      <c r="K123" s="143">
        <v>6.8979647589127202</v>
      </c>
      <c r="L123" s="143">
        <v>7.7999033989216198</v>
      </c>
      <c r="M123" s="143">
        <v>4.5275770731563103</v>
      </c>
      <c r="N123" s="143"/>
      <c r="O123" s="143">
        <v>4.1280766950602503</v>
      </c>
      <c r="P123" s="143">
        <v>2.8057966279745998</v>
      </c>
      <c r="Q123" s="143">
        <v>100</v>
      </c>
      <c r="R123" s="150"/>
    </row>
    <row r="124" spans="1:18" s="125" customFormat="1" ht="15.75" hidden="1" x14ac:dyDescent="0.25">
      <c r="A124" s="142" t="s">
        <v>156</v>
      </c>
      <c r="B124" s="143">
        <v>8.2519709128088693E-3</v>
      </c>
      <c r="C124" s="143">
        <v>0.29606461494492298</v>
      </c>
      <c r="D124" s="143">
        <v>2.5377829570635901</v>
      </c>
      <c r="E124" s="143">
        <v>3.8786275966034101</v>
      </c>
      <c r="F124" s="143">
        <v>10.0911540884491</v>
      </c>
      <c r="G124" s="143">
        <v>16.6450304014684</v>
      </c>
      <c r="H124" s="143">
        <v>22.1068288078317</v>
      </c>
      <c r="I124" s="143">
        <v>8.0466779779048494</v>
      </c>
      <c r="J124" s="143">
        <v>8.8831460538471294</v>
      </c>
      <c r="K124" s="143">
        <v>7.8717764480699399</v>
      </c>
      <c r="L124" s="143">
        <v>7.58034098753952</v>
      </c>
      <c r="M124" s="143">
        <v>4.60258709351496</v>
      </c>
      <c r="N124" s="143"/>
      <c r="O124" s="143">
        <v>4.0164958911222897</v>
      </c>
      <c r="P124" s="143">
        <v>3.4352351107273602</v>
      </c>
      <c r="Q124" s="143">
        <v>100</v>
      </c>
      <c r="R124" s="150"/>
    </row>
    <row r="125" spans="1:18" s="125" customFormat="1" ht="15.75" hidden="1" x14ac:dyDescent="0.25">
      <c r="A125" s="142" t="s">
        <v>157</v>
      </c>
      <c r="B125" s="143">
        <v>4.87174417038495E-3</v>
      </c>
      <c r="C125" s="143">
        <v>0.390312680003783</v>
      </c>
      <c r="D125" s="143">
        <v>2.55780897604535</v>
      </c>
      <c r="E125" s="143">
        <v>3.7139884969522901</v>
      </c>
      <c r="F125" s="143">
        <v>10.1962739754292</v>
      </c>
      <c r="G125" s="143">
        <v>15.7828749595215</v>
      </c>
      <c r="H125" s="143">
        <v>25.173591707718298</v>
      </c>
      <c r="I125" s="143">
        <v>8.9468148823187192</v>
      </c>
      <c r="J125" s="143">
        <v>8.6622477081309395</v>
      </c>
      <c r="K125" s="143">
        <v>7.6589549822181304</v>
      </c>
      <c r="L125" s="143">
        <v>6.9309158019320796</v>
      </c>
      <c r="M125" s="143">
        <v>4.5060767844195899</v>
      </c>
      <c r="N125" s="143"/>
      <c r="O125" s="143">
        <v>3.5259964866127298</v>
      </c>
      <c r="P125" s="143">
        <v>1.9492708145269699</v>
      </c>
      <c r="Q125" s="143">
        <v>100</v>
      </c>
      <c r="R125" s="150"/>
    </row>
    <row r="126" spans="1:18" s="125" customFormat="1" ht="15.75" hidden="1" x14ac:dyDescent="0.25">
      <c r="A126" s="142" t="s">
        <v>158</v>
      </c>
      <c r="B126" s="143">
        <v>1.05984953501205E-2</v>
      </c>
      <c r="C126" s="143">
        <v>0.53244821877986104</v>
      </c>
      <c r="D126" s="143">
        <v>2.23645074896034</v>
      </c>
      <c r="E126" s="143">
        <v>3.9537434558497</v>
      </c>
      <c r="F126" s="143">
        <v>10.243698101018801</v>
      </c>
      <c r="G126" s="143">
        <v>15.2682260474005</v>
      </c>
      <c r="H126" s="143">
        <v>24.1797101059177</v>
      </c>
      <c r="I126" s="143">
        <v>7.6421880677765399</v>
      </c>
      <c r="J126" s="143">
        <v>8.7197017617054495</v>
      </c>
      <c r="K126" s="143">
        <v>8.9274659165848007</v>
      </c>
      <c r="L126" s="143">
        <v>7.3533370119645198</v>
      </c>
      <c r="M126" s="143">
        <v>4.55045556706997</v>
      </c>
      <c r="N126" s="143"/>
      <c r="O126" s="143">
        <v>3.7463157611401998</v>
      </c>
      <c r="P126" s="143">
        <v>2.6356607404815402</v>
      </c>
      <c r="Q126" s="143">
        <v>100</v>
      </c>
      <c r="R126" s="150"/>
    </row>
    <row r="127" spans="1:18" s="125" customFormat="1" ht="15.75" hidden="1" x14ac:dyDescent="0.25">
      <c r="A127" s="142" t="s">
        <v>159</v>
      </c>
      <c r="B127" s="143">
        <v>9.5981477051567208E-3</v>
      </c>
      <c r="C127" s="143">
        <v>0.81392292539728905</v>
      </c>
      <c r="D127" s="143">
        <v>2.5060025339109901</v>
      </c>
      <c r="E127" s="143">
        <v>4.3315702274317998</v>
      </c>
      <c r="F127" s="143">
        <v>10.3519714595386</v>
      </c>
      <c r="G127" s="143">
        <v>16.9340858281134</v>
      </c>
      <c r="H127" s="143">
        <v>23.534362845422599</v>
      </c>
      <c r="I127" s="143">
        <v>7.9251167282424797</v>
      </c>
      <c r="J127" s="143">
        <v>8.0995076888546294</v>
      </c>
      <c r="K127" s="143">
        <v>8.1860386820118904</v>
      </c>
      <c r="L127" s="143">
        <v>7.1014479913291799</v>
      </c>
      <c r="M127" s="143">
        <v>4.1483194381687296</v>
      </c>
      <c r="N127" s="143"/>
      <c r="O127" s="143">
        <v>3.7156644723824401</v>
      </c>
      <c r="P127" s="143">
        <v>2.3423910314907799</v>
      </c>
      <c r="Q127" s="143">
        <v>100</v>
      </c>
      <c r="R127" s="150"/>
    </row>
    <row r="128" spans="1:18" s="125" customFormat="1" ht="15.75" hidden="1" x14ac:dyDescent="0.25">
      <c r="A128" s="142" t="s">
        <v>160</v>
      </c>
      <c r="B128" s="143">
        <v>1.6247639344608201E-2</v>
      </c>
      <c r="C128" s="143">
        <v>0.98583079244168303</v>
      </c>
      <c r="D128" s="143">
        <v>2.1906882035808102</v>
      </c>
      <c r="E128" s="143">
        <v>5.1429053733264398</v>
      </c>
      <c r="F128" s="143">
        <v>9.0499351149467699</v>
      </c>
      <c r="G128" s="143">
        <v>13.8621904771953</v>
      </c>
      <c r="H128" s="143">
        <v>25.220767437198699</v>
      </c>
      <c r="I128" s="143">
        <v>8.5287446061002505</v>
      </c>
      <c r="J128" s="143">
        <v>8.1179114398151597</v>
      </c>
      <c r="K128" s="143">
        <v>9.1877235369211796</v>
      </c>
      <c r="L128" s="143">
        <v>7.2080436365171003</v>
      </c>
      <c r="M128" s="143">
        <v>4.03342371522319</v>
      </c>
      <c r="N128" s="143"/>
      <c r="O128" s="143">
        <v>3.9036536087695</v>
      </c>
      <c r="P128" s="143">
        <v>2.55193441861937</v>
      </c>
      <c r="Q128" s="143">
        <v>100</v>
      </c>
      <c r="R128" s="150"/>
    </row>
    <row r="129" spans="1:18" s="125" customFormat="1" ht="15.75" hidden="1" x14ac:dyDescent="0.25">
      <c r="A129" s="142" t="s">
        <v>161</v>
      </c>
      <c r="B129" s="143">
        <v>1.7981942503116601E-2</v>
      </c>
      <c r="C129" s="143">
        <v>1.60840164708549</v>
      </c>
      <c r="D129" s="143">
        <v>2.6215858864417698</v>
      </c>
      <c r="E129" s="143">
        <v>5.0320728344225802</v>
      </c>
      <c r="F129" s="143">
        <v>9.8813040686033808</v>
      </c>
      <c r="G129" s="143">
        <v>15.0199085791999</v>
      </c>
      <c r="H129" s="143">
        <v>25.362547693702499</v>
      </c>
      <c r="I129" s="143">
        <v>9.4737637414529097</v>
      </c>
      <c r="J129" s="143">
        <v>6.4036870537569399</v>
      </c>
      <c r="K129" s="143">
        <v>7.8469268255827096</v>
      </c>
      <c r="L129" s="143">
        <v>7.3130595746288396</v>
      </c>
      <c r="M129" s="143">
        <v>3.8739752937176499</v>
      </c>
      <c r="N129" s="143"/>
      <c r="O129" s="143">
        <v>3.9673605077254401</v>
      </c>
      <c r="P129" s="143">
        <v>1.5774243511767601</v>
      </c>
      <c r="Q129" s="143">
        <v>100</v>
      </c>
      <c r="R129" s="150"/>
    </row>
    <row r="130" spans="1:18" s="125" customFormat="1" ht="15.75" hidden="1" x14ac:dyDescent="0.25">
      <c r="A130" s="142" t="s">
        <v>162</v>
      </c>
      <c r="B130" s="143">
        <v>1.4564214146589699E-2</v>
      </c>
      <c r="C130" s="143">
        <v>1.6790959658881499</v>
      </c>
      <c r="D130" s="143">
        <v>2.3543139904191999</v>
      </c>
      <c r="E130" s="143">
        <v>4.9158609556230104</v>
      </c>
      <c r="F130" s="143">
        <v>11.0621347979435</v>
      </c>
      <c r="G130" s="143">
        <v>13.7923107968204</v>
      </c>
      <c r="H130" s="143">
        <v>24.293460141430799</v>
      </c>
      <c r="I130" s="143">
        <v>10.775412798961201</v>
      </c>
      <c r="J130" s="143">
        <v>6.4321184790047203</v>
      </c>
      <c r="K130" s="143">
        <v>7.8364245731632396</v>
      </c>
      <c r="L130" s="143">
        <v>7.3442243239923499</v>
      </c>
      <c r="M130" s="143">
        <v>3.7823088666233802</v>
      </c>
      <c r="N130" s="143"/>
      <c r="O130" s="143">
        <v>3.6357893628595002</v>
      </c>
      <c r="P130" s="143">
        <v>2.0819807331239399</v>
      </c>
      <c r="Q130" s="143">
        <v>100</v>
      </c>
      <c r="R130" s="150"/>
    </row>
    <row r="131" spans="1:18" s="125" customFormat="1" ht="15.75" hidden="1" x14ac:dyDescent="0.25">
      <c r="A131" s="142" t="s">
        <v>163</v>
      </c>
      <c r="B131" s="143">
        <v>1.3738192325634399E-2</v>
      </c>
      <c r="C131" s="143">
        <v>2.0006431285638202</v>
      </c>
      <c r="D131" s="143">
        <v>2.9949259269883002</v>
      </c>
      <c r="E131" s="143">
        <v>4.6700795758370903</v>
      </c>
      <c r="F131" s="143">
        <v>11.5557823447622</v>
      </c>
      <c r="G131" s="143">
        <v>14.626192844968299</v>
      </c>
      <c r="H131" s="143">
        <v>24.393292742762199</v>
      </c>
      <c r="I131" s="143">
        <v>10.492959553856</v>
      </c>
      <c r="J131" s="143">
        <v>6.6113918298517298</v>
      </c>
      <c r="K131" s="143">
        <v>7.1489929603086999</v>
      </c>
      <c r="L131" s="143">
        <v>6.7090688675955299</v>
      </c>
      <c r="M131" s="143">
        <v>3.3872947385742802</v>
      </c>
      <c r="N131" s="143"/>
      <c r="O131" s="143">
        <v>3.58581916613702</v>
      </c>
      <c r="P131" s="143">
        <v>1.8098181274692899</v>
      </c>
      <c r="Q131" s="143">
        <v>100</v>
      </c>
      <c r="R131" s="150"/>
    </row>
    <row r="132" spans="1:18" s="125" customFormat="1" ht="15.75" hidden="1" x14ac:dyDescent="0.25">
      <c r="A132" s="142" t="s">
        <v>164</v>
      </c>
      <c r="B132" s="143">
        <v>8.2961315362866106E-3</v>
      </c>
      <c r="C132" s="143">
        <v>1.9567659437073801</v>
      </c>
      <c r="D132" s="143">
        <v>2.8522997100838401</v>
      </c>
      <c r="E132" s="143">
        <v>4.3406705516479001</v>
      </c>
      <c r="F132" s="143">
        <v>12.537921168812799</v>
      </c>
      <c r="G132" s="143">
        <v>14.146025368224899</v>
      </c>
      <c r="H132" s="143">
        <v>22.497090748468</v>
      </c>
      <c r="I132" s="143">
        <v>10.1540165608723</v>
      </c>
      <c r="J132" s="143">
        <v>6.9898271489783399</v>
      </c>
      <c r="K132" s="143">
        <v>8.1441105313784394</v>
      </c>
      <c r="L132" s="143">
        <v>6.4548387747734797</v>
      </c>
      <c r="M132" s="143">
        <v>3.4168850940938298</v>
      </c>
      <c r="N132" s="143"/>
      <c r="O132" s="143">
        <v>4.2556912583437798</v>
      </c>
      <c r="P132" s="143">
        <v>2.24556100907866</v>
      </c>
      <c r="Q132" s="143">
        <v>100</v>
      </c>
      <c r="R132" s="150"/>
    </row>
    <row r="133" spans="1:18" s="125" customFormat="1" ht="15.75" hidden="1" x14ac:dyDescent="0.25">
      <c r="A133" s="142" t="s">
        <v>165</v>
      </c>
      <c r="B133" s="143">
        <v>1.5191605973988401E-2</v>
      </c>
      <c r="C133" s="143">
        <v>2.19142603457786</v>
      </c>
      <c r="D133" s="143">
        <v>2.6486491269988801</v>
      </c>
      <c r="E133" s="143">
        <v>4.2030601499101801</v>
      </c>
      <c r="F133" s="143">
        <v>14.9832007386365</v>
      </c>
      <c r="G133" s="143">
        <v>13.036315312843801</v>
      </c>
      <c r="H133" s="143">
        <v>25.348595735141</v>
      </c>
      <c r="I133" s="143">
        <v>9.9773453332271398</v>
      </c>
      <c r="J133" s="143">
        <v>6.37221499514754</v>
      </c>
      <c r="K133" s="143">
        <v>8.0014041173676898</v>
      </c>
      <c r="L133" s="143">
        <v>5.6114547658870304</v>
      </c>
      <c r="M133" s="143">
        <v>2.62077326749321</v>
      </c>
      <c r="N133" s="143"/>
      <c r="O133" s="143">
        <v>3.7509992536939198</v>
      </c>
      <c r="P133" s="143">
        <v>1.23936956310121</v>
      </c>
      <c r="Q133" s="143">
        <v>100</v>
      </c>
      <c r="R133" s="150"/>
    </row>
    <row r="134" spans="1:18" s="125" customFormat="1" ht="15.75" hidden="1" x14ac:dyDescent="0.25">
      <c r="A134" s="142" t="s">
        <v>166</v>
      </c>
      <c r="B134" s="143">
        <v>3.5062501962453502E-2</v>
      </c>
      <c r="C134" s="143">
        <v>2.2019600113037301</v>
      </c>
      <c r="D134" s="143">
        <v>2.9358303881994599</v>
      </c>
      <c r="E134" s="143">
        <v>4.2716942689381101</v>
      </c>
      <c r="F134" s="143">
        <v>15.6010689702091</v>
      </c>
      <c r="G134" s="143">
        <v>11.632028636120999</v>
      </c>
      <c r="H134" s="143">
        <v>23.704170170009501</v>
      </c>
      <c r="I134" s="143">
        <v>10.597772048382801</v>
      </c>
      <c r="J134" s="143">
        <v>7.13251532458108</v>
      </c>
      <c r="K134" s="143">
        <v>8.4427364800039104</v>
      </c>
      <c r="L134" s="143">
        <v>5.4891131803608104</v>
      </c>
      <c r="M134" s="143">
        <v>2.7643555651691498</v>
      </c>
      <c r="N134" s="143"/>
      <c r="O134" s="143">
        <v>3.4622912385610798</v>
      </c>
      <c r="P134" s="143">
        <v>1.72940121619783</v>
      </c>
      <c r="Q134" s="143">
        <v>100</v>
      </c>
      <c r="R134" s="150"/>
    </row>
    <row r="135" spans="1:18" s="125" customFormat="1" ht="15.75" hidden="1" x14ac:dyDescent="0.25">
      <c r="A135" s="142" t="s">
        <v>167</v>
      </c>
      <c r="B135" s="143">
        <v>1.4464076155597701E-2</v>
      </c>
      <c r="C135" s="143">
        <v>2.3567497282393899</v>
      </c>
      <c r="D135" s="143">
        <v>3.29363416623548</v>
      </c>
      <c r="E135" s="143">
        <v>5.2765546272368997</v>
      </c>
      <c r="F135" s="143">
        <v>16.4134459244856</v>
      </c>
      <c r="G135" s="143">
        <v>12.3169809745209</v>
      </c>
      <c r="H135" s="143">
        <v>22.934954900414098</v>
      </c>
      <c r="I135" s="143">
        <v>10.026736173759801</v>
      </c>
      <c r="J135" s="143">
        <v>6.4527673356426103</v>
      </c>
      <c r="K135" s="143">
        <v>8.2931346337084495</v>
      </c>
      <c r="L135" s="143">
        <v>5.1126781355358499</v>
      </c>
      <c r="M135" s="143">
        <v>2.4969170641802401</v>
      </c>
      <c r="N135" s="143"/>
      <c r="O135" s="143">
        <v>3.4256002218819099</v>
      </c>
      <c r="P135" s="143">
        <v>1.58538203800324</v>
      </c>
      <c r="Q135" s="143">
        <v>100</v>
      </c>
      <c r="R135" s="150"/>
    </row>
    <row r="136" spans="1:18" s="125" customFormat="1" ht="15.75" hidden="1" x14ac:dyDescent="0.25">
      <c r="A136" s="142" t="s">
        <v>168</v>
      </c>
      <c r="B136" s="143">
        <v>2.15726689236093E-2</v>
      </c>
      <c r="C136" s="143">
        <v>2.4802161538708001</v>
      </c>
      <c r="D136" s="143">
        <v>4.0236231404252596</v>
      </c>
      <c r="E136" s="143">
        <v>5.9843865138780599</v>
      </c>
      <c r="F136" s="143">
        <v>16.002648525689601</v>
      </c>
      <c r="G136" s="143">
        <v>12.0992769952049</v>
      </c>
      <c r="H136" s="143">
        <v>21.752725952347902</v>
      </c>
      <c r="I136" s="143">
        <v>10.1314651259652</v>
      </c>
      <c r="J136" s="143">
        <v>6.5926930593675603</v>
      </c>
      <c r="K136" s="143">
        <v>8.4436707711695203</v>
      </c>
      <c r="L136" s="143">
        <v>4.9256170103698302</v>
      </c>
      <c r="M136" s="143">
        <v>2.4483911274389398</v>
      </c>
      <c r="N136" s="143"/>
      <c r="O136" s="143">
        <v>3.19446372694554</v>
      </c>
      <c r="P136" s="143">
        <v>1.8992492284033</v>
      </c>
      <c r="Q136" s="143">
        <v>100</v>
      </c>
      <c r="R136" s="150"/>
    </row>
    <row r="137" spans="1:18" s="125" customFormat="1" ht="15.75" hidden="1" x14ac:dyDescent="0.25">
      <c r="A137" s="142" t="s">
        <v>169</v>
      </c>
      <c r="B137" s="143">
        <v>6.8427717669014204E-2</v>
      </c>
      <c r="C137" s="143">
        <v>2.8438974176682699</v>
      </c>
      <c r="D137" s="143">
        <v>5.4694778313449302</v>
      </c>
      <c r="E137" s="143">
        <v>5.1876208038035099</v>
      </c>
      <c r="F137" s="143">
        <v>17.7156695030104</v>
      </c>
      <c r="G137" s="143">
        <v>13.358068027815399</v>
      </c>
      <c r="H137" s="143">
        <v>21.306347337317501</v>
      </c>
      <c r="I137" s="143">
        <v>10.1631453052217</v>
      </c>
      <c r="J137" s="143">
        <v>5.9592840268675102</v>
      </c>
      <c r="K137" s="143">
        <v>7.67708634185718</v>
      </c>
      <c r="L137" s="143">
        <v>4.3075396384587501</v>
      </c>
      <c r="M137" s="143">
        <v>1.88605748224508</v>
      </c>
      <c r="N137" s="143"/>
      <c r="O137" s="143">
        <v>2.9477238897158502</v>
      </c>
      <c r="P137" s="143">
        <v>1.1096546770048801</v>
      </c>
      <c r="Q137" s="143">
        <v>100</v>
      </c>
      <c r="R137" s="150"/>
    </row>
    <row r="138" spans="1:18" s="125" customFormat="1" ht="15.75" hidden="1" x14ac:dyDescent="0.25">
      <c r="A138" s="142" t="s">
        <v>170</v>
      </c>
      <c r="B138" s="143">
        <v>0.21203343659481499</v>
      </c>
      <c r="C138" s="143">
        <v>2.9805072989815198</v>
      </c>
      <c r="D138" s="143">
        <v>7.3807401763830702</v>
      </c>
      <c r="E138" s="143">
        <v>5.2383040200102098</v>
      </c>
      <c r="F138" s="143">
        <v>17.451250278518501</v>
      </c>
      <c r="G138" s="143">
        <v>13.1590107022979</v>
      </c>
      <c r="H138" s="143">
        <v>20.272373121347801</v>
      </c>
      <c r="I138" s="143">
        <v>9.3186898489890702</v>
      </c>
      <c r="J138" s="143">
        <v>6.59711490774749</v>
      </c>
      <c r="K138" s="143">
        <v>7.7331109977071604</v>
      </c>
      <c r="L138" s="143">
        <v>4.0043772326402101</v>
      </c>
      <c r="M138" s="143">
        <v>1.5226875777156501</v>
      </c>
      <c r="N138" s="143"/>
      <c r="O138" s="143">
        <v>2.7399032552523201</v>
      </c>
      <c r="P138" s="143">
        <v>1.3898971458143199</v>
      </c>
      <c r="Q138" s="143">
        <v>100</v>
      </c>
      <c r="R138" s="150"/>
    </row>
    <row r="139" spans="1:18" s="125" customFormat="1" ht="15.75" hidden="1" x14ac:dyDescent="0.25">
      <c r="A139" s="142" t="s">
        <v>171</v>
      </c>
      <c r="B139" s="143">
        <v>0.211942567069032</v>
      </c>
      <c r="C139" s="143">
        <v>3.88063335596022</v>
      </c>
      <c r="D139" s="143">
        <v>8.3982011628250195</v>
      </c>
      <c r="E139" s="143">
        <v>5.4061033556650804</v>
      </c>
      <c r="F139" s="143">
        <v>18.638218280553701</v>
      </c>
      <c r="G139" s="143">
        <v>14.6782678629401</v>
      </c>
      <c r="H139" s="143">
        <v>19.428806481126198</v>
      </c>
      <c r="I139" s="143">
        <v>8.2061800903107809</v>
      </c>
      <c r="J139" s="143">
        <v>6.0041171088746603</v>
      </c>
      <c r="K139" s="143">
        <v>6.8797405778709102</v>
      </c>
      <c r="L139" s="143">
        <v>3.5915872266328202</v>
      </c>
      <c r="M139" s="143">
        <v>1.1515730602367</v>
      </c>
      <c r="N139" s="143"/>
      <c r="O139" s="143">
        <v>2.1928400672903798</v>
      </c>
      <c r="P139" s="143">
        <v>1.33178880264439</v>
      </c>
      <c r="Q139" s="143">
        <v>100</v>
      </c>
      <c r="R139" s="150"/>
    </row>
    <row r="140" spans="1:18" s="125" customFormat="1" ht="15.75" hidden="1" x14ac:dyDescent="0.25">
      <c r="A140" s="142" t="s">
        <v>172</v>
      </c>
      <c r="B140" s="143">
        <v>0.27262861890836199</v>
      </c>
      <c r="C140" s="143">
        <v>4.1973570991368696</v>
      </c>
      <c r="D140" s="143">
        <v>8.4712985933900899</v>
      </c>
      <c r="E140" s="143">
        <v>5.6660624680282297</v>
      </c>
      <c r="F140" s="143">
        <v>19.874094071658199</v>
      </c>
      <c r="G140" s="143">
        <v>13.010772083066</v>
      </c>
      <c r="H140" s="143">
        <v>20.608298909781201</v>
      </c>
      <c r="I140" s="143">
        <v>7.6906700099648404</v>
      </c>
      <c r="J140" s="143">
        <v>5.8609239212393103</v>
      </c>
      <c r="K140" s="143">
        <v>6.2751893172161104</v>
      </c>
      <c r="L140" s="143">
        <v>3.1689380790031598</v>
      </c>
      <c r="M140" s="143">
        <v>1.3995132899059399</v>
      </c>
      <c r="N140" s="143"/>
      <c r="O140" s="143">
        <v>1.86907321054203</v>
      </c>
      <c r="P140" s="143">
        <v>1.6351803281596999</v>
      </c>
      <c r="Q140" s="143">
        <v>100</v>
      </c>
      <c r="R140" s="150"/>
    </row>
    <row r="141" spans="1:18" s="125" customFormat="1" ht="15.75" hidden="1" x14ac:dyDescent="0.25">
      <c r="A141" s="142" t="s">
        <v>173</v>
      </c>
      <c r="B141" s="143">
        <v>0.52572072224668898</v>
      </c>
      <c r="C141" s="143">
        <v>5.6256140113147497</v>
      </c>
      <c r="D141" s="143">
        <v>10.817185541515601</v>
      </c>
      <c r="E141" s="143">
        <v>6.2470358074460499</v>
      </c>
      <c r="F141" s="143">
        <v>18.633973034316899</v>
      </c>
      <c r="G141" s="143">
        <v>12.288907144551001</v>
      </c>
      <c r="H141" s="143">
        <v>18.911971950269301</v>
      </c>
      <c r="I141" s="143">
        <v>6.9427741454656298</v>
      </c>
      <c r="J141" s="143">
        <v>6.0022781937057497</v>
      </c>
      <c r="K141" s="143">
        <v>6.0259917341373397</v>
      </c>
      <c r="L141" s="143">
        <v>3.49901758189641</v>
      </c>
      <c r="M141" s="143">
        <v>1.3664927673701699</v>
      </c>
      <c r="N141" s="143"/>
      <c r="O141" s="143">
        <v>2.1818574477455202</v>
      </c>
      <c r="P141" s="143">
        <v>0.93117991801890299</v>
      </c>
      <c r="Q141" s="143">
        <v>100</v>
      </c>
      <c r="R141" s="150"/>
    </row>
    <row r="142" spans="1:18" s="125" customFormat="1" ht="15.75" hidden="1" x14ac:dyDescent="0.25">
      <c r="A142" s="142" t="s">
        <v>174</v>
      </c>
      <c r="B142" s="143">
        <v>0.69174291819626299</v>
      </c>
      <c r="C142" s="143">
        <v>5.3823534783482199</v>
      </c>
      <c r="D142" s="143">
        <v>12.535157890891799</v>
      </c>
      <c r="E142" s="143">
        <v>6.8434606322941196</v>
      </c>
      <c r="F142" s="143">
        <v>18.744406699176299</v>
      </c>
      <c r="G142" s="143">
        <v>12.320786075648799</v>
      </c>
      <c r="H142" s="143">
        <v>18.922935729549099</v>
      </c>
      <c r="I142" s="143">
        <v>6.2357313754497499</v>
      </c>
      <c r="J142" s="143">
        <v>5.9932789070918497</v>
      </c>
      <c r="K142" s="143">
        <v>4.7835278432232</v>
      </c>
      <c r="L142" s="143">
        <v>3.3297262250470299</v>
      </c>
      <c r="M142" s="143">
        <v>1.1634065713294199</v>
      </c>
      <c r="N142" s="143"/>
      <c r="O142" s="143">
        <v>1.9065165379066</v>
      </c>
      <c r="P142" s="143">
        <v>1.1469691158475299</v>
      </c>
      <c r="Q142" s="143">
        <v>100</v>
      </c>
      <c r="R142" s="150"/>
    </row>
    <row r="143" spans="1:18" s="125" customFormat="1" ht="15.75" hidden="1" x14ac:dyDescent="0.25">
      <c r="A143" s="142" t="s">
        <v>175</v>
      </c>
      <c r="B143" s="143">
        <v>1.2821937670233901</v>
      </c>
      <c r="C143" s="143">
        <v>5.4615059749648198</v>
      </c>
      <c r="D143" s="143">
        <v>15.3553774683384</v>
      </c>
      <c r="E143" s="143">
        <v>7.68683626937867</v>
      </c>
      <c r="F143" s="143">
        <v>19.886399581436098</v>
      </c>
      <c r="G143" s="143">
        <v>13.4354209661507</v>
      </c>
      <c r="H143" s="143">
        <v>17.103668076127999</v>
      </c>
      <c r="I143" s="143">
        <v>4.9579640835281102</v>
      </c>
      <c r="J143" s="143">
        <v>4.9839533424409703</v>
      </c>
      <c r="K143" s="143">
        <v>3.63918017566687</v>
      </c>
      <c r="L143" s="143">
        <v>2.7839283790738598</v>
      </c>
      <c r="M143" s="143">
        <v>1.2789451096592801</v>
      </c>
      <c r="N143" s="143"/>
      <c r="O143" s="143">
        <v>1.2603080753072999</v>
      </c>
      <c r="P143" s="143">
        <v>0.88431873090345203</v>
      </c>
      <c r="Q143" s="143">
        <v>100</v>
      </c>
      <c r="R143" s="150"/>
    </row>
    <row r="144" spans="1:18" s="125" customFormat="1" ht="15.75" hidden="1" x14ac:dyDescent="0.25">
      <c r="A144" s="142" t="s">
        <v>176</v>
      </c>
      <c r="B144" s="143">
        <v>1.0516480752197901</v>
      </c>
      <c r="C144" s="143">
        <v>5.7695844351857097</v>
      </c>
      <c r="D144" s="143">
        <v>15.5176750861929</v>
      </c>
      <c r="E144" s="143">
        <v>8.0565754956486106</v>
      </c>
      <c r="F144" s="143">
        <v>19.230891184546799</v>
      </c>
      <c r="G144" s="143">
        <v>13.392394734783901</v>
      </c>
      <c r="H144" s="143">
        <v>17.568758759330098</v>
      </c>
      <c r="I144" s="143">
        <v>4.7843117359697498</v>
      </c>
      <c r="J144" s="143">
        <v>4.9724457634965002</v>
      </c>
      <c r="K144" s="143">
        <v>3.3386391356826799</v>
      </c>
      <c r="L144" s="143">
        <v>2.6368357970435499</v>
      </c>
      <c r="M144" s="143">
        <v>1.63613187983943</v>
      </c>
      <c r="N144" s="143"/>
      <c r="O144" s="143">
        <v>1.1309180306383699</v>
      </c>
      <c r="P144" s="143">
        <v>0.91318988642200805</v>
      </c>
      <c r="Q144" s="143">
        <v>100</v>
      </c>
      <c r="R144" s="150"/>
    </row>
    <row r="145" spans="1:18" s="125" customFormat="1" ht="15.75" hidden="1" x14ac:dyDescent="0.25">
      <c r="A145" s="142" t="s">
        <v>101</v>
      </c>
      <c r="B145" s="143">
        <v>1.3915363129894001</v>
      </c>
      <c r="C145" s="143">
        <v>6.0668640310874098</v>
      </c>
      <c r="D145" s="143">
        <v>17.020924087217399</v>
      </c>
      <c r="E145" s="143">
        <v>11.913324776040501</v>
      </c>
      <c r="F145" s="143">
        <v>18.129969324280701</v>
      </c>
      <c r="G145" s="143">
        <v>11.087272672502801</v>
      </c>
      <c r="H145" s="143">
        <v>15.755571584209299</v>
      </c>
      <c r="I145" s="143">
        <v>4.3642193590063298</v>
      </c>
      <c r="J145" s="143">
        <v>4.7713880721155499</v>
      </c>
      <c r="K145" s="143">
        <v>3.4032811137645802</v>
      </c>
      <c r="L145" s="143">
        <v>2.6513661824042201</v>
      </c>
      <c r="M145" s="143">
        <v>1.6439039329518801</v>
      </c>
      <c r="N145" s="143"/>
      <c r="O145" s="143">
        <v>1.1769903655146701</v>
      </c>
      <c r="P145" s="143">
        <v>0.62338818591527601</v>
      </c>
      <c r="Q145" s="143">
        <v>100</v>
      </c>
      <c r="R145" s="150"/>
    </row>
    <row r="146" spans="1:18" s="125" customFormat="1" ht="15.75" hidden="1" x14ac:dyDescent="0.25">
      <c r="A146" s="142" t="s">
        <v>102</v>
      </c>
      <c r="B146" s="143">
        <v>1.5763660160800801</v>
      </c>
      <c r="C146" s="143">
        <v>6.2867662922317997</v>
      </c>
      <c r="D146" s="143">
        <v>16.649030489696699</v>
      </c>
      <c r="E146" s="143">
        <v>12.389020503853599</v>
      </c>
      <c r="F146" s="143">
        <v>17.778088265812499</v>
      </c>
      <c r="G146" s="143">
        <v>10.1635746852713</v>
      </c>
      <c r="H146" s="143">
        <v>15.877490553515701</v>
      </c>
      <c r="I146" s="143">
        <v>4.2657631464857397</v>
      </c>
      <c r="J146" s="143">
        <v>5.4907754233196098</v>
      </c>
      <c r="K146" s="143">
        <v>3.88173967359032</v>
      </c>
      <c r="L146" s="143">
        <v>2.23982872018887</v>
      </c>
      <c r="M146" s="143">
        <v>1.3811694942766299</v>
      </c>
      <c r="N146" s="143"/>
      <c r="O146" s="143">
        <v>1.10255214315507</v>
      </c>
      <c r="P146" s="143">
        <v>0.91783459252212396</v>
      </c>
      <c r="Q146" s="143">
        <v>100</v>
      </c>
      <c r="R146" s="150"/>
    </row>
    <row r="147" spans="1:18" s="125" customFormat="1" ht="15.75" hidden="1" x14ac:dyDescent="0.25">
      <c r="A147" s="142" t="s">
        <v>103</v>
      </c>
      <c r="B147" s="143">
        <v>1.89862322846856</v>
      </c>
      <c r="C147" s="143">
        <v>8.0990073452215601</v>
      </c>
      <c r="D147" s="143">
        <v>15.7202767027603</v>
      </c>
      <c r="E147" s="143">
        <v>13.430409178733701</v>
      </c>
      <c r="F147" s="143">
        <v>18.4056265206227</v>
      </c>
      <c r="G147" s="143">
        <v>10.989900079558801</v>
      </c>
      <c r="H147" s="143">
        <v>14.1678208790764</v>
      </c>
      <c r="I147" s="143">
        <v>3.3807668079974902</v>
      </c>
      <c r="J147" s="143">
        <v>4.58050559319455</v>
      </c>
      <c r="K147" s="143">
        <v>3.8338473511547599</v>
      </c>
      <c r="L147" s="143">
        <v>2.13864804002211</v>
      </c>
      <c r="M147" s="143">
        <v>1.39545725111874</v>
      </c>
      <c r="N147" s="143"/>
      <c r="O147" s="143">
        <v>1.0111478618335501</v>
      </c>
      <c r="P147" s="143">
        <v>0.94796316023678895</v>
      </c>
      <c r="Q147" s="143">
        <v>100</v>
      </c>
      <c r="R147" s="150"/>
    </row>
    <row r="148" spans="1:18" s="125" customFormat="1" ht="15.75" hidden="1" x14ac:dyDescent="0.25">
      <c r="A148" s="142" t="s">
        <v>104</v>
      </c>
      <c r="B148" s="143">
        <v>2.73270208992292</v>
      </c>
      <c r="C148" s="143">
        <v>7.3441209625910702</v>
      </c>
      <c r="D148" s="143">
        <v>15.3969275868299</v>
      </c>
      <c r="E148" s="143">
        <v>13.5187197345419</v>
      </c>
      <c r="F148" s="143">
        <v>18.0092676236256</v>
      </c>
      <c r="G148" s="143">
        <v>11.4384664907464</v>
      </c>
      <c r="H148" s="143">
        <v>14.055132436428201</v>
      </c>
      <c r="I148" s="143">
        <v>3.7714291530633801</v>
      </c>
      <c r="J148" s="143">
        <v>4.4617933182520302</v>
      </c>
      <c r="K148" s="143">
        <v>4.4088645507034698</v>
      </c>
      <c r="L148" s="143">
        <v>1.51406811016309</v>
      </c>
      <c r="M148" s="143">
        <v>1.5713227865978301</v>
      </c>
      <c r="N148" s="143"/>
      <c r="O148" s="143">
        <v>0.81632445334507298</v>
      </c>
      <c r="P148" s="143">
        <v>0.96086070318921302</v>
      </c>
      <c r="Q148" s="143">
        <v>100</v>
      </c>
      <c r="R148" s="150"/>
    </row>
    <row r="149" spans="1:18" s="125" customFormat="1" ht="15.75" hidden="1" x14ac:dyDescent="0.25">
      <c r="A149" s="142" t="s">
        <v>105</v>
      </c>
      <c r="B149" s="143">
        <v>2.9724655819774699</v>
      </c>
      <c r="C149" s="143">
        <v>9.5047537492040508</v>
      </c>
      <c r="D149" s="143">
        <v>17.146981973080401</v>
      </c>
      <c r="E149" s="143">
        <v>14.017521902378</v>
      </c>
      <c r="F149" s="143">
        <v>17.2811043043571</v>
      </c>
      <c r="G149" s="143">
        <v>10.353036324645601</v>
      </c>
      <c r="H149" s="143">
        <v>13.4069267871389</v>
      </c>
      <c r="I149" s="143">
        <v>4.0295252106068302</v>
      </c>
      <c r="J149" s="143">
        <v>4.0492867546421296</v>
      </c>
      <c r="K149" s="143">
        <v>3.0246141009595302</v>
      </c>
      <c r="L149" s="143">
        <v>1.1555013942867201</v>
      </c>
      <c r="M149" s="143">
        <v>1.7276712850127001</v>
      </c>
      <c r="N149" s="143"/>
      <c r="O149" s="143">
        <v>0.67262440623879305</v>
      </c>
      <c r="P149" s="143">
        <v>0.657986225471898</v>
      </c>
      <c r="Q149" s="143">
        <v>100</v>
      </c>
      <c r="R149" s="150"/>
    </row>
    <row r="150" spans="1:18" s="125" customFormat="1" ht="15.75" hidden="1" x14ac:dyDescent="0.25">
      <c r="A150" s="142" t="s">
        <v>106</v>
      </c>
      <c r="B150" s="143">
        <v>3.24200189710074</v>
      </c>
      <c r="C150" s="143">
        <v>10.2523751744616</v>
      </c>
      <c r="D150" s="143">
        <v>16.652811030099699</v>
      </c>
      <c r="E150" s="143">
        <v>14.686902407841901</v>
      </c>
      <c r="F150" s="143">
        <v>18.242121279870101</v>
      </c>
      <c r="G150" s="143">
        <v>10.5098078371532</v>
      </c>
      <c r="H150" s="143">
        <v>11.859484309848201</v>
      </c>
      <c r="I150" s="143">
        <v>4.3379357199757802</v>
      </c>
      <c r="J150" s="143">
        <v>3.7566501629032198</v>
      </c>
      <c r="K150" s="143">
        <v>2.50530168025821</v>
      </c>
      <c r="L150" s="143">
        <v>1.1868817871817601</v>
      </c>
      <c r="M150" s="143">
        <v>1.35770767718031</v>
      </c>
      <c r="N150" s="143"/>
      <c r="O150" s="143">
        <v>0.59474325107498704</v>
      </c>
      <c r="P150" s="143">
        <v>0.81527578505023801</v>
      </c>
      <c r="Q150" s="143">
        <v>100</v>
      </c>
      <c r="R150" s="150"/>
    </row>
    <row r="151" spans="1:18" s="125" customFormat="1" ht="15.75" hidden="1" x14ac:dyDescent="0.25">
      <c r="A151" s="142" t="s">
        <v>107</v>
      </c>
      <c r="B151" s="143">
        <v>4.2776005933258601</v>
      </c>
      <c r="C151" s="143">
        <v>11.435658806648201</v>
      </c>
      <c r="D151" s="143">
        <v>16.592016823808901</v>
      </c>
      <c r="E151" s="143">
        <v>15.9671269589532</v>
      </c>
      <c r="F151" s="143">
        <v>18.9099380144885</v>
      </c>
      <c r="G151" s="143">
        <v>10.2129892663015</v>
      </c>
      <c r="H151" s="143">
        <v>10.271469817645199</v>
      </c>
      <c r="I151" s="143">
        <v>3.3550795780880001</v>
      </c>
      <c r="J151" s="143">
        <v>2.8953682241470502</v>
      </c>
      <c r="K151" s="143">
        <v>2.5317043982409402</v>
      </c>
      <c r="L151" s="143">
        <v>0.97848419185493696</v>
      </c>
      <c r="M151" s="143">
        <v>1.2964479842606</v>
      </c>
      <c r="N151" s="143"/>
      <c r="O151" s="143">
        <v>0.54452751781042597</v>
      </c>
      <c r="P151" s="143">
        <v>0.73158782442666803</v>
      </c>
      <c r="Q151" s="143">
        <v>100</v>
      </c>
      <c r="R151" s="150"/>
    </row>
    <row r="152" spans="1:18" s="125" customFormat="1" ht="15.75" hidden="1" x14ac:dyDescent="0.25">
      <c r="A152" s="142" t="s">
        <v>108</v>
      </c>
      <c r="B152" s="143">
        <v>5.1141145601267404</v>
      </c>
      <c r="C152" s="143">
        <v>11.2926382494183</v>
      </c>
      <c r="D152" s="143">
        <v>15.6177611710846</v>
      </c>
      <c r="E152" s="143">
        <v>18.003236220657101</v>
      </c>
      <c r="F152" s="143">
        <v>17.484450767495002</v>
      </c>
      <c r="G152" s="143">
        <v>9.9939809422561297</v>
      </c>
      <c r="H152" s="143">
        <v>9.7852681607479308</v>
      </c>
      <c r="I152" s="143">
        <v>3.5720892905068302</v>
      </c>
      <c r="J152" s="143">
        <v>2.4248204053874498</v>
      </c>
      <c r="K152" s="143">
        <v>2.6382233617609998</v>
      </c>
      <c r="L152" s="143">
        <v>1.1709803247164401</v>
      </c>
      <c r="M152" s="143">
        <v>1.49486295569609</v>
      </c>
      <c r="N152" s="143"/>
      <c r="O152" s="143">
        <v>0.57532811681662199</v>
      </c>
      <c r="P152" s="143">
        <v>0.832245473329842</v>
      </c>
      <c r="Q152" s="143">
        <v>100</v>
      </c>
      <c r="R152" s="150"/>
    </row>
    <row r="153" spans="1:18" s="125" customFormat="1" ht="15.75" hidden="1" x14ac:dyDescent="0.25">
      <c r="A153" s="142" t="s">
        <v>109</v>
      </c>
      <c r="B153" s="143">
        <v>6.2530172523312304</v>
      </c>
      <c r="C153" s="143">
        <v>11.9555787861299</v>
      </c>
      <c r="D153" s="143">
        <v>16.563580993034499</v>
      </c>
      <c r="E153" s="143">
        <v>17.529101739026299</v>
      </c>
      <c r="F153" s="143">
        <v>18.0000653359903</v>
      </c>
      <c r="G153" s="143">
        <v>10.121996813055601</v>
      </c>
      <c r="H153" s="143">
        <v>8.3599214516205098</v>
      </c>
      <c r="I153" s="143">
        <v>3.15246153343569</v>
      </c>
      <c r="J153" s="143">
        <v>2.30527152548648</v>
      </c>
      <c r="K153" s="143">
        <v>2.2954711269369401</v>
      </c>
      <c r="L153" s="143">
        <v>0.96043905785501904</v>
      </c>
      <c r="M153" s="143">
        <v>1.43557689864573</v>
      </c>
      <c r="N153" s="143"/>
      <c r="O153" s="143">
        <v>0.51960261198770197</v>
      </c>
      <c r="P153" s="143">
        <v>0.54791487446415399</v>
      </c>
      <c r="Q153" s="143">
        <v>100</v>
      </c>
      <c r="R153" s="150"/>
    </row>
    <row r="154" spans="1:18" s="125" customFormat="1" ht="15.75" hidden="1" x14ac:dyDescent="0.25">
      <c r="A154" s="142" t="s">
        <v>110</v>
      </c>
      <c r="B154" s="143">
        <v>8.8567383508840791</v>
      </c>
      <c r="C154" s="143">
        <v>9.8775408972066892</v>
      </c>
      <c r="D154" s="143">
        <v>17.714716793948401</v>
      </c>
      <c r="E154" s="143">
        <v>19.108580404476701</v>
      </c>
      <c r="F154" s="143">
        <v>16.310725763948501</v>
      </c>
      <c r="G154" s="143">
        <v>9.9494662436574508</v>
      </c>
      <c r="H154" s="143">
        <v>7.6534355720441898</v>
      </c>
      <c r="I154" s="143">
        <v>2.7933076358675999</v>
      </c>
      <c r="J154" s="143">
        <v>1.84711730238614</v>
      </c>
      <c r="K154" s="143">
        <v>2.5779449605754001</v>
      </c>
      <c r="L154" s="143">
        <v>0.94143664679074501</v>
      </c>
      <c r="M154" s="143">
        <v>1.17312720245538</v>
      </c>
      <c r="N154" s="143"/>
      <c r="O154" s="152">
        <v>0.48838963696301402</v>
      </c>
      <c r="P154" s="143">
        <v>0.70747258879576702</v>
      </c>
      <c r="Q154" s="143">
        <v>100</v>
      </c>
      <c r="R154" s="150"/>
    </row>
    <row r="155" spans="1:18" s="125" customFormat="1" ht="15.75" hidden="1" x14ac:dyDescent="0.2">
      <c r="A155" s="153" t="s">
        <v>111</v>
      </c>
      <c r="B155" s="154">
        <v>9.4942593353369809</v>
      </c>
      <c r="C155" s="154">
        <v>10.7436557186822</v>
      </c>
      <c r="D155" s="154">
        <v>17.9423699251155</v>
      </c>
      <c r="E155" s="154">
        <v>19.848537265670601</v>
      </c>
      <c r="F155" s="154">
        <v>15.152940243752999</v>
      </c>
      <c r="G155" s="154">
        <v>9.4985837531622295</v>
      </c>
      <c r="H155" s="154">
        <v>7.2671841553330898</v>
      </c>
      <c r="I155" s="154">
        <v>2.84438582455837</v>
      </c>
      <c r="J155" s="154">
        <v>1.7128298269512101</v>
      </c>
      <c r="K155" s="154">
        <v>2.33194231226621</v>
      </c>
      <c r="L155" s="154">
        <v>0.77262931811138302</v>
      </c>
      <c r="M155" s="154">
        <v>1.27804565143751</v>
      </c>
      <c r="N155" s="154"/>
      <c r="O155" s="152">
        <v>0.394062574325931</v>
      </c>
      <c r="P155" s="154">
        <v>0.718574095295754</v>
      </c>
      <c r="Q155" s="154">
        <v>100</v>
      </c>
      <c r="R155" s="150"/>
    </row>
    <row r="156" spans="1:18" s="125" customFormat="1" ht="15.75" hidden="1" x14ac:dyDescent="0.2">
      <c r="A156" s="155" t="s">
        <v>112</v>
      </c>
      <c r="B156" s="156">
        <v>10.2668858253128</v>
      </c>
      <c r="C156" s="156">
        <v>11.116283930793999</v>
      </c>
      <c r="D156" s="156">
        <v>17.590094155875001</v>
      </c>
      <c r="E156" s="156">
        <v>19.832828191656098</v>
      </c>
      <c r="F156" s="156">
        <v>14.405801370058199</v>
      </c>
      <c r="G156" s="156">
        <v>8.8984902756268305</v>
      </c>
      <c r="H156" s="156">
        <v>7.6015904837008703</v>
      </c>
      <c r="I156" s="156">
        <v>2.9593543054222802</v>
      </c>
      <c r="J156" s="156">
        <v>1.7610283987800599</v>
      </c>
      <c r="K156" s="156">
        <v>2.1410722938499398</v>
      </c>
      <c r="L156" s="156">
        <v>1.03395692202449</v>
      </c>
      <c r="M156" s="156">
        <v>1.04440812913892</v>
      </c>
      <c r="N156" s="156"/>
      <c r="O156" s="157">
        <v>0.49381953615642599</v>
      </c>
      <c r="P156" s="156">
        <v>0.85438618160397495</v>
      </c>
      <c r="Q156" s="156">
        <v>100</v>
      </c>
      <c r="R156" s="158"/>
    </row>
    <row r="157" spans="1:18" s="125" customFormat="1" ht="15.75" hidden="1" x14ac:dyDescent="0.2">
      <c r="A157" s="153" t="s">
        <v>113</v>
      </c>
      <c r="B157" s="154">
        <v>14.3621497529252</v>
      </c>
      <c r="C157" s="154">
        <v>10.701975252124001</v>
      </c>
      <c r="D157" s="154">
        <v>19.079966069288702</v>
      </c>
      <c r="E157" s="154">
        <v>17.180620447292899</v>
      </c>
      <c r="F157" s="154">
        <v>13.8934144797964</v>
      </c>
      <c r="G157" s="154">
        <v>8.1277181596628498</v>
      </c>
      <c r="H157" s="154">
        <v>7.1791393448141196</v>
      </c>
      <c r="I157" s="154">
        <v>2.9675907848496701</v>
      </c>
      <c r="J157" s="154">
        <v>1.7448397043180901</v>
      </c>
      <c r="K157" s="154">
        <v>1.4829538569255001</v>
      </c>
      <c r="L157" s="154">
        <v>0.90061129138671603</v>
      </c>
      <c r="M157" s="154">
        <v>1.3259233327498701</v>
      </c>
      <c r="N157" s="154"/>
      <c r="O157" s="159">
        <v>0.41588684377061802</v>
      </c>
      <c r="P157" s="154">
        <v>0.637210680095329</v>
      </c>
      <c r="Q157" s="154">
        <v>100</v>
      </c>
      <c r="R157" s="158"/>
    </row>
    <row r="158" spans="1:18" s="125" customFormat="1" ht="16.5" hidden="1" thickBot="1" x14ac:dyDescent="0.25">
      <c r="A158" s="160" t="s">
        <v>114</v>
      </c>
      <c r="B158" s="161">
        <v>14.2335232014994</v>
      </c>
      <c r="C158" s="161">
        <v>11.2731173033839</v>
      </c>
      <c r="D158" s="161">
        <v>18.8469169607427</v>
      </c>
      <c r="E158" s="161">
        <v>17.693980349377</v>
      </c>
      <c r="F158" s="161">
        <v>14.3878215922569</v>
      </c>
      <c r="G158" s="161">
        <v>8.2105779508880907</v>
      </c>
      <c r="H158" s="161">
        <v>6.64837538254287</v>
      </c>
      <c r="I158" s="161">
        <v>2.80317894952631</v>
      </c>
      <c r="J158" s="161">
        <v>1.50235016765994</v>
      </c>
      <c r="K158" s="161">
        <v>1.4796538444642899</v>
      </c>
      <c r="L158" s="161">
        <v>0.80700071749666902</v>
      </c>
      <c r="M158" s="161">
        <v>0.87252719898086195</v>
      </c>
      <c r="N158" s="161"/>
      <c r="O158" s="162">
        <v>0.48247990277188002</v>
      </c>
      <c r="P158" s="161">
        <v>0.75849647840920698</v>
      </c>
      <c r="Q158" s="161">
        <v>100</v>
      </c>
      <c r="R158" s="158"/>
    </row>
    <row r="159" spans="1:18" s="125" customFormat="1" ht="15" hidden="1" x14ac:dyDescent="0.2">
      <c r="A159" s="163" t="s">
        <v>178</v>
      </c>
      <c r="B159" s="149"/>
      <c r="C159" s="149"/>
      <c r="D159" s="149"/>
      <c r="E159" s="149"/>
      <c r="F159" s="149"/>
      <c r="G159" s="149"/>
      <c r="H159" s="149"/>
      <c r="I159" s="149"/>
      <c r="J159" s="149"/>
      <c r="K159" s="149"/>
      <c r="L159" s="149"/>
      <c r="M159" s="149"/>
      <c r="N159" s="149"/>
      <c r="O159" s="149"/>
      <c r="P159" s="149"/>
      <c r="Q159" s="149"/>
      <c r="R159" s="150"/>
    </row>
    <row r="160" spans="1:18" s="125" customFormat="1" hidden="1" x14ac:dyDescent="0.2">
      <c r="A160" s="164" t="s">
        <v>179</v>
      </c>
      <c r="B160" s="132"/>
      <c r="C160" s="132"/>
      <c r="D160" s="132"/>
      <c r="E160" s="132"/>
      <c r="F160" s="132"/>
      <c r="G160" s="132"/>
      <c r="H160" s="132"/>
      <c r="I160" s="132"/>
      <c r="J160" s="132"/>
      <c r="K160" s="132"/>
      <c r="L160" s="132"/>
      <c r="M160" s="132"/>
      <c r="N160" s="132"/>
      <c r="O160" s="132"/>
      <c r="P160" s="132"/>
      <c r="Q160" s="127" t="s">
        <v>180</v>
      </c>
      <c r="R160" s="132"/>
    </row>
    <row r="161" spans="1:18" s="125" customFormat="1" hidden="1" x14ac:dyDescent="0.2">
      <c r="A161" s="165" t="s">
        <v>186</v>
      </c>
      <c r="B161" s="132"/>
      <c r="C161" s="132"/>
      <c r="D161" s="132"/>
      <c r="E161" s="132"/>
      <c r="F161" s="132"/>
      <c r="G161" s="132"/>
      <c r="H161" s="132"/>
      <c r="I161" s="132"/>
      <c r="J161" s="132"/>
      <c r="K161" s="132"/>
      <c r="L161" s="132"/>
      <c r="M161" s="132"/>
      <c r="N161" s="132"/>
      <c r="O161" s="132"/>
      <c r="P161" s="132"/>
      <c r="Q161" s="127" t="s">
        <v>181</v>
      </c>
      <c r="R161" s="132"/>
    </row>
    <row r="162" spans="1:18" s="125" customFormat="1" ht="15" hidden="1" x14ac:dyDescent="0.2">
      <c r="A162" s="166" t="s">
        <v>99</v>
      </c>
      <c r="B162" s="167"/>
      <c r="C162" s="167"/>
      <c r="D162" s="167"/>
      <c r="E162" s="167"/>
      <c r="F162" s="127"/>
      <c r="G162" s="127"/>
      <c r="H162" s="127"/>
      <c r="I162" s="127"/>
      <c r="J162" s="127"/>
      <c r="K162" s="130"/>
      <c r="L162" s="127"/>
      <c r="M162" s="127"/>
      <c r="N162" s="127"/>
      <c r="O162" s="127"/>
      <c r="P162" s="127"/>
      <c r="Q162" s="127"/>
      <c r="R162" s="130"/>
    </row>
    <row r="163" spans="1:18" s="125" customFormat="1" ht="15" hidden="1" x14ac:dyDescent="0.2">
      <c r="A163" s="126" t="s">
        <v>182</v>
      </c>
      <c r="B163" s="132"/>
      <c r="C163" s="132"/>
      <c r="D163" s="132"/>
      <c r="E163" s="132"/>
      <c r="F163" s="132"/>
      <c r="G163" s="132"/>
      <c r="H163" s="132"/>
      <c r="I163" s="132"/>
      <c r="J163" s="132"/>
      <c r="K163" s="132"/>
      <c r="L163" s="132"/>
      <c r="M163" s="132"/>
      <c r="N163" s="132"/>
      <c r="O163" s="132"/>
      <c r="P163" s="132"/>
      <c r="Q163" s="132"/>
      <c r="R163" s="132"/>
    </row>
    <row r="164" spans="1:18" s="125" customFormat="1" ht="15" hidden="1" x14ac:dyDescent="0.2">
      <c r="A164" s="168" t="s">
        <v>183</v>
      </c>
      <c r="B164" s="132"/>
      <c r="C164" s="132"/>
      <c r="D164" s="132"/>
      <c r="E164" s="132"/>
      <c r="F164" s="132"/>
      <c r="G164" s="132"/>
      <c r="H164" s="132"/>
      <c r="I164" s="132"/>
      <c r="J164" s="132"/>
      <c r="K164" s="132"/>
      <c r="L164" s="132"/>
      <c r="M164" s="132"/>
      <c r="N164" s="132"/>
      <c r="O164" s="132"/>
      <c r="P164" s="132"/>
      <c r="Q164" s="132"/>
      <c r="R164" s="132"/>
    </row>
    <row r="165" spans="1:18" s="125" customFormat="1" hidden="1" x14ac:dyDescent="0.2"/>
    <row r="166" spans="1:18" s="125" customFormat="1" hidden="1" x14ac:dyDescent="0.2"/>
    <row r="167" spans="1:18" s="125" customFormat="1" x14ac:dyDescent="0.2"/>
    <row r="168" spans="1:18" x14ac:dyDescent="0.2">
      <c r="A168" s="113"/>
      <c r="B168" s="113"/>
      <c r="C168" s="119"/>
      <c r="D168" s="120"/>
      <c r="E168" s="119"/>
      <c r="F168" s="119"/>
      <c r="G168" s="119"/>
      <c r="H168" s="119"/>
      <c r="I168" s="119"/>
      <c r="J168" s="113"/>
      <c r="K168" s="113"/>
      <c r="L168" s="113"/>
      <c r="M168" s="113"/>
      <c r="N168" s="113"/>
      <c r="O168" s="113"/>
      <c r="P168" s="113"/>
      <c r="Q168" s="113"/>
      <c r="R168" s="113"/>
    </row>
    <row r="169" spans="1:18" x14ac:dyDescent="0.2">
      <c r="A169" s="113"/>
      <c r="B169" s="114"/>
      <c r="C169" s="118"/>
      <c r="D169" s="118"/>
      <c r="E169" s="118"/>
      <c r="F169" s="118"/>
      <c r="G169" s="118"/>
      <c r="H169" s="118"/>
      <c r="I169" s="118"/>
      <c r="J169" s="113"/>
      <c r="K169" s="113"/>
      <c r="L169" s="113"/>
      <c r="M169" s="113"/>
      <c r="N169" s="113"/>
      <c r="O169" s="113"/>
      <c r="P169" s="113"/>
      <c r="Q169" s="113"/>
      <c r="R169" s="113"/>
    </row>
    <row r="170" spans="1:18" x14ac:dyDescent="0.2">
      <c r="B170" s="114"/>
      <c r="C170" s="118"/>
      <c r="D170" s="118"/>
      <c r="E170" s="118"/>
      <c r="F170" s="118"/>
      <c r="G170" s="118"/>
      <c r="H170" s="118"/>
      <c r="I170" s="118"/>
    </row>
    <row r="171" spans="1:18" x14ac:dyDescent="0.2">
      <c r="B171" s="114"/>
      <c r="C171" s="118"/>
      <c r="D171" s="118"/>
      <c r="E171" s="118"/>
      <c r="F171" s="118"/>
      <c r="G171" s="118"/>
      <c r="H171" s="118"/>
      <c r="I171" s="118"/>
    </row>
    <row r="172" spans="1:18" x14ac:dyDescent="0.2">
      <c r="B172" s="114"/>
      <c r="C172" s="118"/>
      <c r="D172" s="118"/>
      <c r="E172" s="118"/>
      <c r="F172" s="118"/>
      <c r="G172" s="118"/>
      <c r="H172" s="118"/>
      <c r="I172" s="118"/>
    </row>
    <row r="173" spans="1:18" x14ac:dyDescent="0.2">
      <c r="B173" s="114"/>
      <c r="C173" s="118"/>
      <c r="D173" s="118"/>
      <c r="E173" s="118"/>
      <c r="F173" s="118"/>
      <c r="G173" s="118"/>
      <c r="H173" s="118"/>
      <c r="I173" s="118"/>
    </row>
    <row r="174" spans="1:18" x14ac:dyDescent="0.2">
      <c r="B174" s="114"/>
      <c r="C174" s="118"/>
      <c r="D174" s="118"/>
      <c r="E174" s="118"/>
      <c r="F174" s="118"/>
      <c r="G174" s="118"/>
      <c r="H174" s="118"/>
      <c r="I174" s="118"/>
    </row>
    <row r="175" spans="1:18" x14ac:dyDescent="0.2">
      <c r="B175" s="114"/>
      <c r="C175" s="118"/>
      <c r="D175" s="118"/>
      <c r="E175" s="118"/>
      <c r="F175" s="118"/>
      <c r="G175" s="118"/>
      <c r="H175" s="118"/>
      <c r="I175" s="118"/>
    </row>
    <row r="176" spans="1:18" x14ac:dyDescent="0.2">
      <c r="B176" s="114"/>
      <c r="C176" s="118"/>
      <c r="D176" s="118"/>
      <c r="E176" s="118"/>
      <c r="F176" s="118"/>
      <c r="G176" s="118"/>
      <c r="H176" s="118"/>
      <c r="I176" s="118"/>
    </row>
    <row r="177" spans="2:28" x14ac:dyDescent="0.2">
      <c r="B177" s="114"/>
      <c r="C177" s="118"/>
      <c r="D177" s="118"/>
      <c r="E177" s="118"/>
      <c r="F177" s="118"/>
      <c r="G177" s="118"/>
      <c r="H177" s="118"/>
      <c r="I177" s="118"/>
    </row>
    <row r="178" spans="2:28" x14ac:dyDescent="0.2">
      <c r="B178" s="114"/>
      <c r="C178" s="118"/>
      <c r="D178" s="118"/>
      <c r="E178" s="118"/>
      <c r="F178" s="118"/>
      <c r="G178" s="118"/>
      <c r="H178" s="118"/>
      <c r="I178" s="118"/>
    </row>
    <row r="179" spans="2:28" x14ac:dyDescent="0.2">
      <c r="B179" s="114"/>
      <c r="C179" s="118"/>
      <c r="D179" s="118"/>
      <c r="E179" s="118"/>
      <c r="F179" s="118"/>
      <c r="G179" s="118"/>
      <c r="H179" s="118"/>
      <c r="I179" s="118"/>
    </row>
    <row r="180" spans="2:28" x14ac:dyDescent="0.2">
      <c r="B180" s="114"/>
      <c r="C180" s="118"/>
      <c r="D180" s="118"/>
      <c r="E180" s="118"/>
      <c r="F180" s="118"/>
      <c r="G180" s="118"/>
      <c r="H180" s="118"/>
      <c r="I180" s="118"/>
    </row>
    <row r="181" spans="2:28" x14ac:dyDescent="0.2">
      <c r="B181" s="113"/>
      <c r="C181" s="117"/>
      <c r="D181" s="113"/>
      <c r="E181" s="113"/>
      <c r="F181" s="113"/>
      <c r="G181" s="113"/>
      <c r="H181" s="113"/>
      <c r="I181" s="113"/>
    </row>
    <row r="182" spans="2:28" x14ac:dyDescent="0.2">
      <c r="B182" s="113"/>
      <c r="C182" s="117"/>
      <c r="D182" s="113"/>
      <c r="E182" s="113"/>
      <c r="F182" s="113"/>
      <c r="G182" s="113"/>
      <c r="H182" s="113"/>
      <c r="I182" s="113"/>
    </row>
    <row r="183" spans="2:28" x14ac:dyDescent="0.2">
      <c r="B183" s="113"/>
      <c r="C183" s="117"/>
      <c r="D183" s="113"/>
      <c r="E183" s="113"/>
      <c r="F183" s="113"/>
      <c r="G183" s="113"/>
      <c r="H183" s="113"/>
      <c r="I183" s="113"/>
    </row>
    <row r="191" spans="2:28" x14ac:dyDescent="0.2">
      <c r="P191" s="192"/>
      <c r="Q191" s="189"/>
      <c r="R191" s="189"/>
      <c r="S191" s="189"/>
      <c r="T191" s="189"/>
      <c r="U191" s="189"/>
      <c r="V191" s="189"/>
      <c r="W191" s="189"/>
      <c r="X191" s="189"/>
      <c r="Y191" s="189"/>
      <c r="Z191" s="189"/>
      <c r="AA191" s="189"/>
      <c r="AB191" s="189"/>
    </row>
    <row r="192" spans="2:28" x14ac:dyDescent="0.2">
      <c r="P192" s="192"/>
      <c r="Q192" s="189"/>
      <c r="R192" s="189"/>
      <c r="S192" s="189"/>
      <c r="T192" s="189"/>
      <c r="U192" s="189"/>
      <c r="V192" s="189"/>
      <c r="W192" s="189"/>
      <c r="X192" s="189"/>
      <c r="Y192" s="189"/>
      <c r="Z192" s="189"/>
      <c r="AA192" s="189"/>
      <c r="AB192" s="189"/>
    </row>
    <row r="193" spans="16:28" x14ac:dyDescent="0.2">
      <c r="P193" s="192"/>
      <c r="Q193" s="189"/>
      <c r="R193" s="189"/>
      <c r="S193" s="189"/>
      <c r="T193" s="189"/>
      <c r="U193" s="189"/>
      <c r="V193" s="189"/>
      <c r="W193" s="189"/>
      <c r="X193" s="189"/>
      <c r="Y193" s="189"/>
      <c r="Z193" s="189"/>
      <c r="AA193" s="189"/>
      <c r="AB193" s="189"/>
    </row>
    <row r="194" spans="16:28" x14ac:dyDescent="0.2">
      <c r="P194" s="192"/>
      <c r="Q194" s="189"/>
      <c r="R194" s="189"/>
      <c r="S194" s="189"/>
      <c r="T194" s="189"/>
      <c r="U194" s="189"/>
      <c r="V194" s="189"/>
      <c r="W194" s="189"/>
      <c r="X194" s="189"/>
      <c r="Y194" s="189"/>
      <c r="Z194" s="189"/>
      <c r="AA194" s="189"/>
      <c r="AB194" s="189"/>
    </row>
    <row r="195" spans="16:28" x14ac:dyDescent="0.2">
      <c r="P195" s="192"/>
      <c r="Q195" s="189"/>
      <c r="R195" s="189"/>
      <c r="S195" s="189"/>
      <c r="T195" s="189"/>
      <c r="U195" s="189"/>
      <c r="V195" s="189"/>
      <c r="W195" s="189"/>
      <c r="X195" s="189"/>
      <c r="Y195" s="189"/>
      <c r="Z195" s="189"/>
      <c r="AA195" s="189"/>
      <c r="AB195" s="189"/>
    </row>
    <row r="196" spans="16:28" x14ac:dyDescent="0.2">
      <c r="P196" s="192"/>
      <c r="Q196" s="189"/>
      <c r="R196" s="189"/>
      <c r="S196" s="189"/>
      <c r="T196" s="189"/>
      <c r="U196" s="189"/>
      <c r="V196" s="189"/>
      <c r="W196" s="189"/>
      <c r="X196" s="189"/>
      <c r="Y196" s="189"/>
      <c r="Z196" s="189"/>
      <c r="AA196" s="189"/>
      <c r="AB196" s="189"/>
    </row>
    <row r="197" spans="16:28" x14ac:dyDescent="0.2">
      <c r="P197" s="192"/>
      <c r="Q197" s="189"/>
      <c r="R197" s="189"/>
      <c r="S197" s="189"/>
      <c r="T197" s="189"/>
      <c r="U197" s="189"/>
      <c r="V197" s="189"/>
      <c r="W197" s="189"/>
      <c r="X197" s="189"/>
      <c r="Y197" s="189"/>
      <c r="Z197" s="189"/>
      <c r="AA197" s="189"/>
      <c r="AB197" s="189"/>
    </row>
    <row r="198" spans="16:28" x14ac:dyDescent="0.2">
      <c r="P198" s="192"/>
      <c r="Q198" s="189"/>
      <c r="R198" s="189"/>
      <c r="S198" s="189"/>
      <c r="T198" s="189"/>
      <c r="U198" s="189"/>
      <c r="V198" s="189"/>
      <c r="W198" s="189"/>
      <c r="X198" s="189"/>
      <c r="Y198" s="189"/>
      <c r="Z198" s="189"/>
      <c r="AA198" s="189"/>
      <c r="AB198" s="189"/>
    </row>
    <row r="199" spans="16:28" x14ac:dyDescent="0.2">
      <c r="Q199" s="189"/>
      <c r="R199" s="189"/>
      <c r="S199" s="189"/>
      <c r="T199" s="189"/>
      <c r="U199" s="189"/>
      <c r="V199" s="189"/>
      <c r="W199" s="189"/>
      <c r="X199" s="189"/>
      <c r="Y199" s="189"/>
      <c r="Z199" s="189"/>
      <c r="AA199" s="189"/>
      <c r="AB199" s="189"/>
    </row>
    <row r="200" spans="16:28" x14ac:dyDescent="0.2">
      <c r="P200" s="3"/>
      <c r="Q200" s="3"/>
      <c r="R200" s="3"/>
      <c r="S200" s="3"/>
      <c r="T200" s="3"/>
      <c r="U200" s="3"/>
    </row>
    <row r="201" spans="16:28" x14ac:dyDescent="0.2">
      <c r="P201" s="3"/>
      <c r="Q201" s="3"/>
      <c r="R201" s="3"/>
      <c r="S201" s="3"/>
      <c r="T201" s="3"/>
      <c r="U201" s="3"/>
    </row>
    <row r="214" spans="16:33" x14ac:dyDescent="0.2">
      <c r="P214" s="176" t="s">
        <v>203</v>
      </c>
    </row>
    <row r="215" spans="16:33" x14ac:dyDescent="0.2">
      <c r="P215" s="189"/>
      <c r="Q215" s="190">
        <v>2001</v>
      </c>
      <c r="R215" s="190">
        <v>2002</v>
      </c>
      <c r="S215" s="190">
        <v>2003</v>
      </c>
      <c r="T215" s="190">
        <v>2004</v>
      </c>
      <c r="U215" s="190">
        <v>2005</v>
      </c>
      <c r="V215" s="191">
        <v>2006</v>
      </c>
      <c r="W215" s="191">
        <v>2007</v>
      </c>
      <c r="X215" s="191">
        <v>2008</v>
      </c>
      <c r="Y215" s="191">
        <v>2009</v>
      </c>
      <c r="Z215" s="191">
        <v>2010</v>
      </c>
      <c r="AA215" s="191">
        <v>2011</v>
      </c>
      <c r="AB215" s="191">
        <v>2012</v>
      </c>
      <c r="AC215" s="191">
        <v>2013</v>
      </c>
      <c r="AD215" s="191">
        <v>2014</v>
      </c>
      <c r="AE215" s="191">
        <v>2015</v>
      </c>
      <c r="AF215" s="191">
        <v>2016</v>
      </c>
      <c r="AG215" s="191">
        <v>2017</v>
      </c>
    </row>
    <row r="216" spans="16:33" ht="22.5" x14ac:dyDescent="0.2">
      <c r="P216" s="192" t="s">
        <v>199</v>
      </c>
      <c r="Q216" s="297">
        <f t="shared" ref="Q216:AG216" si="18">SUM(B24:B26)</f>
        <v>7.4477945192691061E-2</v>
      </c>
      <c r="R216" s="297">
        <f t="shared" si="18"/>
        <v>0.2963594637639359</v>
      </c>
      <c r="S216" s="297">
        <f t="shared" si="18"/>
        <v>0.64661677087472202</v>
      </c>
      <c r="T216" s="297">
        <f t="shared" si="18"/>
        <v>0.95927626212577788</v>
      </c>
      <c r="U216" s="297">
        <f t="shared" si="18"/>
        <v>1.2279419911003662</v>
      </c>
      <c r="V216" s="297">
        <f t="shared" si="18"/>
        <v>1.5941591544182592</v>
      </c>
      <c r="W216" s="297">
        <f t="shared" si="18"/>
        <v>2.0195154089943546</v>
      </c>
      <c r="X216" s="297">
        <f t="shared" si="18"/>
        <v>2.7151331258869056</v>
      </c>
      <c r="Y216" s="297">
        <f t="shared" si="18"/>
        <v>4.1608314013398022</v>
      </c>
      <c r="Z216" s="297">
        <f t="shared" si="18"/>
        <v>6.0114755218142255</v>
      </c>
      <c r="AA216" s="297">
        <f t="shared" si="18"/>
        <v>8.1200008479127206</v>
      </c>
      <c r="AB216" s="297">
        <f t="shared" si="18"/>
        <v>10.821747559219824</v>
      </c>
      <c r="AC216" s="297">
        <f t="shared" si="18"/>
        <v>14.738166989986501</v>
      </c>
      <c r="AD216" s="297">
        <f t="shared" si="18"/>
        <v>19.567179045641403</v>
      </c>
      <c r="AE216" s="297">
        <f t="shared" si="18"/>
        <v>24.619047320706954</v>
      </c>
      <c r="AF216" s="297">
        <f t="shared" si="18"/>
        <v>29.740133558231975</v>
      </c>
      <c r="AG216" s="297">
        <f t="shared" si="18"/>
        <v>34.294166045992938</v>
      </c>
    </row>
    <row r="217" spans="16:33" ht="22.5" x14ac:dyDescent="0.2">
      <c r="P217" s="192" t="s">
        <v>200</v>
      </c>
      <c r="Q217" s="297">
        <f t="shared" ref="Q217:AG217" si="19">SUM(B27:B29)</f>
        <v>2.6028597674163181</v>
      </c>
      <c r="R217" s="297">
        <f t="shared" si="19"/>
        <v>5.7836746466685849</v>
      </c>
      <c r="S217" s="297">
        <f t="shared" si="19"/>
        <v>9.1803530518706538</v>
      </c>
      <c r="T217" s="297">
        <f t="shared" si="19"/>
        <v>12.495582090299669</v>
      </c>
      <c r="U217" s="297">
        <f t="shared" si="19"/>
        <v>15.555801754777161</v>
      </c>
      <c r="V217" s="297">
        <f t="shared" si="19"/>
        <v>18.186479946550719</v>
      </c>
      <c r="W217" s="297">
        <f t="shared" si="19"/>
        <v>20.870128247361787</v>
      </c>
      <c r="X217" s="297">
        <f t="shared" si="19"/>
        <v>23.627577986079984</v>
      </c>
      <c r="Y217" s="297">
        <f t="shared" si="19"/>
        <v>26.461247537847868</v>
      </c>
      <c r="Z217" s="297">
        <f t="shared" si="19"/>
        <v>29.262181431406347</v>
      </c>
      <c r="AA217" s="297">
        <f t="shared" si="19"/>
        <v>31.894546154715805</v>
      </c>
      <c r="AB217" s="297">
        <f t="shared" si="19"/>
        <v>34.319535431244617</v>
      </c>
      <c r="AC217" s="297">
        <f t="shared" si="19"/>
        <v>35.976808934579587</v>
      </c>
      <c r="AD217" s="297">
        <f t="shared" si="19"/>
        <v>36.424405108595643</v>
      </c>
      <c r="AE217" s="297">
        <f t="shared" si="19"/>
        <v>36.272901747769076</v>
      </c>
      <c r="AF217" s="297">
        <f t="shared" si="19"/>
        <v>35.725141959051349</v>
      </c>
      <c r="AG217" s="297">
        <f t="shared" si="19"/>
        <v>35.140339947806552</v>
      </c>
    </row>
    <row r="218" spans="16:33" ht="22.5" x14ac:dyDescent="0.2">
      <c r="P218" s="192" t="s">
        <v>201</v>
      </c>
      <c r="Q218" s="297">
        <f t="shared" ref="Q218:AG218" si="20">SUM(B30:B32)</f>
        <v>4.1513202041025803</v>
      </c>
      <c r="R218" s="297">
        <f t="shared" si="20"/>
        <v>9.4300798836232396</v>
      </c>
      <c r="S218" s="297">
        <f t="shared" si="20"/>
        <v>13.95289982979105</v>
      </c>
      <c r="T218" s="297">
        <f t="shared" si="20"/>
        <v>17.799096098082899</v>
      </c>
      <c r="U218" s="297">
        <f t="shared" si="20"/>
        <v>21.716033506155803</v>
      </c>
      <c r="V218" s="297">
        <f t="shared" si="20"/>
        <v>25.368518613823831</v>
      </c>
      <c r="W218" s="297">
        <f t="shared" si="20"/>
        <v>28.249724535117512</v>
      </c>
      <c r="X218" s="297">
        <f t="shared" si="20"/>
        <v>30.517148810198165</v>
      </c>
      <c r="Y218" s="297">
        <f t="shared" si="20"/>
        <v>31.900997135475848</v>
      </c>
      <c r="Z218" s="297">
        <f t="shared" si="20"/>
        <v>32.139533687167841</v>
      </c>
      <c r="AA218" s="297">
        <f t="shared" si="20"/>
        <v>31.775220104010629</v>
      </c>
      <c r="AB218" s="297">
        <f t="shared" si="20"/>
        <v>30.569945692367611</v>
      </c>
      <c r="AC218" s="297">
        <f t="shared" si="20"/>
        <v>28.577693130599798</v>
      </c>
      <c r="AD218" s="297">
        <f t="shared" si="20"/>
        <v>26.299518009234639</v>
      </c>
      <c r="AE218" s="297">
        <f t="shared" si="20"/>
        <v>23.962835107416062</v>
      </c>
      <c r="AF218" s="297">
        <f t="shared" si="20"/>
        <v>21.584721687923537</v>
      </c>
      <c r="AG218" s="297">
        <f t="shared" si="20"/>
        <v>19.397996570794572</v>
      </c>
    </row>
    <row r="219" spans="16:33" ht="22.5" x14ac:dyDescent="0.2">
      <c r="P219" s="192" t="s">
        <v>202</v>
      </c>
      <c r="Q219" s="297">
        <f t="shared" ref="Q219:AG219" si="21">SUM(B33:B36)</f>
        <v>2.495269051577008</v>
      </c>
      <c r="R219" s="297">
        <f t="shared" si="21"/>
        <v>5.3795663460453156</v>
      </c>
      <c r="S219" s="297">
        <f t="shared" si="21"/>
        <v>7.6712687583116645</v>
      </c>
      <c r="T219" s="297">
        <f t="shared" si="21"/>
        <v>9.3618756783357302</v>
      </c>
      <c r="U219" s="297">
        <f t="shared" si="21"/>
        <v>11.11935411036613</v>
      </c>
      <c r="V219" s="297">
        <f t="shared" si="21"/>
        <v>12.808679110037918</v>
      </c>
      <c r="W219" s="297">
        <f t="shared" si="21"/>
        <v>14.23638862699215</v>
      </c>
      <c r="X219" s="297">
        <f t="shared" si="21"/>
        <v>15.223624353894234</v>
      </c>
      <c r="Y219" s="297">
        <f t="shared" si="21"/>
        <v>15.619506159772046</v>
      </c>
      <c r="Z219" s="297">
        <f t="shared" si="21"/>
        <v>15.462059189066673</v>
      </c>
      <c r="AA219" s="297">
        <f t="shared" si="21"/>
        <v>15.123892414007518</v>
      </c>
      <c r="AB219" s="297">
        <f t="shared" si="21"/>
        <v>14.421892846358849</v>
      </c>
      <c r="AC219" s="297">
        <f t="shared" si="21"/>
        <v>13.380180573300178</v>
      </c>
      <c r="AD219" s="297">
        <f t="shared" si="21"/>
        <v>12.217706196662363</v>
      </c>
      <c r="AE219" s="297">
        <f t="shared" si="21"/>
        <v>10.932693452287719</v>
      </c>
      <c r="AF219" s="297">
        <f t="shared" si="21"/>
        <v>9.6944797903576347</v>
      </c>
      <c r="AG219" s="297">
        <f t="shared" si="21"/>
        <v>8.5862121900049466</v>
      </c>
    </row>
    <row r="220" spans="16:33" x14ac:dyDescent="0.2">
      <c r="P220" s="192" t="s">
        <v>146</v>
      </c>
      <c r="Q220" s="297">
        <f t="shared" ref="Q220:AG220" si="22">B37</f>
        <v>90.676073031711397</v>
      </c>
      <c r="R220" s="297">
        <f t="shared" si="22"/>
        <v>79.110319659898906</v>
      </c>
      <c r="S220" s="297">
        <f t="shared" si="22"/>
        <v>68.548861589151898</v>
      </c>
      <c r="T220" s="297">
        <f t="shared" si="22"/>
        <v>59.384169871155898</v>
      </c>
      <c r="U220" s="297">
        <f t="shared" si="22"/>
        <v>50.3808686376005</v>
      </c>
      <c r="V220" s="297">
        <f t="shared" si="22"/>
        <v>42.042163175169264</v>
      </c>
      <c r="W220" s="297">
        <f t="shared" si="22"/>
        <v>34.624243181534197</v>
      </c>
      <c r="X220" s="297">
        <f t="shared" si="22"/>
        <v>27.916515723940719</v>
      </c>
      <c r="Y220" s="297">
        <f t="shared" si="22"/>
        <v>21.857417765564424</v>
      </c>
      <c r="Z220" s="297">
        <f t="shared" si="22"/>
        <v>17.124750170544921</v>
      </c>
      <c r="AA220" s="297">
        <f t="shared" si="22"/>
        <v>13.086340479353325</v>
      </c>
      <c r="AB220" s="297">
        <f t="shared" si="22"/>
        <v>9.8668784708091</v>
      </c>
      <c r="AC220" s="297">
        <f t="shared" si="22"/>
        <v>7.3271503715339428</v>
      </c>
      <c r="AD220" s="297">
        <f t="shared" si="22"/>
        <v>5.4911916398659528</v>
      </c>
      <c r="AE220" s="297">
        <f t="shared" si="22"/>
        <v>4.2125223718201728</v>
      </c>
      <c r="AF220" s="297">
        <f t="shared" si="22"/>
        <v>3.2555230044355006</v>
      </c>
      <c r="AG220" s="297">
        <f t="shared" si="22"/>
        <v>2.5812852454009905</v>
      </c>
    </row>
  </sheetData>
  <hyperlinks>
    <hyperlink ref="A162" r:id="rId1"/>
    <hyperlink ref="A164" r:id="rId2"/>
  </hyperlinks>
  <pageMargins left="0.70866141732283472" right="0.70866141732283472" top="0.74803149606299213" bottom="0.74803149606299213" header="0.31496062992125984" footer="0.31496062992125984"/>
  <pageSetup paperSize="9" scale="65" orientation="portrait" r:id="rId3"/>
  <headerFooter>
    <oddHeader>&amp;R&amp;"Arial,Bold"&amp;14ENVIRONMENT AND EMISSIONS</oddHead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3"/>
  <sheetViews>
    <sheetView zoomScale="70" zoomScaleNormal="70" workbookViewId="0">
      <selection activeCell="V58" sqref="V58"/>
    </sheetView>
  </sheetViews>
  <sheetFormatPr defaultRowHeight="12.75" x14ac:dyDescent="0.2"/>
  <cols>
    <col min="1" max="1" width="9.85546875" customWidth="1"/>
    <col min="2" max="2" width="16.5703125" customWidth="1"/>
    <col min="3" max="5" width="12.42578125" customWidth="1"/>
    <col min="6" max="6" width="11.28515625" customWidth="1"/>
    <col min="7" max="10" width="12.42578125" customWidth="1"/>
    <col min="11" max="11" width="9.5703125" customWidth="1"/>
    <col min="12" max="12" width="12" customWidth="1"/>
    <col min="13" max="13" width="11.85546875" customWidth="1"/>
    <col min="14" max="14" width="11.42578125" customWidth="1"/>
    <col min="15" max="15" width="10.7109375" customWidth="1"/>
  </cols>
  <sheetData>
    <row r="1" spans="1:16" ht="23.25" x14ac:dyDescent="0.2">
      <c r="A1" s="340" t="s">
        <v>426</v>
      </c>
      <c r="B1" s="80"/>
      <c r="C1" s="80"/>
      <c r="D1" s="80"/>
      <c r="E1" s="80"/>
      <c r="F1" s="79"/>
      <c r="G1" s="79"/>
      <c r="H1" s="79"/>
      <c r="I1" s="79"/>
      <c r="J1" s="79"/>
      <c r="K1" s="79"/>
      <c r="L1" s="79"/>
    </row>
    <row r="2" spans="1:16" ht="16.5" thickBot="1" x14ac:dyDescent="0.3">
      <c r="A2" s="81"/>
      <c r="B2" s="81"/>
      <c r="C2" s="81"/>
      <c r="D2" s="81"/>
      <c r="E2" s="81"/>
      <c r="F2" s="81"/>
      <c r="G2" s="81"/>
      <c r="H2" s="81"/>
      <c r="I2" s="81"/>
      <c r="J2" s="81"/>
      <c r="K2" s="81"/>
      <c r="L2" s="82"/>
      <c r="M2" s="81"/>
      <c r="N2" s="81"/>
      <c r="O2" s="81"/>
      <c r="P2" s="82" t="s">
        <v>80</v>
      </c>
    </row>
    <row r="3" spans="1:16" ht="63" x14ac:dyDescent="0.25">
      <c r="A3" s="83" t="s">
        <v>81</v>
      </c>
      <c r="B3" s="83" t="s">
        <v>82</v>
      </c>
      <c r="C3" s="84" t="s">
        <v>83</v>
      </c>
      <c r="D3" s="84" t="s">
        <v>397</v>
      </c>
      <c r="E3" s="84" t="s">
        <v>398</v>
      </c>
      <c r="F3" s="85" t="s">
        <v>84</v>
      </c>
      <c r="G3" s="85" t="s">
        <v>85</v>
      </c>
      <c r="H3" s="86" t="s">
        <v>86</v>
      </c>
      <c r="I3" s="87" t="s">
        <v>87</v>
      </c>
      <c r="J3" s="87" t="s">
        <v>399</v>
      </c>
      <c r="K3" s="87" t="s">
        <v>400</v>
      </c>
      <c r="L3" s="86" t="s">
        <v>88</v>
      </c>
      <c r="M3" s="86" t="s">
        <v>233</v>
      </c>
      <c r="N3" s="86" t="s">
        <v>401</v>
      </c>
      <c r="O3" s="86" t="s">
        <v>417</v>
      </c>
      <c r="P3" s="86" t="s">
        <v>65</v>
      </c>
    </row>
    <row r="4" spans="1:16" ht="15" hidden="1" x14ac:dyDescent="0.2">
      <c r="A4" s="88">
        <v>2011</v>
      </c>
      <c r="B4" s="88" t="s">
        <v>89</v>
      </c>
      <c r="C4" s="175">
        <v>14</v>
      </c>
      <c r="D4" s="175">
        <v>27</v>
      </c>
      <c r="E4" s="175">
        <v>0</v>
      </c>
      <c r="F4" s="175">
        <v>0</v>
      </c>
      <c r="G4" s="175">
        <v>41</v>
      </c>
      <c r="H4" s="175">
        <v>4</v>
      </c>
      <c r="I4" s="175">
        <v>0</v>
      </c>
      <c r="J4" s="175">
        <v>14</v>
      </c>
      <c r="K4" s="175">
        <v>0</v>
      </c>
      <c r="L4" s="175">
        <v>14</v>
      </c>
      <c r="M4" s="314">
        <v>0</v>
      </c>
      <c r="N4" s="314">
        <v>0</v>
      </c>
      <c r="O4" s="314">
        <v>4</v>
      </c>
      <c r="P4" s="314">
        <v>63</v>
      </c>
    </row>
    <row r="5" spans="1:16" ht="15" hidden="1" x14ac:dyDescent="0.2">
      <c r="A5" s="88">
        <v>2011</v>
      </c>
      <c r="B5" s="88" t="s">
        <v>90</v>
      </c>
      <c r="C5" s="175">
        <v>37</v>
      </c>
      <c r="D5" s="175">
        <v>0</v>
      </c>
      <c r="E5" s="175">
        <v>0</v>
      </c>
      <c r="F5" s="175">
        <v>0</v>
      </c>
      <c r="G5" s="175">
        <v>37</v>
      </c>
      <c r="H5" s="175">
        <v>1</v>
      </c>
      <c r="I5" s="175">
        <v>0</v>
      </c>
      <c r="J5" s="175">
        <v>4</v>
      </c>
      <c r="K5" s="175">
        <v>0</v>
      </c>
      <c r="L5" s="175">
        <v>4</v>
      </c>
      <c r="M5" s="314">
        <v>0</v>
      </c>
      <c r="N5" s="314">
        <v>0</v>
      </c>
      <c r="O5" s="314">
        <v>3</v>
      </c>
      <c r="P5" s="314">
        <v>45</v>
      </c>
    </row>
    <row r="6" spans="1:16" ht="15" hidden="1" x14ac:dyDescent="0.2">
      <c r="A6" s="88">
        <v>2011</v>
      </c>
      <c r="B6" s="88" t="s">
        <v>91</v>
      </c>
      <c r="C6" s="175">
        <v>14</v>
      </c>
      <c r="D6" s="175">
        <v>2</v>
      </c>
      <c r="E6" s="175">
        <v>0</v>
      </c>
      <c r="F6" s="175">
        <v>0</v>
      </c>
      <c r="G6" s="175">
        <v>16</v>
      </c>
      <c r="H6" s="175">
        <v>3</v>
      </c>
      <c r="I6" s="175">
        <v>0</v>
      </c>
      <c r="J6" s="175">
        <v>1</v>
      </c>
      <c r="K6" s="175">
        <v>0</v>
      </c>
      <c r="L6" s="175">
        <v>1</v>
      </c>
      <c r="M6" s="314">
        <v>0</v>
      </c>
      <c r="N6" s="314">
        <v>0</v>
      </c>
      <c r="O6" s="314">
        <v>0</v>
      </c>
      <c r="P6" s="314">
        <v>20</v>
      </c>
    </row>
    <row r="7" spans="1:16" ht="15" hidden="1" x14ac:dyDescent="0.2">
      <c r="A7" s="88">
        <v>2011</v>
      </c>
      <c r="B7" s="88" t="s">
        <v>92</v>
      </c>
      <c r="C7" s="175">
        <v>5</v>
      </c>
      <c r="D7" s="175">
        <v>0</v>
      </c>
      <c r="E7" s="175">
        <v>0</v>
      </c>
      <c r="F7" s="175">
        <v>0</v>
      </c>
      <c r="G7" s="175">
        <v>5</v>
      </c>
      <c r="H7" s="175">
        <v>3</v>
      </c>
      <c r="I7" s="175">
        <v>1</v>
      </c>
      <c r="J7" s="175">
        <v>10</v>
      </c>
      <c r="K7" s="175">
        <v>0</v>
      </c>
      <c r="L7" s="175">
        <v>11</v>
      </c>
      <c r="M7" s="314">
        <v>0</v>
      </c>
      <c r="N7" s="314">
        <v>0</v>
      </c>
      <c r="O7" s="314">
        <v>4</v>
      </c>
      <c r="P7" s="314">
        <v>23</v>
      </c>
    </row>
    <row r="8" spans="1:16" ht="8.25" hidden="1" customHeight="1" x14ac:dyDescent="0.2">
      <c r="A8" s="88"/>
      <c r="B8" s="88"/>
      <c r="C8" s="175"/>
      <c r="D8" s="175"/>
      <c r="E8" s="175"/>
      <c r="F8" s="175"/>
      <c r="G8" s="175"/>
      <c r="H8" s="175"/>
      <c r="I8" s="175"/>
      <c r="J8" s="175"/>
      <c r="K8" s="175"/>
      <c r="L8" s="175"/>
      <c r="M8" s="314"/>
      <c r="N8" s="314"/>
      <c r="O8" s="314"/>
      <c r="P8" s="314"/>
    </row>
    <row r="9" spans="1:16" ht="15" hidden="1" x14ac:dyDescent="0.2">
      <c r="A9" s="88">
        <v>2012</v>
      </c>
      <c r="B9" s="88" t="s">
        <v>89</v>
      </c>
      <c r="C9" s="315">
        <v>25</v>
      </c>
      <c r="D9" s="315">
        <v>1</v>
      </c>
      <c r="E9" s="315">
        <v>0</v>
      </c>
      <c r="F9" s="315">
        <v>0</v>
      </c>
      <c r="G9" s="315">
        <v>26</v>
      </c>
      <c r="H9" s="315">
        <v>1</v>
      </c>
      <c r="I9" s="315">
        <v>0</v>
      </c>
      <c r="J9" s="315">
        <v>9</v>
      </c>
      <c r="K9" s="315">
        <v>0</v>
      </c>
      <c r="L9" s="315">
        <v>9</v>
      </c>
      <c r="M9" s="315">
        <v>0</v>
      </c>
      <c r="N9" s="315">
        <v>0</v>
      </c>
      <c r="O9" s="315">
        <v>2</v>
      </c>
      <c r="P9" s="315">
        <v>38</v>
      </c>
    </row>
    <row r="10" spans="1:16" ht="15" hidden="1" x14ac:dyDescent="0.2">
      <c r="A10" s="88">
        <v>2012</v>
      </c>
      <c r="B10" s="88" t="s">
        <v>90</v>
      </c>
      <c r="C10" s="315">
        <v>35</v>
      </c>
      <c r="D10" s="315">
        <v>0</v>
      </c>
      <c r="E10" s="315">
        <v>0</v>
      </c>
      <c r="F10" s="315">
        <v>13</v>
      </c>
      <c r="G10" s="315">
        <v>48</v>
      </c>
      <c r="H10" s="315">
        <v>3</v>
      </c>
      <c r="I10" s="315">
        <v>5</v>
      </c>
      <c r="J10" s="315">
        <v>0</v>
      </c>
      <c r="K10" s="315">
        <v>0</v>
      </c>
      <c r="L10" s="315">
        <v>5</v>
      </c>
      <c r="M10" s="315">
        <v>0</v>
      </c>
      <c r="N10" s="315">
        <v>0</v>
      </c>
      <c r="O10" s="315">
        <v>8</v>
      </c>
      <c r="P10" s="315">
        <v>64</v>
      </c>
    </row>
    <row r="11" spans="1:16" ht="15" hidden="1" x14ac:dyDescent="0.2">
      <c r="A11" s="88">
        <v>2012</v>
      </c>
      <c r="B11" s="88" t="s">
        <v>91</v>
      </c>
      <c r="C11" s="315">
        <v>34</v>
      </c>
      <c r="D11" s="315">
        <v>0</v>
      </c>
      <c r="E11" s="315">
        <v>0</v>
      </c>
      <c r="F11" s="315">
        <v>1</v>
      </c>
      <c r="G11" s="315">
        <v>35</v>
      </c>
      <c r="H11" s="315">
        <v>0</v>
      </c>
      <c r="I11" s="315">
        <v>25</v>
      </c>
      <c r="J11" s="315">
        <v>5</v>
      </c>
      <c r="K11" s="315">
        <v>0</v>
      </c>
      <c r="L11" s="315">
        <v>30</v>
      </c>
      <c r="M11" s="315">
        <v>0</v>
      </c>
      <c r="N11" s="315">
        <v>0</v>
      </c>
      <c r="O11" s="315">
        <v>1</v>
      </c>
      <c r="P11" s="315">
        <v>66</v>
      </c>
    </row>
    <row r="12" spans="1:16" ht="15" hidden="1" x14ac:dyDescent="0.2">
      <c r="A12" s="88">
        <v>2012</v>
      </c>
      <c r="B12" s="88" t="s">
        <v>92</v>
      </c>
      <c r="C12" s="315">
        <v>40</v>
      </c>
      <c r="D12" s="315">
        <v>3</v>
      </c>
      <c r="E12" s="315">
        <v>0</v>
      </c>
      <c r="F12" s="315">
        <v>1</v>
      </c>
      <c r="G12" s="315">
        <v>44</v>
      </c>
      <c r="H12" s="315">
        <v>0</v>
      </c>
      <c r="I12" s="315">
        <v>11</v>
      </c>
      <c r="J12" s="315">
        <v>0</v>
      </c>
      <c r="K12" s="315">
        <v>0</v>
      </c>
      <c r="L12" s="315">
        <v>11</v>
      </c>
      <c r="M12" s="315">
        <v>0</v>
      </c>
      <c r="N12" s="315">
        <v>0</v>
      </c>
      <c r="O12" s="315">
        <v>1</v>
      </c>
      <c r="P12" s="315">
        <v>56</v>
      </c>
    </row>
    <row r="13" spans="1:16" ht="8.25" hidden="1" customHeight="1" x14ac:dyDescent="0.2">
      <c r="A13" s="88"/>
      <c r="B13" s="88"/>
      <c r="C13" s="314"/>
      <c r="D13" s="314"/>
      <c r="E13" s="314"/>
      <c r="F13" s="314"/>
      <c r="G13" s="314"/>
      <c r="H13" s="314"/>
      <c r="I13" s="314"/>
      <c r="J13" s="314"/>
      <c r="K13" s="314"/>
      <c r="L13" s="314"/>
      <c r="M13" s="314"/>
      <c r="N13" s="314"/>
      <c r="O13" s="314"/>
      <c r="P13" s="314"/>
    </row>
    <row r="14" spans="1:16" ht="15" hidden="1" x14ac:dyDescent="0.2">
      <c r="A14" s="88">
        <v>2013</v>
      </c>
      <c r="B14" s="88" t="s">
        <v>89</v>
      </c>
      <c r="C14" s="315">
        <v>26</v>
      </c>
      <c r="D14" s="315">
        <v>0</v>
      </c>
      <c r="E14" s="315">
        <v>0</v>
      </c>
      <c r="F14" s="315">
        <v>0</v>
      </c>
      <c r="G14" s="315">
        <v>26</v>
      </c>
      <c r="H14" s="315">
        <v>0</v>
      </c>
      <c r="I14" s="315">
        <v>4</v>
      </c>
      <c r="J14" s="315">
        <v>0</v>
      </c>
      <c r="K14" s="315">
        <v>0</v>
      </c>
      <c r="L14" s="315">
        <v>4</v>
      </c>
      <c r="M14" s="315">
        <v>0</v>
      </c>
      <c r="N14" s="315">
        <v>0</v>
      </c>
      <c r="O14" s="315">
        <v>0</v>
      </c>
      <c r="P14" s="315">
        <v>30</v>
      </c>
    </row>
    <row r="15" spans="1:16" ht="15" hidden="1" x14ac:dyDescent="0.2">
      <c r="A15" s="88">
        <v>2013</v>
      </c>
      <c r="B15" s="88" t="s">
        <v>90</v>
      </c>
      <c r="C15" s="175">
        <v>66</v>
      </c>
      <c r="D15" s="175">
        <v>1</v>
      </c>
      <c r="E15" s="175">
        <v>0</v>
      </c>
      <c r="F15" s="175">
        <v>0</v>
      </c>
      <c r="G15" s="175">
        <v>67</v>
      </c>
      <c r="H15" s="175">
        <v>1</v>
      </c>
      <c r="I15" s="175">
        <v>1</v>
      </c>
      <c r="J15" s="175">
        <v>1</v>
      </c>
      <c r="K15" s="175">
        <v>0</v>
      </c>
      <c r="L15" s="175">
        <v>2</v>
      </c>
      <c r="M15" s="315">
        <v>0</v>
      </c>
      <c r="N15" s="315">
        <v>0</v>
      </c>
      <c r="O15" s="315">
        <v>2</v>
      </c>
      <c r="P15" s="315">
        <v>72</v>
      </c>
    </row>
    <row r="16" spans="1:16" ht="15" hidden="1" x14ac:dyDescent="0.2">
      <c r="A16" s="88">
        <v>2013</v>
      </c>
      <c r="B16" s="88" t="s">
        <v>91</v>
      </c>
      <c r="C16" s="315">
        <v>53</v>
      </c>
      <c r="D16" s="315">
        <v>3</v>
      </c>
      <c r="E16" s="315">
        <v>0</v>
      </c>
      <c r="F16" s="315">
        <v>1</v>
      </c>
      <c r="G16" s="315">
        <v>57</v>
      </c>
      <c r="H16" s="315">
        <v>0</v>
      </c>
      <c r="I16" s="315">
        <v>3</v>
      </c>
      <c r="J16" s="315">
        <v>0</v>
      </c>
      <c r="K16" s="315">
        <v>0</v>
      </c>
      <c r="L16" s="315">
        <v>3</v>
      </c>
      <c r="M16" s="315">
        <v>0</v>
      </c>
      <c r="N16" s="315">
        <v>1</v>
      </c>
      <c r="O16" s="315">
        <v>2</v>
      </c>
      <c r="P16" s="315">
        <v>63</v>
      </c>
    </row>
    <row r="17" spans="1:16" ht="15" hidden="1" x14ac:dyDescent="0.2">
      <c r="A17" s="88">
        <v>2013</v>
      </c>
      <c r="B17" s="88" t="s">
        <v>92</v>
      </c>
      <c r="C17" s="315">
        <v>46</v>
      </c>
      <c r="D17" s="315">
        <v>0</v>
      </c>
      <c r="E17" s="315">
        <v>0</v>
      </c>
      <c r="F17" s="315">
        <v>0</v>
      </c>
      <c r="G17" s="315">
        <v>46</v>
      </c>
      <c r="H17" s="315">
        <v>0</v>
      </c>
      <c r="I17" s="315">
        <v>1</v>
      </c>
      <c r="J17" s="315">
        <v>2</v>
      </c>
      <c r="K17" s="315">
        <v>0</v>
      </c>
      <c r="L17" s="315">
        <v>3</v>
      </c>
      <c r="M17" s="315">
        <v>0</v>
      </c>
      <c r="N17" s="315">
        <v>0</v>
      </c>
      <c r="O17" s="315">
        <v>1</v>
      </c>
      <c r="P17" s="315">
        <v>50</v>
      </c>
    </row>
    <row r="18" spans="1:16" ht="8.25" customHeight="1" x14ac:dyDescent="0.2">
      <c r="A18" s="88"/>
      <c r="B18" s="88"/>
      <c r="C18" s="314"/>
      <c r="D18" s="314"/>
      <c r="E18" s="314"/>
      <c r="F18" s="314"/>
      <c r="G18" s="314"/>
      <c r="H18" s="314"/>
      <c r="I18" s="314"/>
      <c r="J18" s="314"/>
      <c r="K18" s="314"/>
      <c r="L18" s="314"/>
      <c r="M18" s="314"/>
      <c r="N18" s="314"/>
      <c r="O18" s="314"/>
      <c r="P18" s="314"/>
    </row>
    <row r="19" spans="1:16" ht="15" x14ac:dyDescent="0.2">
      <c r="A19" s="88">
        <v>2014</v>
      </c>
      <c r="B19" s="88" t="s">
        <v>89</v>
      </c>
      <c r="C19" s="315">
        <v>130</v>
      </c>
      <c r="D19" s="315">
        <v>0</v>
      </c>
      <c r="E19" s="315">
        <v>0</v>
      </c>
      <c r="F19" s="315">
        <v>0</v>
      </c>
      <c r="G19" s="315">
        <v>130</v>
      </c>
      <c r="H19" s="315">
        <v>0</v>
      </c>
      <c r="I19" s="315">
        <v>9</v>
      </c>
      <c r="J19" s="315">
        <v>0</v>
      </c>
      <c r="K19" s="315">
        <v>0</v>
      </c>
      <c r="L19" s="315">
        <v>9</v>
      </c>
      <c r="M19" s="315">
        <v>0</v>
      </c>
      <c r="N19" s="315">
        <v>0</v>
      </c>
      <c r="O19" s="315">
        <v>2</v>
      </c>
      <c r="P19" s="315">
        <v>141</v>
      </c>
    </row>
    <row r="20" spans="1:16" ht="15" x14ac:dyDescent="0.2">
      <c r="A20" s="88">
        <v>2014</v>
      </c>
      <c r="B20" s="88" t="s">
        <v>90</v>
      </c>
      <c r="C20" s="315">
        <v>162</v>
      </c>
      <c r="D20" s="315">
        <v>4</v>
      </c>
      <c r="E20" s="315">
        <v>0</v>
      </c>
      <c r="F20" s="315">
        <v>1</v>
      </c>
      <c r="G20" s="315">
        <v>167</v>
      </c>
      <c r="H20" s="315">
        <v>3</v>
      </c>
      <c r="I20" s="315">
        <v>11</v>
      </c>
      <c r="J20" s="315">
        <v>1</v>
      </c>
      <c r="K20" s="315">
        <v>0</v>
      </c>
      <c r="L20" s="315">
        <v>12</v>
      </c>
      <c r="M20" s="315">
        <v>0</v>
      </c>
      <c r="N20" s="315">
        <v>2</v>
      </c>
      <c r="O20" s="315">
        <v>4</v>
      </c>
      <c r="P20" s="315">
        <v>188</v>
      </c>
    </row>
    <row r="21" spans="1:16" ht="15" x14ac:dyDescent="0.2">
      <c r="A21" s="88">
        <v>2014</v>
      </c>
      <c r="B21" s="88" t="s">
        <v>91</v>
      </c>
      <c r="C21" s="315">
        <v>262</v>
      </c>
      <c r="D21" s="315">
        <v>5</v>
      </c>
      <c r="E21" s="315">
        <v>0</v>
      </c>
      <c r="F21" s="315">
        <v>2</v>
      </c>
      <c r="G21" s="315">
        <v>269</v>
      </c>
      <c r="H21" s="315">
        <v>0</v>
      </c>
      <c r="I21" s="315">
        <v>10</v>
      </c>
      <c r="J21" s="315">
        <v>2</v>
      </c>
      <c r="K21" s="315">
        <v>0</v>
      </c>
      <c r="L21" s="315">
        <v>12</v>
      </c>
      <c r="M21" s="315">
        <v>0</v>
      </c>
      <c r="N21" s="315">
        <v>1</v>
      </c>
      <c r="O21" s="315">
        <v>4</v>
      </c>
      <c r="P21" s="315">
        <v>286</v>
      </c>
    </row>
    <row r="22" spans="1:16" s="176" customFormat="1" ht="15" x14ac:dyDescent="0.2">
      <c r="A22" s="88">
        <v>2014</v>
      </c>
      <c r="B22" s="88" t="s">
        <v>92</v>
      </c>
      <c r="C22" s="315">
        <v>258</v>
      </c>
      <c r="D22" s="315">
        <v>14</v>
      </c>
      <c r="E22" s="315">
        <v>0</v>
      </c>
      <c r="F22" s="315">
        <v>0</v>
      </c>
      <c r="G22" s="315">
        <v>272</v>
      </c>
      <c r="H22" s="315">
        <v>1</v>
      </c>
      <c r="I22" s="315">
        <v>12</v>
      </c>
      <c r="J22" s="315">
        <v>2</v>
      </c>
      <c r="K22" s="315">
        <v>0</v>
      </c>
      <c r="L22" s="315">
        <v>14</v>
      </c>
      <c r="M22" s="315">
        <v>0</v>
      </c>
      <c r="N22" s="315">
        <v>4</v>
      </c>
      <c r="O22" s="315">
        <v>0</v>
      </c>
      <c r="P22" s="315">
        <v>291</v>
      </c>
    </row>
    <row r="23" spans="1:16" s="176" customFormat="1" ht="8.25" customHeight="1" x14ac:dyDescent="0.2">
      <c r="A23" s="88"/>
      <c r="B23" s="88"/>
      <c r="C23" s="315"/>
      <c r="D23" s="315"/>
      <c r="E23" s="315"/>
      <c r="F23" s="315"/>
      <c r="G23" s="315"/>
      <c r="H23" s="315"/>
      <c r="I23" s="315"/>
      <c r="J23" s="315"/>
      <c r="K23" s="315"/>
      <c r="L23" s="315"/>
      <c r="M23" s="315"/>
      <c r="N23" s="315"/>
      <c r="O23" s="315"/>
      <c r="P23" s="315"/>
    </row>
    <row r="24" spans="1:16" s="176" customFormat="1" ht="15" x14ac:dyDescent="0.2">
      <c r="A24" s="88">
        <v>2015</v>
      </c>
      <c r="B24" s="88" t="s">
        <v>89</v>
      </c>
      <c r="C24" s="315">
        <v>345</v>
      </c>
      <c r="D24" s="315">
        <v>20</v>
      </c>
      <c r="E24" s="315">
        <v>0</v>
      </c>
      <c r="F24" s="315">
        <v>8</v>
      </c>
      <c r="G24" s="315">
        <v>373</v>
      </c>
      <c r="H24" s="315">
        <v>2</v>
      </c>
      <c r="I24" s="315">
        <v>28</v>
      </c>
      <c r="J24" s="315">
        <v>1</v>
      </c>
      <c r="K24" s="315">
        <v>0</v>
      </c>
      <c r="L24" s="315">
        <v>29</v>
      </c>
      <c r="M24" s="315">
        <v>0</v>
      </c>
      <c r="N24" s="315">
        <v>5</v>
      </c>
      <c r="O24" s="315">
        <v>1</v>
      </c>
      <c r="P24" s="315">
        <v>410</v>
      </c>
    </row>
    <row r="25" spans="1:16" s="176" customFormat="1" ht="15" x14ac:dyDescent="0.2">
      <c r="A25" s="88">
        <v>2015</v>
      </c>
      <c r="B25" s="88" t="s">
        <v>90</v>
      </c>
      <c r="C25" s="315">
        <v>299</v>
      </c>
      <c r="D25" s="315">
        <v>18</v>
      </c>
      <c r="E25" s="315">
        <v>0</v>
      </c>
      <c r="F25" s="315">
        <v>2</v>
      </c>
      <c r="G25" s="315">
        <v>319</v>
      </c>
      <c r="H25" s="315">
        <v>1</v>
      </c>
      <c r="I25" s="315">
        <v>15</v>
      </c>
      <c r="J25" s="315">
        <v>2</v>
      </c>
      <c r="K25" s="315">
        <v>0</v>
      </c>
      <c r="L25" s="315">
        <v>17</v>
      </c>
      <c r="M25" s="315">
        <v>0</v>
      </c>
      <c r="N25" s="315">
        <v>1</v>
      </c>
      <c r="O25" s="315">
        <v>0</v>
      </c>
      <c r="P25" s="315">
        <v>338</v>
      </c>
    </row>
    <row r="26" spans="1:16" s="176" customFormat="1" ht="15" x14ac:dyDescent="0.2">
      <c r="A26" s="88">
        <v>2015</v>
      </c>
      <c r="B26" s="88" t="s">
        <v>91</v>
      </c>
      <c r="C26" s="315">
        <v>268</v>
      </c>
      <c r="D26" s="315">
        <v>11</v>
      </c>
      <c r="E26" s="315">
        <v>1</v>
      </c>
      <c r="F26" s="315">
        <v>1</v>
      </c>
      <c r="G26" s="315">
        <v>281</v>
      </c>
      <c r="H26" s="315">
        <v>1</v>
      </c>
      <c r="I26" s="315">
        <v>14</v>
      </c>
      <c r="J26" s="315">
        <v>2</v>
      </c>
      <c r="K26" s="315">
        <v>0</v>
      </c>
      <c r="L26" s="315">
        <v>16</v>
      </c>
      <c r="M26" s="315">
        <v>0</v>
      </c>
      <c r="N26" s="315">
        <v>0</v>
      </c>
      <c r="O26" s="315">
        <v>3</v>
      </c>
      <c r="P26" s="315">
        <v>301</v>
      </c>
    </row>
    <row r="27" spans="1:16" s="176" customFormat="1" ht="15.75" customHeight="1" x14ac:dyDescent="0.2">
      <c r="A27" s="88">
        <v>2015</v>
      </c>
      <c r="B27" s="88" t="s">
        <v>92</v>
      </c>
      <c r="C27" s="315">
        <v>339</v>
      </c>
      <c r="D27" s="315">
        <v>2</v>
      </c>
      <c r="E27" s="315">
        <v>0</v>
      </c>
      <c r="F27" s="315">
        <v>3</v>
      </c>
      <c r="G27" s="315">
        <v>344</v>
      </c>
      <c r="H27" s="315">
        <v>1</v>
      </c>
      <c r="I27" s="315">
        <v>6</v>
      </c>
      <c r="J27" s="315">
        <v>2</v>
      </c>
      <c r="K27" s="315">
        <v>0</v>
      </c>
      <c r="L27" s="315">
        <v>8</v>
      </c>
      <c r="M27" s="315">
        <v>0</v>
      </c>
      <c r="N27" s="315">
        <v>0</v>
      </c>
      <c r="O27" s="315">
        <v>1</v>
      </c>
      <c r="P27" s="315">
        <v>354</v>
      </c>
    </row>
    <row r="28" spans="1:16" s="176" customFormat="1" ht="6.75" customHeight="1" x14ac:dyDescent="0.2">
      <c r="A28" s="88"/>
      <c r="B28" s="88"/>
      <c r="C28" s="315"/>
      <c r="D28" s="315"/>
      <c r="E28" s="315"/>
      <c r="F28" s="315"/>
      <c r="G28" s="315"/>
      <c r="H28" s="315"/>
      <c r="I28" s="315"/>
      <c r="J28" s="315"/>
      <c r="K28" s="315"/>
      <c r="L28" s="315"/>
      <c r="M28" s="315"/>
      <c r="N28" s="315"/>
      <c r="O28" s="315"/>
      <c r="P28" s="315"/>
    </row>
    <row r="29" spans="1:16" s="176" customFormat="1" ht="15.75" customHeight="1" x14ac:dyDescent="0.2">
      <c r="A29" s="88">
        <v>2016</v>
      </c>
      <c r="B29" s="88" t="s">
        <v>89</v>
      </c>
      <c r="C29" s="315">
        <v>435</v>
      </c>
      <c r="D29" s="315">
        <v>13</v>
      </c>
      <c r="E29" s="315">
        <v>4</v>
      </c>
      <c r="F29" s="315">
        <v>1</v>
      </c>
      <c r="G29" s="315">
        <v>453</v>
      </c>
      <c r="H29" s="315">
        <v>3</v>
      </c>
      <c r="I29" s="315">
        <v>26</v>
      </c>
      <c r="J29" s="315">
        <v>0</v>
      </c>
      <c r="K29" s="315">
        <v>0</v>
      </c>
      <c r="L29" s="315">
        <v>26</v>
      </c>
      <c r="M29" s="315">
        <v>1</v>
      </c>
      <c r="N29" s="315">
        <v>0</v>
      </c>
      <c r="O29" s="315">
        <v>2</v>
      </c>
      <c r="P29" s="315">
        <v>485</v>
      </c>
    </row>
    <row r="30" spans="1:16" s="176" customFormat="1" ht="15" x14ac:dyDescent="0.2">
      <c r="A30" s="88">
        <v>2016</v>
      </c>
      <c r="B30" s="88" t="s">
        <v>90</v>
      </c>
      <c r="C30" s="315">
        <v>263</v>
      </c>
      <c r="D30" s="315">
        <v>8</v>
      </c>
      <c r="E30" s="315">
        <v>21</v>
      </c>
      <c r="F30" s="315">
        <v>0</v>
      </c>
      <c r="G30" s="315">
        <v>292</v>
      </c>
      <c r="H30" s="315">
        <v>3</v>
      </c>
      <c r="I30" s="315">
        <v>20</v>
      </c>
      <c r="J30" s="315">
        <v>0</v>
      </c>
      <c r="K30" s="315">
        <v>0</v>
      </c>
      <c r="L30" s="315">
        <v>20</v>
      </c>
      <c r="M30" s="315">
        <v>0</v>
      </c>
      <c r="N30" s="315">
        <v>0</v>
      </c>
      <c r="O30" s="315">
        <v>2</v>
      </c>
      <c r="P30" s="315">
        <v>317</v>
      </c>
    </row>
    <row r="31" spans="1:16" s="176" customFormat="1" ht="15" x14ac:dyDescent="0.2">
      <c r="A31" s="88">
        <v>2016</v>
      </c>
      <c r="B31" s="88" t="s">
        <v>91</v>
      </c>
      <c r="C31" s="315">
        <v>364</v>
      </c>
      <c r="D31" s="315">
        <v>8</v>
      </c>
      <c r="E31" s="315">
        <v>14</v>
      </c>
      <c r="F31" s="315">
        <v>1</v>
      </c>
      <c r="G31" s="315">
        <v>387</v>
      </c>
      <c r="H31" s="315">
        <v>2</v>
      </c>
      <c r="I31" s="315">
        <v>12</v>
      </c>
      <c r="J31" s="315">
        <v>0</v>
      </c>
      <c r="K31" s="315">
        <v>0</v>
      </c>
      <c r="L31" s="315">
        <v>12</v>
      </c>
      <c r="M31" s="315">
        <v>1</v>
      </c>
      <c r="N31" s="315">
        <v>0</v>
      </c>
      <c r="O31" s="315">
        <v>0</v>
      </c>
      <c r="P31" s="315">
        <v>402</v>
      </c>
    </row>
    <row r="32" spans="1:16" s="176" customFormat="1" ht="15" x14ac:dyDescent="0.2">
      <c r="A32" s="88">
        <v>2016</v>
      </c>
      <c r="B32" s="88" t="s">
        <v>92</v>
      </c>
      <c r="C32" s="315">
        <v>273</v>
      </c>
      <c r="D32" s="315">
        <v>12</v>
      </c>
      <c r="E32" s="315">
        <v>19</v>
      </c>
      <c r="F32" s="315">
        <v>0</v>
      </c>
      <c r="G32" s="315">
        <v>304</v>
      </c>
      <c r="H32" s="315">
        <v>3</v>
      </c>
      <c r="I32" s="315">
        <v>10</v>
      </c>
      <c r="J32" s="315">
        <v>2</v>
      </c>
      <c r="K32" s="315">
        <v>0</v>
      </c>
      <c r="L32" s="315">
        <v>12</v>
      </c>
      <c r="M32" s="315">
        <v>0</v>
      </c>
      <c r="N32" s="315">
        <v>0</v>
      </c>
      <c r="O32" s="315">
        <v>4</v>
      </c>
      <c r="P32" s="315">
        <v>323</v>
      </c>
    </row>
    <row r="33" spans="1:16" s="176" customFormat="1" ht="7.5" customHeight="1" x14ac:dyDescent="0.2">
      <c r="A33" s="88"/>
      <c r="B33" s="88"/>
      <c r="C33" s="315"/>
      <c r="D33" s="315"/>
      <c r="E33" s="315"/>
      <c r="F33" s="315"/>
      <c r="G33" s="315"/>
      <c r="H33" s="315"/>
      <c r="I33" s="315"/>
      <c r="J33" s="315"/>
      <c r="K33" s="315"/>
      <c r="L33" s="315"/>
      <c r="M33" s="315"/>
      <c r="N33" s="315"/>
      <c r="O33" s="315"/>
      <c r="P33" s="315"/>
    </row>
    <row r="34" spans="1:16" ht="15" hidden="1" x14ac:dyDescent="0.2">
      <c r="A34" s="88">
        <v>2011</v>
      </c>
      <c r="B34" s="88" t="s">
        <v>93</v>
      </c>
      <c r="C34" s="315"/>
      <c r="D34" s="315"/>
      <c r="E34" s="315"/>
      <c r="F34" s="315"/>
      <c r="G34" s="315"/>
      <c r="H34" s="315"/>
      <c r="I34" s="315"/>
      <c r="J34" s="315"/>
      <c r="K34" s="315"/>
      <c r="L34" s="315"/>
      <c r="M34" s="315"/>
      <c r="N34" s="315"/>
      <c r="O34" s="315"/>
      <c r="P34" s="315"/>
    </row>
    <row r="35" spans="1:16" ht="15" x14ac:dyDescent="0.2">
      <c r="A35" s="88">
        <v>2017</v>
      </c>
      <c r="B35" s="88" t="s">
        <v>89</v>
      </c>
      <c r="C35" s="315">
        <v>626</v>
      </c>
      <c r="D35" s="315">
        <v>14</v>
      </c>
      <c r="E35" s="315">
        <v>26</v>
      </c>
      <c r="F35" s="315">
        <v>0</v>
      </c>
      <c r="G35" s="315">
        <v>666</v>
      </c>
      <c r="H35" s="315">
        <v>1</v>
      </c>
      <c r="I35" s="315">
        <v>23</v>
      </c>
      <c r="J35" s="315">
        <v>1</v>
      </c>
      <c r="K35" s="315">
        <v>0</v>
      </c>
      <c r="L35" s="315">
        <v>24</v>
      </c>
      <c r="M35" s="315">
        <v>0</v>
      </c>
      <c r="N35" s="315">
        <v>0</v>
      </c>
      <c r="O35" s="315">
        <v>1</v>
      </c>
      <c r="P35" s="315">
        <v>692</v>
      </c>
    </row>
    <row r="36" spans="1:16" s="176" customFormat="1" ht="15" x14ac:dyDescent="0.2">
      <c r="A36" s="88">
        <v>2017</v>
      </c>
      <c r="B36" s="88" t="s">
        <v>90</v>
      </c>
      <c r="C36" s="315">
        <v>475</v>
      </c>
      <c r="D36" s="315">
        <v>14</v>
      </c>
      <c r="E36" s="315">
        <v>29</v>
      </c>
      <c r="F36" s="315">
        <v>1</v>
      </c>
      <c r="G36" s="315">
        <v>519</v>
      </c>
      <c r="H36" s="315">
        <v>5</v>
      </c>
      <c r="I36" s="315">
        <v>22</v>
      </c>
      <c r="J36" s="315">
        <v>1</v>
      </c>
      <c r="K36" s="315">
        <v>0</v>
      </c>
      <c r="L36" s="315">
        <v>23</v>
      </c>
      <c r="M36" s="315">
        <v>0</v>
      </c>
      <c r="N36" s="315">
        <v>0</v>
      </c>
      <c r="O36" s="315">
        <v>1</v>
      </c>
      <c r="P36" s="315">
        <v>548</v>
      </c>
    </row>
    <row r="37" spans="1:16" s="176" customFormat="1" ht="15" x14ac:dyDescent="0.2">
      <c r="A37" s="88">
        <v>2017</v>
      </c>
      <c r="B37" s="88" t="s">
        <v>91</v>
      </c>
      <c r="C37" s="315">
        <v>669</v>
      </c>
      <c r="D37" s="315">
        <v>26</v>
      </c>
      <c r="E37" s="315">
        <v>26</v>
      </c>
      <c r="F37" s="315">
        <v>0</v>
      </c>
      <c r="G37" s="315">
        <v>721</v>
      </c>
      <c r="H37" s="315">
        <v>10</v>
      </c>
      <c r="I37" s="315">
        <v>14</v>
      </c>
      <c r="J37" s="315">
        <v>1</v>
      </c>
      <c r="K37" s="315">
        <v>0</v>
      </c>
      <c r="L37" s="315">
        <v>15</v>
      </c>
      <c r="M37" s="315">
        <v>0</v>
      </c>
      <c r="N37" s="315">
        <v>6</v>
      </c>
      <c r="O37" s="315">
        <v>3</v>
      </c>
      <c r="P37" s="315">
        <v>755</v>
      </c>
    </row>
    <row r="38" spans="1:16" s="176" customFormat="1" ht="15" x14ac:dyDescent="0.2">
      <c r="A38" s="88">
        <v>2017</v>
      </c>
      <c r="B38" s="88" t="s">
        <v>92</v>
      </c>
      <c r="C38" s="315">
        <v>488</v>
      </c>
      <c r="D38" s="315">
        <v>12</v>
      </c>
      <c r="E38" s="315">
        <v>29</v>
      </c>
      <c r="F38" s="315">
        <v>0</v>
      </c>
      <c r="G38" s="315">
        <v>529</v>
      </c>
      <c r="H38" s="315">
        <v>8</v>
      </c>
      <c r="I38" s="315">
        <v>11</v>
      </c>
      <c r="J38" s="315">
        <v>1</v>
      </c>
      <c r="K38" s="315">
        <v>0</v>
      </c>
      <c r="L38" s="315">
        <v>12</v>
      </c>
      <c r="M38" s="315">
        <v>0</v>
      </c>
      <c r="N38" s="315">
        <v>0</v>
      </c>
      <c r="O38" s="315">
        <v>0</v>
      </c>
      <c r="P38" s="315">
        <v>549</v>
      </c>
    </row>
    <row r="39" spans="1:16" s="176" customFormat="1" ht="9" customHeight="1" x14ac:dyDescent="0.2">
      <c r="A39" s="88"/>
      <c r="B39" s="88"/>
      <c r="C39" s="315"/>
      <c r="D39" s="315"/>
      <c r="E39" s="315"/>
      <c r="F39" s="315"/>
      <c r="G39" s="315"/>
      <c r="H39" s="315"/>
      <c r="I39" s="315"/>
      <c r="J39" s="315"/>
      <c r="K39" s="315"/>
      <c r="L39" s="315"/>
      <c r="M39" s="315"/>
      <c r="N39" s="315"/>
      <c r="O39" s="315"/>
      <c r="P39" s="315"/>
    </row>
    <row r="40" spans="1:16" s="176" customFormat="1" ht="15" x14ac:dyDescent="0.2">
      <c r="A40" s="88">
        <v>2018</v>
      </c>
      <c r="B40" s="88" t="s">
        <v>89</v>
      </c>
      <c r="C40" s="315">
        <v>778</v>
      </c>
      <c r="D40" s="315">
        <v>22</v>
      </c>
      <c r="E40" s="315">
        <v>25</v>
      </c>
      <c r="F40" s="315">
        <v>0</v>
      </c>
      <c r="G40" s="315">
        <v>825</v>
      </c>
      <c r="H40" s="315">
        <v>1</v>
      </c>
      <c r="I40" s="315">
        <v>17</v>
      </c>
      <c r="J40" s="315">
        <v>2</v>
      </c>
      <c r="K40" s="315">
        <v>0</v>
      </c>
      <c r="L40" s="315">
        <v>19</v>
      </c>
      <c r="M40" s="315">
        <v>0</v>
      </c>
      <c r="N40" s="315">
        <v>0</v>
      </c>
      <c r="O40" s="315">
        <v>1</v>
      </c>
      <c r="P40" s="315">
        <v>846</v>
      </c>
    </row>
    <row r="41" spans="1:16" s="176" customFormat="1" ht="15" x14ac:dyDescent="0.2">
      <c r="A41" s="88">
        <v>2018</v>
      </c>
      <c r="B41" s="88" t="s">
        <v>90</v>
      </c>
      <c r="C41" s="315">
        <v>827</v>
      </c>
      <c r="D41" s="315">
        <v>62</v>
      </c>
      <c r="E41" s="315">
        <v>5</v>
      </c>
      <c r="F41" s="315">
        <v>1</v>
      </c>
      <c r="G41" s="315">
        <v>895</v>
      </c>
      <c r="H41" s="315">
        <v>8</v>
      </c>
      <c r="I41" s="315">
        <v>21</v>
      </c>
      <c r="J41" s="315">
        <v>0</v>
      </c>
      <c r="K41" s="315">
        <v>0</v>
      </c>
      <c r="L41" s="315">
        <v>21</v>
      </c>
      <c r="M41" s="315">
        <v>0</v>
      </c>
      <c r="N41" s="315">
        <v>0</v>
      </c>
      <c r="O41" s="315">
        <v>5</v>
      </c>
      <c r="P41" s="315">
        <v>929</v>
      </c>
    </row>
    <row r="42" spans="1:16" s="176" customFormat="1" ht="15" x14ac:dyDescent="0.2">
      <c r="A42" s="88">
        <v>2018</v>
      </c>
      <c r="B42" s="88" t="s">
        <v>91</v>
      </c>
      <c r="C42" s="315">
        <v>741</v>
      </c>
      <c r="D42" s="315">
        <v>51</v>
      </c>
      <c r="E42" s="315">
        <v>2</v>
      </c>
      <c r="F42" s="315">
        <v>0</v>
      </c>
      <c r="G42" s="315">
        <v>794</v>
      </c>
      <c r="H42" s="315">
        <v>11</v>
      </c>
      <c r="I42" s="315">
        <v>22</v>
      </c>
      <c r="J42" s="315">
        <v>0</v>
      </c>
      <c r="K42" s="315">
        <v>0</v>
      </c>
      <c r="L42" s="315">
        <v>22</v>
      </c>
      <c r="M42" s="315">
        <v>0</v>
      </c>
      <c r="N42" s="315">
        <v>0</v>
      </c>
      <c r="O42" s="315">
        <v>13</v>
      </c>
      <c r="P42" s="315">
        <v>840</v>
      </c>
    </row>
    <row r="43" spans="1:16" s="176" customFormat="1" ht="6.75" customHeight="1" x14ac:dyDescent="0.2">
      <c r="A43" s="102"/>
      <c r="B43" s="102"/>
      <c r="C43" s="311"/>
      <c r="D43" s="311"/>
      <c r="E43" s="311"/>
      <c r="F43" s="311"/>
      <c r="G43" s="311"/>
      <c r="H43" s="311"/>
      <c r="I43" s="311"/>
      <c r="J43" s="311"/>
      <c r="K43" s="311"/>
      <c r="L43" s="311"/>
      <c r="M43" s="174"/>
    </row>
    <row r="44" spans="1:16" s="176" customFormat="1" ht="14.25" hidden="1" customHeight="1" x14ac:dyDescent="0.2">
      <c r="A44" s="88">
        <v>2011</v>
      </c>
      <c r="B44" s="102" t="s">
        <v>93</v>
      </c>
      <c r="C44" s="315">
        <v>70</v>
      </c>
      <c r="D44" s="315">
        <v>29</v>
      </c>
      <c r="E44" s="315">
        <v>0</v>
      </c>
      <c r="F44" s="315">
        <v>0</v>
      </c>
      <c r="G44" s="315">
        <v>99</v>
      </c>
      <c r="H44" s="315">
        <v>11</v>
      </c>
      <c r="I44" s="315">
        <v>1</v>
      </c>
      <c r="J44" s="315">
        <v>29</v>
      </c>
      <c r="K44" s="315">
        <v>0</v>
      </c>
      <c r="L44" s="315">
        <v>30</v>
      </c>
      <c r="M44" s="315">
        <v>0</v>
      </c>
      <c r="N44" s="315">
        <v>0</v>
      </c>
      <c r="O44" s="315">
        <v>11</v>
      </c>
      <c r="P44" s="315">
        <v>151</v>
      </c>
    </row>
    <row r="45" spans="1:16" s="176" customFormat="1" ht="15" hidden="1" x14ac:dyDescent="0.2">
      <c r="A45" s="88">
        <v>2012</v>
      </c>
      <c r="B45" s="102" t="s">
        <v>93</v>
      </c>
      <c r="C45" s="315">
        <v>134</v>
      </c>
      <c r="D45" s="315">
        <v>4</v>
      </c>
      <c r="E45" s="315">
        <v>0</v>
      </c>
      <c r="F45" s="315">
        <v>15</v>
      </c>
      <c r="G45" s="315">
        <v>153</v>
      </c>
      <c r="H45" s="315">
        <v>4</v>
      </c>
      <c r="I45" s="315">
        <v>41</v>
      </c>
      <c r="J45" s="315">
        <v>14</v>
      </c>
      <c r="K45" s="315">
        <v>0</v>
      </c>
      <c r="L45" s="315">
        <v>55</v>
      </c>
      <c r="M45" s="315">
        <v>0</v>
      </c>
      <c r="N45" s="315">
        <v>0</v>
      </c>
      <c r="O45" s="315">
        <v>12</v>
      </c>
      <c r="P45" s="315">
        <v>224</v>
      </c>
    </row>
    <row r="46" spans="1:16" s="176" customFormat="1" ht="15" hidden="1" x14ac:dyDescent="0.2">
      <c r="A46" s="88">
        <v>2013</v>
      </c>
      <c r="B46" s="102" t="s">
        <v>93</v>
      </c>
      <c r="C46" s="315">
        <v>191</v>
      </c>
      <c r="D46" s="315">
        <v>4</v>
      </c>
      <c r="E46" s="315">
        <v>0</v>
      </c>
      <c r="F46" s="315">
        <v>1</v>
      </c>
      <c r="G46" s="315">
        <v>196</v>
      </c>
      <c r="H46" s="315">
        <v>1</v>
      </c>
      <c r="I46" s="315">
        <v>9</v>
      </c>
      <c r="J46" s="315">
        <v>3</v>
      </c>
      <c r="K46" s="315">
        <v>0</v>
      </c>
      <c r="L46" s="315">
        <v>12</v>
      </c>
      <c r="M46" s="315">
        <v>0</v>
      </c>
      <c r="N46" s="315">
        <v>1</v>
      </c>
      <c r="O46" s="315">
        <v>5</v>
      </c>
      <c r="P46" s="315">
        <v>215</v>
      </c>
    </row>
    <row r="47" spans="1:16" s="176" customFormat="1" ht="15" x14ac:dyDescent="0.2">
      <c r="A47" s="88">
        <v>2014</v>
      </c>
      <c r="B47" s="102" t="s">
        <v>93</v>
      </c>
      <c r="C47" s="315">
        <v>812</v>
      </c>
      <c r="D47" s="315">
        <v>23</v>
      </c>
      <c r="E47" s="315">
        <v>0</v>
      </c>
      <c r="F47" s="315">
        <v>3</v>
      </c>
      <c r="G47" s="315">
        <v>838</v>
      </c>
      <c r="H47" s="315">
        <v>4</v>
      </c>
      <c r="I47" s="315">
        <v>42</v>
      </c>
      <c r="J47" s="315">
        <v>5</v>
      </c>
      <c r="K47" s="315">
        <v>0</v>
      </c>
      <c r="L47" s="315">
        <v>47</v>
      </c>
      <c r="M47" s="315">
        <v>0</v>
      </c>
      <c r="N47" s="315">
        <v>7</v>
      </c>
      <c r="O47" s="315">
        <v>10</v>
      </c>
      <c r="P47" s="315">
        <v>906</v>
      </c>
    </row>
    <row r="48" spans="1:16" s="176" customFormat="1" ht="15" x14ac:dyDescent="0.2">
      <c r="A48" s="102">
        <v>2015</v>
      </c>
      <c r="B48" s="102" t="s">
        <v>93</v>
      </c>
      <c r="C48" s="315">
        <v>1251</v>
      </c>
      <c r="D48" s="315">
        <v>51</v>
      </c>
      <c r="E48" s="315">
        <v>1</v>
      </c>
      <c r="F48" s="315">
        <v>14</v>
      </c>
      <c r="G48" s="315">
        <v>1317</v>
      </c>
      <c r="H48" s="315">
        <v>5</v>
      </c>
      <c r="I48" s="315">
        <v>63</v>
      </c>
      <c r="J48" s="315">
        <v>7</v>
      </c>
      <c r="K48" s="315">
        <v>0</v>
      </c>
      <c r="L48" s="315">
        <v>70</v>
      </c>
      <c r="M48" s="315">
        <v>0</v>
      </c>
      <c r="N48" s="315">
        <v>6</v>
      </c>
      <c r="O48" s="315">
        <v>5</v>
      </c>
      <c r="P48" s="315">
        <v>1403</v>
      </c>
    </row>
    <row r="49" spans="1:16" s="176" customFormat="1" ht="15" x14ac:dyDescent="0.2">
      <c r="A49" s="88">
        <v>2016</v>
      </c>
      <c r="B49" s="102" t="s">
        <v>93</v>
      </c>
      <c r="C49" s="316">
        <v>1335</v>
      </c>
      <c r="D49" s="316">
        <v>41</v>
      </c>
      <c r="E49" s="316">
        <v>58</v>
      </c>
      <c r="F49" s="316">
        <v>2</v>
      </c>
      <c r="G49" s="316">
        <v>1436</v>
      </c>
      <c r="H49" s="316">
        <v>11</v>
      </c>
      <c r="I49" s="316">
        <v>68</v>
      </c>
      <c r="J49" s="316">
        <v>2</v>
      </c>
      <c r="K49" s="316">
        <v>0</v>
      </c>
      <c r="L49" s="316">
        <v>70</v>
      </c>
      <c r="M49" s="316">
        <v>2</v>
      </c>
      <c r="N49" s="316">
        <v>0</v>
      </c>
      <c r="O49" s="316">
        <v>8</v>
      </c>
      <c r="P49" s="316">
        <v>1527</v>
      </c>
    </row>
    <row r="50" spans="1:16" s="176" customFormat="1" ht="15" x14ac:dyDescent="0.2">
      <c r="A50" s="355">
        <v>2017</v>
      </c>
      <c r="B50" s="355" t="s">
        <v>93</v>
      </c>
      <c r="C50" s="356">
        <v>2258</v>
      </c>
      <c r="D50" s="356">
        <v>66</v>
      </c>
      <c r="E50" s="356">
        <v>110</v>
      </c>
      <c r="F50" s="356">
        <v>1</v>
      </c>
      <c r="G50" s="356">
        <v>2435</v>
      </c>
      <c r="H50" s="356">
        <v>24</v>
      </c>
      <c r="I50" s="356">
        <v>70</v>
      </c>
      <c r="J50" s="356">
        <v>4</v>
      </c>
      <c r="K50" s="356">
        <v>0</v>
      </c>
      <c r="L50" s="356">
        <v>74</v>
      </c>
      <c r="M50" s="356">
        <v>0</v>
      </c>
      <c r="N50" s="356">
        <v>6</v>
      </c>
      <c r="O50" s="356">
        <v>5</v>
      </c>
      <c r="P50" s="356">
        <v>2544</v>
      </c>
    </row>
    <row r="51" spans="1:16" ht="15" x14ac:dyDescent="0.2">
      <c r="A51" s="89" t="s">
        <v>94</v>
      </c>
      <c r="B51" s="89"/>
      <c r="C51" s="89"/>
      <c r="D51" s="89"/>
      <c r="E51" s="89"/>
      <c r="F51" s="90"/>
      <c r="G51" s="90"/>
      <c r="H51" s="90"/>
      <c r="I51" s="90"/>
      <c r="J51" s="90"/>
      <c r="K51" s="90"/>
      <c r="L51" s="296"/>
    </row>
    <row r="52" spans="1:16" ht="15" x14ac:dyDescent="0.2">
      <c r="A52" s="91" t="s">
        <v>95</v>
      </c>
      <c r="B52" s="91"/>
      <c r="C52" s="91"/>
      <c r="D52" s="91"/>
      <c r="E52" s="91"/>
      <c r="F52" s="92"/>
      <c r="G52" s="92"/>
      <c r="H52" s="92"/>
      <c r="I52" s="92"/>
      <c r="J52" s="92"/>
      <c r="K52" s="92"/>
      <c r="L52" s="92"/>
    </row>
    <row r="53" spans="1:16" ht="15" x14ac:dyDescent="0.2">
      <c r="A53" s="91" t="s">
        <v>96</v>
      </c>
      <c r="B53" s="90"/>
      <c r="C53" s="90"/>
      <c r="D53" s="90"/>
      <c r="E53" s="90"/>
      <c r="F53" s="90"/>
      <c r="G53" s="90"/>
      <c r="H53" s="90"/>
      <c r="I53" s="90"/>
      <c r="J53" s="90"/>
      <c r="K53" s="90"/>
      <c r="L53" s="90"/>
    </row>
    <row r="54" spans="1:16" ht="15" x14ac:dyDescent="0.2">
      <c r="A54" s="91" t="s">
        <v>97</v>
      </c>
      <c r="B54" s="90"/>
      <c r="C54" s="90"/>
      <c r="D54" s="90"/>
      <c r="E54" s="90"/>
      <c r="F54" s="90"/>
      <c r="G54" s="90"/>
      <c r="H54" s="90"/>
      <c r="I54" s="90"/>
      <c r="J54" s="90"/>
      <c r="K54" s="90"/>
      <c r="L54" s="90"/>
    </row>
    <row r="55" spans="1:16" ht="15" x14ac:dyDescent="0.2">
      <c r="A55" s="91" t="s">
        <v>98</v>
      </c>
      <c r="B55" s="90"/>
      <c r="C55" s="90"/>
      <c r="D55" s="90"/>
      <c r="E55" s="90"/>
      <c r="F55" s="90"/>
      <c r="G55" s="90"/>
      <c r="H55" s="90"/>
      <c r="I55" s="90"/>
      <c r="J55" s="90"/>
      <c r="K55" s="90"/>
      <c r="L55" s="90"/>
    </row>
    <row r="56" spans="1:16" s="176" customFormat="1" ht="15" x14ac:dyDescent="0.2">
      <c r="A56" s="339" t="s">
        <v>404</v>
      </c>
      <c r="B56" s="90"/>
      <c r="C56" s="90"/>
      <c r="D56" s="90"/>
      <c r="E56" s="90"/>
      <c r="F56" s="90"/>
      <c r="G56" s="90"/>
      <c r="H56" s="90"/>
      <c r="I56" s="90"/>
      <c r="J56" s="90"/>
      <c r="K56" s="90"/>
      <c r="L56" s="90"/>
    </row>
    <row r="57" spans="1:16" s="176" customFormat="1" ht="15" x14ac:dyDescent="0.2">
      <c r="A57" s="1" t="s">
        <v>459</v>
      </c>
      <c r="B57" s="90"/>
      <c r="C57" s="90"/>
      <c r="D57" s="90"/>
      <c r="E57" s="90"/>
      <c r="F57" s="90"/>
      <c r="G57" s="90"/>
      <c r="H57" s="90"/>
      <c r="I57" s="90"/>
      <c r="J57" s="90"/>
      <c r="K57" s="90"/>
      <c r="L57" s="90"/>
    </row>
    <row r="58" spans="1:16" ht="19.5" customHeight="1" x14ac:dyDescent="0.2">
      <c r="A58" s="107" t="s">
        <v>115</v>
      </c>
      <c r="B58" s="93"/>
      <c r="C58" s="93"/>
      <c r="D58" s="93"/>
      <c r="E58" s="93"/>
      <c r="F58" s="93"/>
      <c r="G58" s="93"/>
      <c r="H58" s="93"/>
      <c r="I58" s="93"/>
      <c r="J58" s="94"/>
      <c r="K58" s="94"/>
      <c r="L58" s="93"/>
    </row>
    <row r="59" spans="1:16" x14ac:dyDescent="0.2">
      <c r="A59" s="99" t="s">
        <v>99</v>
      </c>
      <c r="B59" s="96"/>
      <c r="C59" s="96"/>
      <c r="D59" s="96"/>
      <c r="E59" s="96"/>
      <c r="F59" s="96"/>
      <c r="G59" s="96"/>
      <c r="H59" s="96"/>
      <c r="I59" s="96"/>
      <c r="J59" s="96"/>
      <c r="K59" s="97"/>
      <c r="L59" s="97"/>
    </row>
    <row r="60" spans="1:16" x14ac:dyDescent="0.2">
      <c r="A60" s="99"/>
      <c r="B60" s="96"/>
      <c r="C60" s="96"/>
      <c r="D60" s="96"/>
      <c r="E60" s="96"/>
      <c r="F60" s="96"/>
      <c r="G60" s="96"/>
      <c r="H60" s="96"/>
      <c r="I60" s="96"/>
      <c r="J60" s="96"/>
      <c r="K60" s="97"/>
      <c r="L60" s="97"/>
    </row>
    <row r="61" spans="1:16" ht="23.25" x14ac:dyDescent="0.2">
      <c r="A61" s="340" t="s">
        <v>427</v>
      </c>
      <c r="B61" s="80"/>
      <c r="C61" s="80"/>
      <c r="D61" s="80"/>
      <c r="E61" s="79"/>
      <c r="F61" s="79"/>
      <c r="G61" s="79"/>
      <c r="H61" s="79"/>
      <c r="I61" s="79"/>
      <c r="J61" s="79"/>
      <c r="K61" s="79"/>
    </row>
    <row r="62" spans="1:16" ht="16.5" thickBot="1" x14ac:dyDescent="0.3">
      <c r="A62" s="81"/>
      <c r="B62" s="81"/>
      <c r="C62" s="81"/>
      <c r="D62" s="81"/>
      <c r="E62" s="81"/>
      <c r="F62" s="81"/>
      <c r="G62" s="81"/>
      <c r="H62" s="81"/>
      <c r="I62" s="81"/>
      <c r="J62" s="81"/>
      <c r="K62" s="81"/>
      <c r="L62" s="81"/>
      <c r="M62" s="81"/>
      <c r="N62" s="81"/>
      <c r="O62" s="82" t="s">
        <v>80</v>
      </c>
    </row>
    <row r="63" spans="1:16" ht="63" x14ac:dyDescent="0.25">
      <c r="A63" s="83" t="s">
        <v>100</v>
      </c>
      <c r="B63" s="84" t="s">
        <v>83</v>
      </c>
      <c r="C63" s="84" t="s">
        <v>397</v>
      </c>
      <c r="D63" s="84" t="s">
        <v>398</v>
      </c>
      <c r="E63" s="85" t="s">
        <v>84</v>
      </c>
      <c r="F63" s="85" t="s">
        <v>85</v>
      </c>
      <c r="G63" s="86" t="s">
        <v>86</v>
      </c>
      <c r="H63" s="87" t="s">
        <v>87</v>
      </c>
      <c r="I63" s="87" t="s">
        <v>399</v>
      </c>
      <c r="J63" s="87" t="s">
        <v>400</v>
      </c>
      <c r="K63" s="86" t="s">
        <v>88</v>
      </c>
      <c r="L63" s="86" t="s">
        <v>233</v>
      </c>
      <c r="M63" s="86" t="s">
        <v>401</v>
      </c>
      <c r="N63" s="86" t="s">
        <v>417</v>
      </c>
      <c r="O63" s="86" t="s">
        <v>65</v>
      </c>
    </row>
    <row r="64" spans="1:16" ht="15" hidden="1" x14ac:dyDescent="0.2">
      <c r="A64" s="88" t="s">
        <v>105</v>
      </c>
      <c r="B64" s="100">
        <v>14</v>
      </c>
      <c r="C64" s="100">
        <v>60</v>
      </c>
      <c r="D64" s="100">
        <v>0</v>
      </c>
      <c r="E64" s="101">
        <v>74</v>
      </c>
      <c r="F64" s="101">
        <v>73</v>
      </c>
      <c r="G64" s="101">
        <v>0</v>
      </c>
      <c r="H64" s="101">
        <v>93</v>
      </c>
      <c r="I64" s="101">
        <v>93</v>
      </c>
      <c r="J64" s="101">
        <v>203</v>
      </c>
      <c r="K64" s="101">
        <v>443</v>
      </c>
    </row>
    <row r="65" spans="1:15" ht="15" hidden="1" x14ac:dyDescent="0.2">
      <c r="A65" s="88" t="s">
        <v>106</v>
      </c>
      <c r="B65" s="100">
        <v>51</v>
      </c>
      <c r="C65" s="100">
        <v>61</v>
      </c>
      <c r="D65" s="100">
        <v>0</v>
      </c>
      <c r="E65" s="101">
        <v>112</v>
      </c>
      <c r="F65" s="101">
        <v>72</v>
      </c>
      <c r="G65" s="101">
        <v>0</v>
      </c>
      <c r="H65" s="101">
        <v>96</v>
      </c>
      <c r="I65" s="101">
        <v>96</v>
      </c>
      <c r="J65" s="101">
        <v>198</v>
      </c>
      <c r="K65" s="101">
        <v>478</v>
      </c>
    </row>
    <row r="66" spans="1:15" ht="15" hidden="1" x14ac:dyDescent="0.2">
      <c r="A66" s="88" t="s">
        <v>107</v>
      </c>
      <c r="B66" s="100">
        <v>64</v>
      </c>
      <c r="C66" s="100">
        <v>63</v>
      </c>
      <c r="D66" s="100">
        <v>0</v>
      </c>
      <c r="E66" s="101">
        <v>127</v>
      </c>
      <c r="F66" s="101">
        <v>68</v>
      </c>
      <c r="G66" s="101">
        <v>0</v>
      </c>
      <c r="H66" s="101">
        <v>98</v>
      </c>
      <c r="I66" s="101">
        <v>98</v>
      </c>
      <c r="J66" s="101">
        <v>200</v>
      </c>
      <c r="K66" s="101">
        <v>493</v>
      </c>
    </row>
    <row r="67" spans="1:15" ht="15" hidden="1" x14ac:dyDescent="0.2">
      <c r="A67" s="88" t="s">
        <v>108</v>
      </c>
      <c r="B67" s="100">
        <v>70</v>
      </c>
      <c r="C67" s="100">
        <v>62</v>
      </c>
      <c r="D67" s="100">
        <v>0</v>
      </c>
      <c r="E67" s="101">
        <v>132</v>
      </c>
      <c r="F67" s="101">
        <v>63</v>
      </c>
      <c r="G67" s="101">
        <v>1</v>
      </c>
      <c r="H67" s="101">
        <v>110</v>
      </c>
      <c r="I67" s="101">
        <v>111</v>
      </c>
      <c r="J67" s="101">
        <v>204</v>
      </c>
      <c r="K67" s="101">
        <v>510</v>
      </c>
    </row>
    <row r="68" spans="1:15" ht="8.25" customHeight="1" x14ac:dyDescent="0.2">
      <c r="A68" s="88"/>
      <c r="B68" s="100"/>
      <c r="C68" s="100"/>
      <c r="D68" s="100"/>
      <c r="E68" s="101"/>
      <c r="F68" s="101"/>
      <c r="G68" s="101"/>
      <c r="H68" s="101"/>
      <c r="I68" s="101"/>
      <c r="J68" s="101"/>
      <c r="K68" s="101"/>
    </row>
    <row r="69" spans="1:15" ht="15" hidden="1" x14ac:dyDescent="0.2">
      <c r="A69" s="88" t="s">
        <v>109</v>
      </c>
      <c r="B69" s="100">
        <v>97</v>
      </c>
      <c r="C69" s="100">
        <v>60</v>
      </c>
      <c r="D69" s="100">
        <v>1</v>
      </c>
      <c r="E69" s="101">
        <v>158</v>
      </c>
      <c r="F69" s="101">
        <v>67</v>
      </c>
      <c r="G69" s="101">
        <v>1</v>
      </c>
      <c r="H69" s="101">
        <v>117</v>
      </c>
      <c r="I69" s="101">
        <v>118</v>
      </c>
      <c r="J69" s="101">
        <v>205</v>
      </c>
      <c r="K69" s="101">
        <v>548</v>
      </c>
    </row>
    <row r="70" spans="1:15" ht="15" hidden="1" x14ac:dyDescent="0.2">
      <c r="A70" s="88" t="s">
        <v>110</v>
      </c>
      <c r="B70" s="100">
        <v>131</v>
      </c>
      <c r="C70" s="100">
        <v>62</v>
      </c>
      <c r="D70" s="100">
        <v>14</v>
      </c>
      <c r="E70" s="101">
        <v>207</v>
      </c>
      <c r="F70" s="101">
        <v>67</v>
      </c>
      <c r="G70" s="101">
        <v>6</v>
      </c>
      <c r="H70" s="101">
        <v>119</v>
      </c>
      <c r="I70" s="101">
        <v>125</v>
      </c>
      <c r="J70" s="101">
        <v>214</v>
      </c>
      <c r="K70" s="101">
        <v>613</v>
      </c>
    </row>
    <row r="71" spans="1:15" ht="15" hidden="1" x14ac:dyDescent="0.2">
      <c r="A71" s="88" t="s">
        <v>111</v>
      </c>
      <c r="B71" s="100">
        <v>167</v>
      </c>
      <c r="C71" s="100">
        <v>62</v>
      </c>
      <c r="D71" s="100">
        <v>15</v>
      </c>
      <c r="E71" s="101">
        <v>244</v>
      </c>
      <c r="F71" s="101">
        <v>60</v>
      </c>
      <c r="G71" s="101">
        <v>31</v>
      </c>
      <c r="H71" s="101">
        <v>122</v>
      </c>
      <c r="I71" s="101">
        <v>153</v>
      </c>
      <c r="J71" s="101">
        <v>212</v>
      </c>
      <c r="K71" s="101">
        <v>669</v>
      </c>
    </row>
    <row r="72" spans="1:15" ht="15" hidden="1" x14ac:dyDescent="0.2">
      <c r="A72" s="102" t="s">
        <v>112</v>
      </c>
      <c r="B72" s="103">
        <v>207</v>
      </c>
      <c r="C72" s="103">
        <v>63</v>
      </c>
      <c r="D72" s="103">
        <v>16</v>
      </c>
      <c r="E72" s="104">
        <v>286</v>
      </c>
      <c r="F72" s="104">
        <v>52</v>
      </c>
      <c r="G72" s="104">
        <v>42</v>
      </c>
      <c r="H72" s="104">
        <v>121</v>
      </c>
      <c r="I72" s="104">
        <v>163</v>
      </c>
      <c r="J72" s="104">
        <v>211</v>
      </c>
      <c r="K72" s="104">
        <v>712</v>
      </c>
    </row>
    <row r="73" spans="1:15" ht="8.25" hidden="1" customHeight="1" x14ac:dyDescent="0.2">
      <c r="A73" s="102"/>
      <c r="B73" s="103"/>
      <c r="C73" s="103"/>
      <c r="D73" s="103"/>
      <c r="E73" s="104"/>
      <c r="F73" s="104"/>
      <c r="G73" s="104"/>
      <c r="H73" s="104"/>
      <c r="I73" s="104"/>
      <c r="J73" s="104"/>
      <c r="K73" s="104"/>
    </row>
    <row r="74" spans="1:15" ht="15" hidden="1" x14ac:dyDescent="0.2">
      <c r="A74" s="88" t="s">
        <v>113</v>
      </c>
      <c r="B74" s="221">
        <v>242</v>
      </c>
      <c r="C74" s="221">
        <v>4</v>
      </c>
      <c r="D74" s="221">
        <v>58</v>
      </c>
      <c r="E74" s="221">
        <v>16</v>
      </c>
      <c r="F74" s="221">
        <v>320</v>
      </c>
      <c r="G74" s="221">
        <v>47</v>
      </c>
      <c r="H74" s="221">
        <v>48</v>
      </c>
      <c r="I74" s="221">
        <v>9</v>
      </c>
      <c r="J74" s="221">
        <v>112</v>
      </c>
      <c r="K74" s="221">
        <v>169</v>
      </c>
      <c r="L74" s="315">
        <v>9</v>
      </c>
      <c r="M74" s="315">
        <v>4</v>
      </c>
      <c r="N74" s="315">
        <v>196</v>
      </c>
      <c r="O74" s="315">
        <v>745</v>
      </c>
    </row>
    <row r="75" spans="1:15" ht="15" hidden="1" x14ac:dyDescent="0.2">
      <c r="A75" s="102" t="s">
        <v>114</v>
      </c>
      <c r="B75" s="221">
        <v>314</v>
      </c>
      <c r="C75" s="221">
        <v>4</v>
      </c>
      <c r="D75" s="221">
        <v>57</v>
      </c>
      <c r="E75" s="221">
        <v>16</v>
      </c>
      <c r="F75" s="221">
        <v>391</v>
      </c>
      <c r="G75" s="221">
        <v>48</v>
      </c>
      <c r="H75" s="221">
        <v>48</v>
      </c>
      <c r="I75" s="221">
        <v>11</v>
      </c>
      <c r="J75" s="221">
        <v>114</v>
      </c>
      <c r="K75" s="221">
        <v>173</v>
      </c>
      <c r="L75" s="315">
        <v>8</v>
      </c>
      <c r="M75" s="315">
        <v>4</v>
      </c>
      <c r="N75" s="315">
        <v>193</v>
      </c>
      <c r="O75" s="315">
        <v>817</v>
      </c>
    </row>
    <row r="76" spans="1:15" ht="15" hidden="1" x14ac:dyDescent="0.2">
      <c r="A76" s="102" t="s">
        <v>130</v>
      </c>
      <c r="B76" s="221">
        <v>364</v>
      </c>
      <c r="C76" s="221">
        <v>8</v>
      </c>
      <c r="D76" s="221">
        <v>57</v>
      </c>
      <c r="E76" s="221">
        <v>15</v>
      </c>
      <c r="F76" s="221">
        <v>444</v>
      </c>
      <c r="G76" s="221">
        <v>47</v>
      </c>
      <c r="H76" s="221">
        <v>55</v>
      </c>
      <c r="I76" s="221">
        <v>11</v>
      </c>
      <c r="J76" s="221">
        <v>109</v>
      </c>
      <c r="K76" s="221">
        <v>175</v>
      </c>
      <c r="L76" s="315">
        <v>9</v>
      </c>
      <c r="M76" s="315">
        <v>5</v>
      </c>
      <c r="N76" s="315">
        <v>193</v>
      </c>
      <c r="O76" s="315">
        <v>873</v>
      </c>
    </row>
    <row r="77" spans="1:15" ht="15" hidden="1" x14ac:dyDescent="0.2">
      <c r="A77" s="102" t="s">
        <v>227</v>
      </c>
      <c r="B77" s="221">
        <v>415</v>
      </c>
      <c r="C77" s="221">
        <v>8</v>
      </c>
      <c r="D77" s="221">
        <v>57</v>
      </c>
      <c r="E77" s="221">
        <v>16</v>
      </c>
      <c r="F77" s="221">
        <v>496</v>
      </c>
      <c r="G77" s="221">
        <v>45</v>
      </c>
      <c r="H77" s="221">
        <v>58</v>
      </c>
      <c r="I77" s="221">
        <v>13</v>
      </c>
      <c r="J77" s="221">
        <v>106</v>
      </c>
      <c r="K77" s="221">
        <v>177</v>
      </c>
      <c r="L77" s="315">
        <v>9</v>
      </c>
      <c r="M77" s="315">
        <v>5</v>
      </c>
      <c r="N77" s="315">
        <v>194</v>
      </c>
      <c r="O77" s="315">
        <v>926</v>
      </c>
    </row>
    <row r="78" spans="1:15" ht="8.25" hidden="1" customHeight="1" x14ac:dyDescent="0.2">
      <c r="A78" s="102"/>
      <c r="B78" s="315"/>
      <c r="C78" s="315"/>
      <c r="D78" s="315"/>
      <c r="E78" s="315"/>
      <c r="F78" s="315"/>
      <c r="G78" s="315"/>
      <c r="H78" s="315"/>
      <c r="I78" s="315"/>
      <c r="J78" s="315"/>
      <c r="K78" s="315"/>
      <c r="L78" s="315"/>
      <c r="M78" s="315"/>
      <c r="N78" s="315"/>
      <c r="O78" s="315"/>
    </row>
    <row r="79" spans="1:15" ht="15" x14ac:dyDescent="0.2">
      <c r="A79" s="88" t="s">
        <v>228</v>
      </c>
      <c r="B79" s="221">
        <v>541</v>
      </c>
      <c r="C79" s="221">
        <v>64</v>
      </c>
      <c r="D79" s="221">
        <v>0</v>
      </c>
      <c r="E79" s="221">
        <v>16</v>
      </c>
      <c r="F79" s="221">
        <v>621</v>
      </c>
      <c r="G79" s="221">
        <v>43</v>
      </c>
      <c r="H79" s="221">
        <v>70</v>
      </c>
      <c r="I79" s="221">
        <v>119</v>
      </c>
      <c r="J79" s="221">
        <v>0</v>
      </c>
      <c r="K79" s="221">
        <v>189</v>
      </c>
      <c r="L79" s="315">
        <v>8</v>
      </c>
      <c r="M79" s="315">
        <v>5</v>
      </c>
      <c r="N79" s="315">
        <v>181</v>
      </c>
      <c r="O79" s="315">
        <v>1047</v>
      </c>
    </row>
    <row r="80" spans="1:15" ht="15" x14ac:dyDescent="0.2">
      <c r="A80" s="102" t="s">
        <v>229</v>
      </c>
      <c r="B80" s="221">
        <v>707</v>
      </c>
      <c r="C80" s="221">
        <v>64</v>
      </c>
      <c r="D80" s="221">
        <v>0</v>
      </c>
      <c r="E80" s="221">
        <v>15</v>
      </c>
      <c r="F80" s="221">
        <v>786</v>
      </c>
      <c r="G80" s="221">
        <v>42</v>
      </c>
      <c r="H80" s="221">
        <v>80</v>
      </c>
      <c r="I80" s="221">
        <v>120</v>
      </c>
      <c r="J80" s="221">
        <v>0</v>
      </c>
      <c r="K80" s="221">
        <v>200</v>
      </c>
      <c r="L80" s="315">
        <v>9</v>
      </c>
      <c r="M80" s="315">
        <v>6</v>
      </c>
      <c r="N80" s="315">
        <v>177</v>
      </c>
      <c r="O80" s="315">
        <v>1220</v>
      </c>
    </row>
    <row r="81" spans="1:15" ht="15" x14ac:dyDescent="0.2">
      <c r="A81" s="102" t="s">
        <v>230</v>
      </c>
      <c r="B81" s="221">
        <v>975</v>
      </c>
      <c r="C81" s="221">
        <v>72</v>
      </c>
      <c r="D81" s="221">
        <v>0</v>
      </c>
      <c r="E81" s="221">
        <v>17</v>
      </c>
      <c r="F81" s="221">
        <v>1064</v>
      </c>
      <c r="G81" s="221">
        <v>35</v>
      </c>
      <c r="H81" s="221">
        <v>89</v>
      </c>
      <c r="I81" s="221">
        <v>120</v>
      </c>
      <c r="J81" s="221">
        <v>0</v>
      </c>
      <c r="K81" s="221">
        <v>209</v>
      </c>
      <c r="L81" s="315">
        <v>10</v>
      </c>
      <c r="M81" s="315">
        <v>13</v>
      </c>
      <c r="N81" s="315">
        <v>181</v>
      </c>
      <c r="O81" s="315">
        <v>1512</v>
      </c>
    </row>
    <row r="82" spans="1:15" s="176" customFormat="1" ht="15" x14ac:dyDescent="0.2">
      <c r="A82" s="102" t="s">
        <v>326</v>
      </c>
      <c r="B82" s="221">
        <v>1225</v>
      </c>
      <c r="C82" s="221">
        <v>82</v>
      </c>
      <c r="D82" s="221">
        <v>0</v>
      </c>
      <c r="E82" s="221">
        <v>18</v>
      </c>
      <c r="F82" s="221">
        <v>1325</v>
      </c>
      <c r="G82" s="221">
        <v>32</v>
      </c>
      <c r="H82" s="221">
        <v>96</v>
      </c>
      <c r="I82" s="221">
        <v>126</v>
      </c>
      <c r="J82" s="221">
        <v>0</v>
      </c>
      <c r="K82" s="221">
        <v>222</v>
      </c>
      <c r="L82" s="315">
        <v>10</v>
      </c>
      <c r="M82" s="315">
        <v>14</v>
      </c>
      <c r="N82" s="315">
        <v>181</v>
      </c>
      <c r="O82" s="315">
        <v>1784</v>
      </c>
    </row>
    <row r="83" spans="1:15" s="176" customFormat="1" ht="8.25" customHeight="1" x14ac:dyDescent="0.2">
      <c r="A83" s="102"/>
      <c r="B83" s="315"/>
      <c r="C83" s="315"/>
      <c r="D83" s="315"/>
      <c r="E83" s="315"/>
      <c r="F83" s="315"/>
      <c r="G83" s="315"/>
      <c r="H83" s="315"/>
      <c r="I83" s="315"/>
      <c r="J83" s="315"/>
      <c r="K83" s="315"/>
      <c r="L83" s="315"/>
      <c r="M83" s="315"/>
      <c r="N83" s="315"/>
      <c r="O83" s="315"/>
    </row>
    <row r="84" spans="1:15" s="176" customFormat="1" ht="15" x14ac:dyDescent="0.2">
      <c r="A84" s="88" t="s">
        <v>327</v>
      </c>
      <c r="B84" s="221">
        <v>1565</v>
      </c>
      <c r="C84" s="221">
        <v>100</v>
      </c>
      <c r="D84" s="221">
        <v>0</v>
      </c>
      <c r="E84" s="221">
        <v>27</v>
      </c>
      <c r="F84" s="221">
        <v>1692</v>
      </c>
      <c r="G84" s="221">
        <v>34</v>
      </c>
      <c r="H84" s="221">
        <v>113</v>
      </c>
      <c r="I84" s="221">
        <v>126</v>
      </c>
      <c r="J84" s="221">
        <v>0</v>
      </c>
      <c r="K84" s="221">
        <v>239</v>
      </c>
      <c r="L84" s="315">
        <v>10</v>
      </c>
      <c r="M84" s="315">
        <v>22</v>
      </c>
      <c r="N84" s="315">
        <v>183</v>
      </c>
      <c r="O84" s="315">
        <v>2180</v>
      </c>
    </row>
    <row r="85" spans="1:15" s="176" customFormat="1" ht="15" x14ac:dyDescent="0.2">
      <c r="A85" s="102" t="s">
        <v>325</v>
      </c>
      <c r="B85" s="221">
        <v>1865</v>
      </c>
      <c r="C85" s="221">
        <v>110</v>
      </c>
      <c r="D85" s="221">
        <v>0</v>
      </c>
      <c r="E85" s="221">
        <v>29</v>
      </c>
      <c r="F85" s="221">
        <v>2004</v>
      </c>
      <c r="G85" s="221">
        <v>33</v>
      </c>
      <c r="H85" s="221">
        <v>133</v>
      </c>
      <c r="I85" s="221">
        <v>116</v>
      </c>
      <c r="J85" s="221">
        <v>0</v>
      </c>
      <c r="K85" s="221">
        <v>249</v>
      </c>
      <c r="L85" s="315">
        <v>10</v>
      </c>
      <c r="M85" s="315">
        <v>23</v>
      </c>
      <c r="N85" s="315">
        <v>174</v>
      </c>
      <c r="O85" s="315">
        <v>2493</v>
      </c>
    </row>
    <row r="86" spans="1:15" s="176" customFormat="1" ht="15" x14ac:dyDescent="0.2">
      <c r="A86" s="102" t="s">
        <v>328</v>
      </c>
      <c r="B86" s="221">
        <v>2153</v>
      </c>
      <c r="C86" s="221">
        <v>100</v>
      </c>
      <c r="D86" s="221">
        <v>1</v>
      </c>
      <c r="E86" s="222">
        <v>29</v>
      </c>
      <c r="F86" s="222">
        <v>2283</v>
      </c>
      <c r="G86" s="222">
        <v>31</v>
      </c>
      <c r="H86" s="222">
        <v>150</v>
      </c>
      <c r="I86" s="222">
        <v>109</v>
      </c>
      <c r="J86" s="222">
        <v>0</v>
      </c>
      <c r="K86" s="222">
        <v>259</v>
      </c>
      <c r="L86" s="315">
        <v>9</v>
      </c>
      <c r="M86" s="315">
        <v>22</v>
      </c>
      <c r="N86" s="315">
        <v>174</v>
      </c>
      <c r="O86" s="315">
        <v>2778</v>
      </c>
    </row>
    <row r="87" spans="1:15" s="176" customFormat="1" ht="15" x14ac:dyDescent="0.2">
      <c r="A87" s="102" t="s">
        <v>386</v>
      </c>
      <c r="B87" s="221">
        <v>2511</v>
      </c>
      <c r="C87" s="221">
        <v>102</v>
      </c>
      <c r="D87" s="221">
        <v>1</v>
      </c>
      <c r="E87" s="221">
        <v>32</v>
      </c>
      <c r="F87" s="221">
        <v>2646</v>
      </c>
      <c r="G87" s="221">
        <v>33</v>
      </c>
      <c r="H87" s="221">
        <v>152</v>
      </c>
      <c r="I87" s="221">
        <v>118</v>
      </c>
      <c r="J87" s="221">
        <v>0</v>
      </c>
      <c r="K87" s="221">
        <v>270</v>
      </c>
      <c r="L87" s="315">
        <v>9</v>
      </c>
      <c r="M87" s="315">
        <v>22</v>
      </c>
      <c r="N87" s="315">
        <v>180</v>
      </c>
      <c r="O87" s="315">
        <v>3160</v>
      </c>
    </row>
    <row r="88" spans="1:15" s="176" customFormat="1" ht="8.25" customHeight="1" x14ac:dyDescent="0.2">
      <c r="A88" s="102"/>
      <c r="B88" s="221"/>
      <c r="C88" s="221"/>
      <c r="D88" s="221"/>
      <c r="E88" s="221"/>
      <c r="F88" s="221"/>
      <c r="G88" s="221"/>
      <c r="H88" s="221"/>
      <c r="I88" s="221"/>
      <c r="J88" s="221"/>
      <c r="K88" s="221"/>
      <c r="L88" s="315"/>
      <c r="M88" s="315"/>
      <c r="N88" s="315"/>
      <c r="O88" s="315"/>
    </row>
    <row r="89" spans="1:15" s="176" customFormat="1" ht="15" x14ac:dyDescent="0.2">
      <c r="A89" s="88" t="s">
        <v>383</v>
      </c>
      <c r="B89" s="221">
        <v>2967</v>
      </c>
      <c r="C89" s="221">
        <v>107</v>
      </c>
      <c r="D89" s="221">
        <v>5</v>
      </c>
      <c r="E89" s="221">
        <v>36</v>
      </c>
      <c r="F89" s="221">
        <v>3115</v>
      </c>
      <c r="G89" s="221">
        <v>34</v>
      </c>
      <c r="H89" s="221">
        <v>176</v>
      </c>
      <c r="I89" s="221">
        <v>115</v>
      </c>
      <c r="J89" s="221">
        <v>0</v>
      </c>
      <c r="K89" s="221">
        <v>291</v>
      </c>
      <c r="L89" s="315">
        <v>10</v>
      </c>
      <c r="M89" s="315">
        <v>22</v>
      </c>
      <c r="N89" s="315">
        <v>174</v>
      </c>
      <c r="O89" s="315">
        <v>3646</v>
      </c>
    </row>
    <row r="90" spans="1:15" s="176" customFormat="1" ht="15" x14ac:dyDescent="0.2">
      <c r="A90" s="88" t="s">
        <v>384</v>
      </c>
      <c r="B90" s="221">
        <v>3280</v>
      </c>
      <c r="C90" s="221">
        <v>116</v>
      </c>
      <c r="D90" s="221">
        <v>26</v>
      </c>
      <c r="E90" s="221">
        <v>36</v>
      </c>
      <c r="F90" s="221">
        <v>3458</v>
      </c>
      <c r="G90" s="221">
        <v>38</v>
      </c>
      <c r="H90" s="221">
        <v>202</v>
      </c>
      <c r="I90" s="221">
        <v>114</v>
      </c>
      <c r="J90" s="221">
        <v>0</v>
      </c>
      <c r="K90" s="221">
        <v>316</v>
      </c>
      <c r="L90" s="315">
        <v>10</v>
      </c>
      <c r="M90" s="315">
        <v>22</v>
      </c>
      <c r="N90" s="315">
        <v>171</v>
      </c>
      <c r="O90" s="315">
        <v>4015</v>
      </c>
    </row>
    <row r="91" spans="1:15" s="176" customFormat="1" ht="15" x14ac:dyDescent="0.2">
      <c r="A91" s="88" t="s">
        <v>385</v>
      </c>
      <c r="B91" s="221">
        <v>3722</v>
      </c>
      <c r="C91" s="221">
        <v>121</v>
      </c>
      <c r="D91" s="221">
        <v>40</v>
      </c>
      <c r="E91" s="221">
        <v>36</v>
      </c>
      <c r="F91" s="221">
        <v>3919</v>
      </c>
      <c r="G91" s="221">
        <v>42</v>
      </c>
      <c r="H91" s="221">
        <v>219</v>
      </c>
      <c r="I91" s="221">
        <v>113</v>
      </c>
      <c r="J91" s="221">
        <v>0</v>
      </c>
      <c r="K91" s="221">
        <v>332</v>
      </c>
      <c r="L91" s="315">
        <v>11</v>
      </c>
      <c r="M91" s="315">
        <v>22</v>
      </c>
      <c r="N91" s="315">
        <v>165</v>
      </c>
      <c r="O91" s="315">
        <v>4491</v>
      </c>
    </row>
    <row r="92" spans="1:15" s="176" customFormat="1" ht="15" x14ac:dyDescent="0.2">
      <c r="A92" s="88" t="s">
        <v>394</v>
      </c>
      <c r="B92" s="221">
        <v>4056</v>
      </c>
      <c r="C92" s="221">
        <v>127</v>
      </c>
      <c r="D92" s="221">
        <v>58</v>
      </c>
      <c r="E92" s="222">
        <v>37</v>
      </c>
      <c r="F92" s="222">
        <v>4278</v>
      </c>
      <c r="G92" s="222">
        <v>36</v>
      </c>
      <c r="H92" s="222">
        <v>229</v>
      </c>
      <c r="I92" s="222">
        <v>114</v>
      </c>
      <c r="J92" s="222">
        <v>0</v>
      </c>
      <c r="K92" s="222">
        <v>343</v>
      </c>
      <c r="L92" s="316">
        <v>10</v>
      </c>
      <c r="M92" s="316">
        <v>23</v>
      </c>
      <c r="N92" s="316">
        <v>166</v>
      </c>
      <c r="O92" s="316">
        <v>4856</v>
      </c>
    </row>
    <row r="93" spans="1:15" s="176" customFormat="1" ht="7.5" customHeight="1" x14ac:dyDescent="0.2">
      <c r="A93" s="88"/>
      <c r="B93" s="221"/>
      <c r="C93" s="221"/>
      <c r="D93" s="221"/>
      <c r="E93" s="222"/>
      <c r="F93" s="222"/>
      <c r="G93" s="222"/>
      <c r="H93" s="222"/>
      <c r="I93" s="222"/>
      <c r="J93" s="222"/>
      <c r="K93" s="222"/>
    </row>
    <row r="94" spans="1:15" s="176" customFormat="1" ht="15" x14ac:dyDescent="0.2">
      <c r="A94" s="88" t="s">
        <v>395</v>
      </c>
      <c r="B94" s="221">
        <v>4639</v>
      </c>
      <c r="C94" s="221">
        <v>144</v>
      </c>
      <c r="D94" s="221">
        <v>81</v>
      </c>
      <c r="E94" s="222">
        <v>33</v>
      </c>
      <c r="F94" s="222">
        <v>4897</v>
      </c>
      <c r="G94" s="222">
        <v>35</v>
      </c>
      <c r="H94" s="222">
        <v>256</v>
      </c>
      <c r="I94" s="222">
        <v>117</v>
      </c>
      <c r="J94" s="222">
        <v>0</v>
      </c>
      <c r="K94" s="222">
        <v>373</v>
      </c>
      <c r="L94" s="222">
        <v>9</v>
      </c>
      <c r="M94" s="222">
        <v>24</v>
      </c>
      <c r="N94" s="222">
        <v>165</v>
      </c>
      <c r="O94" s="222">
        <v>5503</v>
      </c>
    </row>
    <row r="95" spans="1:15" s="176" customFormat="1" ht="15" x14ac:dyDescent="0.2">
      <c r="A95" s="88" t="s">
        <v>393</v>
      </c>
      <c r="B95" s="221">
        <v>5149</v>
      </c>
      <c r="C95" s="221">
        <v>161</v>
      </c>
      <c r="D95" s="221">
        <v>114</v>
      </c>
      <c r="E95" s="222">
        <v>33</v>
      </c>
      <c r="F95" s="222">
        <v>5457</v>
      </c>
      <c r="G95" s="222">
        <v>40</v>
      </c>
      <c r="H95" s="222">
        <v>272</v>
      </c>
      <c r="I95" s="222">
        <v>114</v>
      </c>
      <c r="J95" s="222">
        <v>0</v>
      </c>
      <c r="K95" s="222">
        <v>386</v>
      </c>
      <c r="L95" s="222">
        <v>10</v>
      </c>
      <c r="M95" s="222">
        <v>24</v>
      </c>
      <c r="N95" s="222">
        <v>165</v>
      </c>
      <c r="O95" s="222">
        <v>6082</v>
      </c>
    </row>
    <row r="96" spans="1:15" s="176" customFormat="1" ht="15" x14ac:dyDescent="0.2">
      <c r="A96" s="88" t="s">
        <v>396</v>
      </c>
      <c r="B96" s="221">
        <v>5901</v>
      </c>
      <c r="C96" s="221">
        <v>171</v>
      </c>
      <c r="D96" s="221">
        <v>137</v>
      </c>
      <c r="E96" s="222">
        <v>28</v>
      </c>
      <c r="F96" s="222">
        <v>6237</v>
      </c>
      <c r="G96" s="222">
        <v>47</v>
      </c>
      <c r="H96" s="222">
        <v>289</v>
      </c>
      <c r="I96" s="222">
        <v>113</v>
      </c>
      <c r="J96" s="222">
        <v>0</v>
      </c>
      <c r="K96" s="222">
        <v>402</v>
      </c>
      <c r="L96" s="222">
        <v>10</v>
      </c>
      <c r="M96" s="222">
        <v>29</v>
      </c>
      <c r="N96" s="222">
        <v>170</v>
      </c>
      <c r="O96" s="222">
        <v>6895</v>
      </c>
    </row>
    <row r="97" spans="1:15" s="176" customFormat="1" ht="15" x14ac:dyDescent="0.2">
      <c r="A97" s="88" t="s">
        <v>429</v>
      </c>
      <c r="B97" s="221">
        <v>6482</v>
      </c>
      <c r="C97" s="221">
        <v>177</v>
      </c>
      <c r="D97" s="221">
        <v>167</v>
      </c>
      <c r="E97" s="222">
        <v>25</v>
      </c>
      <c r="F97" s="222">
        <v>6851</v>
      </c>
      <c r="G97" s="222">
        <v>48</v>
      </c>
      <c r="H97" s="222">
        <v>292</v>
      </c>
      <c r="I97" s="222">
        <v>113</v>
      </c>
      <c r="J97" s="222">
        <v>0</v>
      </c>
      <c r="K97" s="222">
        <v>405</v>
      </c>
      <c r="L97" s="222">
        <v>10</v>
      </c>
      <c r="M97" s="222">
        <v>29</v>
      </c>
      <c r="N97" s="222">
        <v>163</v>
      </c>
      <c r="O97" s="222">
        <v>7506</v>
      </c>
    </row>
    <row r="98" spans="1:15" s="176" customFormat="1" ht="8.25" customHeight="1" x14ac:dyDescent="0.2">
      <c r="A98" s="88"/>
      <c r="B98" s="221"/>
      <c r="C98" s="221"/>
      <c r="D98" s="221"/>
      <c r="E98" s="222"/>
      <c r="F98" s="222"/>
      <c r="G98" s="222"/>
      <c r="H98" s="222"/>
      <c r="I98" s="222"/>
      <c r="J98" s="222"/>
      <c r="K98" s="222"/>
      <c r="L98" s="222"/>
      <c r="M98" s="222"/>
      <c r="N98" s="222"/>
      <c r="O98" s="222"/>
    </row>
    <row r="99" spans="1:15" s="176" customFormat="1" ht="15" x14ac:dyDescent="0.2">
      <c r="A99" s="88" t="s">
        <v>430</v>
      </c>
      <c r="B99" s="221">
        <v>7314</v>
      </c>
      <c r="C99" s="221">
        <v>194</v>
      </c>
      <c r="D99" s="221">
        <v>190</v>
      </c>
      <c r="E99" s="222">
        <v>23</v>
      </c>
      <c r="F99" s="222">
        <v>7721</v>
      </c>
      <c r="G99" s="222">
        <v>48</v>
      </c>
      <c r="H99" s="222">
        <v>318</v>
      </c>
      <c r="I99" s="222">
        <v>115</v>
      </c>
      <c r="J99" s="222">
        <v>0</v>
      </c>
      <c r="K99" s="222">
        <v>433</v>
      </c>
      <c r="L99" s="222">
        <v>10</v>
      </c>
      <c r="M99" s="222">
        <v>28</v>
      </c>
      <c r="N99" s="222">
        <v>164</v>
      </c>
      <c r="O99" s="222">
        <v>8404</v>
      </c>
    </row>
    <row r="100" spans="1:15" s="176" customFormat="1" ht="15" x14ac:dyDescent="0.2">
      <c r="A100" s="88" t="s">
        <v>431</v>
      </c>
      <c r="B100" s="221">
        <v>8145</v>
      </c>
      <c r="C100" s="221">
        <v>255</v>
      </c>
      <c r="D100" s="221">
        <v>192</v>
      </c>
      <c r="E100" s="222">
        <v>26</v>
      </c>
      <c r="F100" s="222">
        <v>8618</v>
      </c>
      <c r="G100" s="222">
        <v>58</v>
      </c>
      <c r="H100" s="222">
        <v>336</v>
      </c>
      <c r="I100" s="222">
        <v>107</v>
      </c>
      <c r="J100" s="222">
        <v>0</v>
      </c>
      <c r="K100" s="222">
        <v>443</v>
      </c>
      <c r="L100" s="222">
        <v>9</v>
      </c>
      <c r="M100" s="222">
        <v>28</v>
      </c>
      <c r="N100" s="222">
        <v>159</v>
      </c>
      <c r="O100" s="222">
        <v>9315</v>
      </c>
    </row>
    <row r="101" spans="1:15" s="176" customFormat="1" ht="15" x14ac:dyDescent="0.2">
      <c r="A101" s="386" t="s">
        <v>428</v>
      </c>
      <c r="B101" s="387">
        <v>9110</v>
      </c>
      <c r="C101" s="387">
        <v>287</v>
      </c>
      <c r="D101" s="387">
        <v>189</v>
      </c>
      <c r="E101" s="388">
        <v>27</v>
      </c>
      <c r="F101" s="388">
        <v>9613</v>
      </c>
      <c r="G101" s="388">
        <v>67</v>
      </c>
      <c r="H101" s="388">
        <v>362</v>
      </c>
      <c r="I101" s="388">
        <v>106</v>
      </c>
      <c r="J101" s="388">
        <v>0</v>
      </c>
      <c r="K101" s="388">
        <v>468</v>
      </c>
      <c r="L101" s="388">
        <v>9</v>
      </c>
      <c r="M101" s="388">
        <v>28</v>
      </c>
      <c r="N101" s="388">
        <v>175</v>
      </c>
      <c r="O101" s="388">
        <v>10360</v>
      </c>
    </row>
    <row r="102" spans="1:15" ht="15" x14ac:dyDescent="0.2">
      <c r="A102" s="89" t="s">
        <v>94</v>
      </c>
      <c r="B102" s="89"/>
      <c r="C102" s="89"/>
      <c r="D102" s="89"/>
      <c r="E102" s="90"/>
      <c r="F102" s="90"/>
      <c r="G102" s="90"/>
      <c r="H102" s="90"/>
      <c r="I102" s="90"/>
      <c r="J102" s="90"/>
      <c r="K102" s="90"/>
    </row>
    <row r="103" spans="1:15" ht="15" x14ac:dyDescent="0.2">
      <c r="A103" s="91" t="s">
        <v>95</v>
      </c>
      <c r="B103" s="91"/>
      <c r="C103" s="91"/>
      <c r="D103" s="91"/>
      <c r="E103" s="92"/>
      <c r="F103" s="92"/>
      <c r="G103" s="92"/>
      <c r="H103" s="92"/>
      <c r="I103" s="92"/>
      <c r="J103" s="92"/>
      <c r="K103" s="92"/>
    </row>
    <row r="104" spans="1:15" ht="15" x14ac:dyDescent="0.2">
      <c r="A104" s="91" t="s">
        <v>96</v>
      </c>
      <c r="B104" s="90"/>
      <c r="C104" s="90"/>
      <c r="D104" s="90"/>
      <c r="E104" s="90"/>
      <c r="F104" s="90"/>
      <c r="G104" s="90"/>
      <c r="H104" s="90"/>
      <c r="I104" s="90"/>
      <c r="J104" s="90"/>
      <c r="K104" s="90"/>
    </row>
    <row r="105" spans="1:15" ht="15" x14ac:dyDescent="0.2">
      <c r="A105" s="91" t="s">
        <v>97</v>
      </c>
      <c r="B105" s="90"/>
      <c r="C105" s="90"/>
      <c r="D105" s="90"/>
      <c r="E105" s="90"/>
      <c r="F105" s="90"/>
      <c r="G105" s="90"/>
      <c r="H105" s="90"/>
      <c r="I105" s="90"/>
      <c r="J105" s="90"/>
      <c r="K105" s="90"/>
    </row>
    <row r="106" spans="1:15" ht="15" x14ac:dyDescent="0.2">
      <c r="A106" s="91" t="s">
        <v>98</v>
      </c>
      <c r="B106" s="90"/>
      <c r="C106" s="90"/>
      <c r="D106" s="90"/>
      <c r="E106" s="90"/>
      <c r="F106" s="90"/>
      <c r="G106" s="90"/>
      <c r="H106" s="90"/>
      <c r="I106" s="90"/>
      <c r="J106" s="90"/>
      <c r="K106" s="90"/>
    </row>
    <row r="107" spans="1:15" s="176" customFormat="1" ht="15" x14ac:dyDescent="0.2">
      <c r="A107" s="339" t="s">
        <v>404</v>
      </c>
      <c r="B107" s="90"/>
      <c r="C107" s="90"/>
      <c r="D107" s="90"/>
      <c r="E107" s="90"/>
      <c r="F107" s="90"/>
      <c r="G107" s="90"/>
      <c r="H107" s="90"/>
      <c r="I107" s="90"/>
      <c r="J107" s="90"/>
      <c r="K107" s="90"/>
    </row>
    <row r="108" spans="1:15" s="176" customFormat="1" ht="15" x14ac:dyDescent="0.2">
      <c r="A108" s="1" t="s">
        <v>459</v>
      </c>
      <c r="B108" s="90"/>
      <c r="C108" s="90"/>
      <c r="D108" s="90"/>
      <c r="E108" s="90"/>
      <c r="F108" s="90"/>
      <c r="G108" s="90"/>
      <c r="H108" s="90"/>
      <c r="I108" s="90"/>
      <c r="J108" s="90"/>
      <c r="K108" s="90"/>
    </row>
    <row r="109" spans="1:15" ht="15" x14ac:dyDescent="0.2">
      <c r="A109" s="107" t="s">
        <v>116</v>
      </c>
      <c r="B109" s="90"/>
      <c r="C109" s="90"/>
      <c r="D109" s="90"/>
      <c r="E109" s="90"/>
      <c r="F109" s="90"/>
      <c r="G109" s="90"/>
      <c r="H109" s="90"/>
      <c r="I109" s="90"/>
      <c r="J109" s="90"/>
      <c r="K109" s="90"/>
    </row>
    <row r="110" spans="1:15" x14ac:dyDescent="0.2">
      <c r="A110" s="99" t="s">
        <v>99</v>
      </c>
      <c r="B110" s="93"/>
      <c r="C110" s="93"/>
      <c r="D110" s="93"/>
      <c r="E110" s="93"/>
      <c r="F110" s="93"/>
      <c r="G110" s="93"/>
      <c r="H110" s="93"/>
      <c r="I110" s="94"/>
      <c r="J110" s="94"/>
      <c r="K110" s="93"/>
    </row>
    <row r="111" spans="1:15" x14ac:dyDescent="0.2">
      <c r="A111" s="95"/>
      <c r="B111" s="95"/>
      <c r="C111" s="95"/>
      <c r="D111" s="95"/>
      <c r="E111" s="96"/>
      <c r="F111" s="93"/>
      <c r="G111" s="93"/>
      <c r="H111" s="93"/>
      <c r="I111" s="94"/>
      <c r="J111" s="94"/>
      <c r="K111" s="97"/>
    </row>
    <row r="112" spans="1:15" x14ac:dyDescent="0.2">
      <c r="A112" s="98"/>
      <c r="B112" s="98"/>
      <c r="C112" s="98"/>
      <c r="D112" s="98"/>
      <c r="E112" s="93"/>
      <c r="F112" s="93"/>
      <c r="G112" s="93"/>
      <c r="H112" s="93"/>
      <c r="I112" s="94"/>
      <c r="J112" s="94"/>
      <c r="K112" s="97"/>
    </row>
    <row r="113" spans="1:11" ht="15.75" x14ac:dyDescent="0.25">
      <c r="A113" s="399"/>
      <c r="B113" s="399"/>
      <c r="C113" s="399"/>
      <c r="D113" s="399"/>
      <c r="E113" s="399"/>
      <c r="F113" s="399"/>
      <c r="G113" s="105"/>
      <c r="H113" s="105"/>
      <c r="I113" s="105"/>
      <c r="J113" s="106"/>
      <c r="K113" s="106"/>
    </row>
  </sheetData>
  <mergeCells count="1">
    <mergeCell ref="A113:F113"/>
  </mergeCells>
  <hyperlinks>
    <hyperlink ref="J59" r:id="rId1" display="Notes &amp; definitions (https://www.gov.uk/government/organisations/department-for-transport/series/vehicle-licensing-statistics)"/>
    <hyperlink ref="A59" r:id="rId2"/>
    <hyperlink ref="A110" r:id="rId3"/>
  </hyperlinks>
  <pageMargins left="0.70866141732283472" right="0.70866141732283472" top="0.74803149606299213" bottom="0.74803149606299213" header="0.31496062992125984" footer="0.31496062992125984"/>
  <pageSetup paperSize="9" scale="46" orientation="portrait" r:id="rId4"/>
  <headerFooter>
    <oddHeader>&amp;R&amp;"Arial,Bold"&amp;14ENVIRONMENT AND EMISSIONS</oddHeader>
  </headerFooter>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4"/>
  <sheetViews>
    <sheetView zoomScale="85" zoomScaleNormal="85" workbookViewId="0">
      <selection activeCell="B76" sqref="B76"/>
    </sheetView>
  </sheetViews>
  <sheetFormatPr defaultRowHeight="12.75" x14ac:dyDescent="0.2"/>
  <cols>
    <col min="1" max="1" width="35.7109375" customWidth="1"/>
    <col min="2" max="2" width="12.5703125" customWidth="1"/>
    <col min="3" max="3" width="10.7109375" customWidth="1"/>
    <col min="4" max="4" width="8.85546875" customWidth="1"/>
    <col min="5" max="5" width="8" customWidth="1"/>
    <col min="6" max="6" width="7.85546875" customWidth="1"/>
    <col min="7" max="7" width="10" customWidth="1"/>
    <col min="8" max="8" width="9.85546875" customWidth="1"/>
    <col min="9" max="9" width="10.7109375" customWidth="1"/>
    <col min="10" max="10" width="8.85546875" customWidth="1"/>
    <col min="11" max="11" width="13.140625" customWidth="1"/>
    <col min="12" max="12" width="9.7109375" customWidth="1"/>
    <col min="13" max="13" width="8.28515625" style="121" customWidth="1"/>
    <col min="14" max="14" width="11.85546875" style="121" customWidth="1"/>
    <col min="15" max="15" width="9.140625" style="121"/>
  </cols>
  <sheetData>
    <row r="1" spans="1:15" ht="15.75" x14ac:dyDescent="0.25">
      <c r="A1" s="2" t="s">
        <v>432</v>
      </c>
      <c r="B1" s="196"/>
      <c r="C1" s="196"/>
      <c r="D1" s="196"/>
      <c r="E1" s="196"/>
      <c r="F1" s="196"/>
      <c r="G1" s="196"/>
      <c r="H1" s="196"/>
      <c r="I1" s="196"/>
      <c r="J1" s="196"/>
      <c r="K1" s="196"/>
      <c r="L1" s="196"/>
    </row>
    <row r="2" spans="1:15" ht="14.25" x14ac:dyDescent="0.2">
      <c r="A2" s="196"/>
      <c r="B2" s="196"/>
      <c r="C2" s="196"/>
      <c r="D2" s="196"/>
      <c r="E2" s="196"/>
      <c r="F2" s="196"/>
      <c r="G2" s="196"/>
      <c r="H2" s="196"/>
      <c r="I2" s="196"/>
      <c r="J2" s="196"/>
      <c r="K2" s="196"/>
      <c r="L2" s="196"/>
      <c r="M2" s="124"/>
      <c r="N2" s="124"/>
    </row>
    <row r="3" spans="1:15" ht="15.75" x14ac:dyDescent="0.25">
      <c r="A3" s="197"/>
      <c r="B3" s="400" t="s">
        <v>223</v>
      </c>
      <c r="C3" s="400"/>
      <c r="D3" s="400"/>
      <c r="E3" s="400"/>
      <c r="F3" s="400"/>
      <c r="G3" s="400"/>
      <c r="H3" s="400"/>
      <c r="I3" s="400"/>
      <c r="J3" s="400"/>
      <c r="K3" s="400"/>
      <c r="L3" s="400"/>
      <c r="M3" s="195"/>
      <c r="N3" s="275"/>
    </row>
    <row r="4" spans="1:15" ht="78" customHeight="1" x14ac:dyDescent="0.25">
      <c r="A4" s="210"/>
      <c r="B4" s="274" t="s">
        <v>213</v>
      </c>
      <c r="C4" s="274" t="s">
        <v>214</v>
      </c>
      <c r="D4" s="274" t="s">
        <v>215</v>
      </c>
      <c r="E4" s="274" t="s">
        <v>357</v>
      </c>
      <c r="F4" s="274" t="s">
        <v>216</v>
      </c>
      <c r="G4" s="274" t="s">
        <v>217</v>
      </c>
      <c r="H4" s="274" t="s">
        <v>358</v>
      </c>
      <c r="I4" s="274" t="s">
        <v>218</v>
      </c>
      <c r="J4" s="274" t="s">
        <v>359</v>
      </c>
      <c r="K4" s="274" t="s">
        <v>219</v>
      </c>
      <c r="L4" s="274" t="s">
        <v>220</v>
      </c>
      <c r="M4" s="274" t="s">
        <v>221</v>
      </c>
      <c r="N4" s="276" t="s">
        <v>79</v>
      </c>
    </row>
    <row r="5" spans="1:15" s="176" customFormat="1" ht="15.75" x14ac:dyDescent="0.25">
      <c r="A5" s="36" t="s">
        <v>118</v>
      </c>
      <c r="B5" s="211"/>
      <c r="C5" s="211"/>
      <c r="D5" s="211"/>
      <c r="E5" s="211"/>
      <c r="F5" s="211"/>
      <c r="G5" s="211"/>
      <c r="H5" s="211"/>
      <c r="I5" s="211"/>
      <c r="J5" s="211"/>
      <c r="K5" s="211"/>
      <c r="L5" s="211"/>
      <c r="M5" s="211"/>
      <c r="N5" s="337" t="s">
        <v>189</v>
      </c>
      <c r="O5" s="121"/>
    </row>
    <row r="6" spans="1:15" ht="15" x14ac:dyDescent="0.2">
      <c r="A6" s="359" t="s">
        <v>205</v>
      </c>
      <c r="B6" s="357">
        <v>2.2080000000000002</v>
      </c>
      <c r="C6" s="357">
        <v>0</v>
      </c>
      <c r="D6" s="357" t="s">
        <v>439</v>
      </c>
      <c r="E6" s="357">
        <v>0</v>
      </c>
      <c r="F6" s="357" t="s">
        <v>439</v>
      </c>
      <c r="G6" s="357">
        <v>0</v>
      </c>
      <c r="H6" s="357">
        <v>0</v>
      </c>
      <c r="I6" s="357">
        <v>0</v>
      </c>
      <c r="J6" s="357">
        <v>0</v>
      </c>
      <c r="K6" s="357">
        <v>0.66800000000000004</v>
      </c>
      <c r="L6" s="357">
        <v>0</v>
      </c>
      <c r="M6" s="357" t="s">
        <v>439</v>
      </c>
      <c r="N6" s="357">
        <v>2.8820000000000001</v>
      </c>
    </row>
    <row r="7" spans="1:15" ht="15" x14ac:dyDescent="0.2">
      <c r="A7" s="359" t="s">
        <v>192</v>
      </c>
      <c r="B7" s="357">
        <v>0.69599999999999995</v>
      </c>
      <c r="C7" s="357">
        <v>0</v>
      </c>
      <c r="D7" s="357">
        <v>6.0000000000000001E-3</v>
      </c>
      <c r="E7" s="357">
        <v>0</v>
      </c>
      <c r="F7" s="357">
        <v>0</v>
      </c>
      <c r="G7" s="357">
        <v>0</v>
      </c>
      <c r="H7" s="357">
        <v>0</v>
      </c>
      <c r="I7" s="357">
        <v>0</v>
      </c>
      <c r="J7" s="357">
        <v>0</v>
      </c>
      <c r="K7" s="357" t="s">
        <v>439</v>
      </c>
      <c r="L7" s="357">
        <v>0</v>
      </c>
      <c r="M7" s="357">
        <v>0</v>
      </c>
      <c r="N7" s="357">
        <v>0.70299999999999996</v>
      </c>
    </row>
    <row r="8" spans="1:15" ht="15" x14ac:dyDescent="0.2">
      <c r="A8" s="359" t="s">
        <v>56</v>
      </c>
      <c r="B8" s="357">
        <v>80.87</v>
      </c>
      <c r="C8" s="357">
        <v>6.4000000000000001E-2</v>
      </c>
      <c r="D8" s="357">
        <v>0.90600000000000003</v>
      </c>
      <c r="E8" s="357">
        <v>0</v>
      </c>
      <c r="F8" s="357">
        <v>0</v>
      </c>
      <c r="G8" s="357" t="s">
        <v>439</v>
      </c>
      <c r="H8" s="357">
        <v>0</v>
      </c>
      <c r="I8" s="357">
        <v>5.61</v>
      </c>
      <c r="J8" s="357">
        <v>0</v>
      </c>
      <c r="K8" s="357">
        <v>116.57299999999999</v>
      </c>
      <c r="L8" s="357">
        <v>0</v>
      </c>
      <c r="M8" s="357">
        <v>0</v>
      </c>
      <c r="N8" s="357">
        <v>204.024</v>
      </c>
    </row>
    <row r="9" spans="1:15" ht="15" x14ac:dyDescent="0.2">
      <c r="A9" s="359" t="s">
        <v>206</v>
      </c>
      <c r="B9" s="357">
        <v>4.234</v>
      </c>
      <c r="C9" s="357">
        <v>0</v>
      </c>
      <c r="D9" s="357" t="s">
        <v>439</v>
      </c>
      <c r="E9" s="357">
        <v>0</v>
      </c>
      <c r="F9" s="357" t="s">
        <v>439</v>
      </c>
      <c r="G9" s="357">
        <v>0</v>
      </c>
      <c r="H9" s="357">
        <v>0</v>
      </c>
      <c r="I9" s="357">
        <v>0</v>
      </c>
      <c r="J9" s="357">
        <v>0</v>
      </c>
      <c r="K9" s="357" t="s">
        <v>439</v>
      </c>
      <c r="L9" s="357">
        <v>0</v>
      </c>
      <c r="M9" s="357">
        <v>0</v>
      </c>
      <c r="N9" s="357">
        <v>4.24</v>
      </c>
    </row>
    <row r="10" spans="1:15" ht="15" x14ac:dyDescent="0.2">
      <c r="A10" s="359" t="s">
        <v>207</v>
      </c>
      <c r="B10" s="357">
        <v>27.998999999999999</v>
      </c>
      <c r="C10" s="357">
        <v>0</v>
      </c>
      <c r="D10" s="357">
        <v>6.5000000000000002E-2</v>
      </c>
      <c r="E10" s="357" t="s">
        <v>439</v>
      </c>
      <c r="F10" s="357">
        <v>0</v>
      </c>
      <c r="G10" s="357" t="s">
        <v>439</v>
      </c>
      <c r="H10" s="357">
        <v>0</v>
      </c>
      <c r="I10" s="357">
        <v>0.01</v>
      </c>
      <c r="J10" s="357">
        <v>0</v>
      </c>
      <c r="K10" s="357">
        <v>0.307</v>
      </c>
      <c r="L10" s="357">
        <v>0</v>
      </c>
      <c r="M10" s="357">
        <v>0</v>
      </c>
      <c r="N10" s="357">
        <v>28.385000000000002</v>
      </c>
    </row>
    <row r="11" spans="1:15" ht="15" x14ac:dyDescent="0.2">
      <c r="A11" s="359" t="s">
        <v>208</v>
      </c>
      <c r="B11" s="357">
        <v>0</v>
      </c>
      <c r="C11" s="357">
        <v>0</v>
      </c>
      <c r="D11" s="357">
        <v>2.1000000000000001E-2</v>
      </c>
      <c r="E11" s="357">
        <v>0</v>
      </c>
      <c r="F11" s="357">
        <v>0</v>
      </c>
      <c r="G11" s="357">
        <v>0</v>
      </c>
      <c r="H11" s="357">
        <v>0</v>
      </c>
      <c r="I11" s="357">
        <v>0</v>
      </c>
      <c r="J11" s="357">
        <v>0</v>
      </c>
      <c r="K11" s="357">
        <v>6.2560000000000002</v>
      </c>
      <c r="L11" s="357">
        <v>0</v>
      </c>
      <c r="M11" s="357">
        <v>0</v>
      </c>
      <c r="N11" s="357">
        <v>6.2770000000000001</v>
      </c>
    </row>
    <row r="12" spans="1:15" ht="18" x14ac:dyDescent="0.2">
      <c r="A12" s="359" t="s">
        <v>405</v>
      </c>
      <c r="B12" s="357">
        <v>2.0609999999999999</v>
      </c>
      <c r="C12" s="357">
        <v>0</v>
      </c>
      <c r="D12" s="357">
        <v>0.82199999999999995</v>
      </c>
      <c r="E12" s="357">
        <v>0</v>
      </c>
      <c r="F12" s="357" t="s">
        <v>439</v>
      </c>
      <c r="G12" s="357" t="s">
        <v>439</v>
      </c>
      <c r="H12" s="357" t="s">
        <v>439</v>
      </c>
      <c r="I12" s="357">
        <v>0</v>
      </c>
      <c r="J12" s="357">
        <v>0</v>
      </c>
      <c r="K12" s="357">
        <v>5.2999999999999999E-2</v>
      </c>
      <c r="L12" s="357">
        <v>0</v>
      </c>
      <c r="M12" s="357">
        <v>0</v>
      </c>
      <c r="N12" s="357">
        <v>2.9420000000000002</v>
      </c>
    </row>
    <row r="13" spans="1:15" ht="15" x14ac:dyDescent="0.2">
      <c r="A13" s="359" t="s">
        <v>211</v>
      </c>
      <c r="B13" s="357">
        <v>0.20699999999999999</v>
      </c>
      <c r="C13" s="357">
        <v>0</v>
      </c>
      <c r="D13" s="357">
        <v>0</v>
      </c>
      <c r="E13" s="357">
        <v>0</v>
      </c>
      <c r="F13" s="357">
        <v>0</v>
      </c>
      <c r="G13" s="357">
        <v>0</v>
      </c>
      <c r="H13" s="357">
        <v>0</v>
      </c>
      <c r="I13" s="357">
        <v>0</v>
      </c>
      <c r="J13" s="357">
        <v>0</v>
      </c>
      <c r="K13" s="357">
        <v>0</v>
      </c>
      <c r="L13" s="357">
        <v>0</v>
      </c>
      <c r="M13" s="357">
        <v>0</v>
      </c>
      <c r="N13" s="357">
        <v>0.20699999999999999</v>
      </c>
    </row>
    <row r="14" spans="1:15" ht="15" x14ac:dyDescent="0.2">
      <c r="A14" s="359" t="s">
        <v>212</v>
      </c>
      <c r="B14" s="357" t="s">
        <v>439</v>
      </c>
      <c r="C14" s="357">
        <v>0</v>
      </c>
      <c r="D14" s="357" t="s">
        <v>439</v>
      </c>
      <c r="E14" s="357">
        <v>0</v>
      </c>
      <c r="F14" s="357">
        <v>0</v>
      </c>
      <c r="G14" s="357">
        <v>0</v>
      </c>
      <c r="H14" s="357">
        <v>0</v>
      </c>
      <c r="I14" s="357">
        <v>0</v>
      </c>
      <c r="J14" s="357">
        <v>0</v>
      </c>
      <c r="K14" s="357">
        <v>4.8000000000000001E-2</v>
      </c>
      <c r="L14" s="357">
        <v>0</v>
      </c>
      <c r="M14" s="357">
        <v>0</v>
      </c>
      <c r="N14" s="357">
        <v>5.2999999999999999E-2</v>
      </c>
    </row>
    <row r="15" spans="1:15" ht="16.5" thickBot="1" x14ac:dyDescent="0.3">
      <c r="A15" s="360" t="s">
        <v>79</v>
      </c>
      <c r="B15" s="358">
        <v>118.277</v>
      </c>
      <c r="C15" s="358">
        <v>6.4000000000000001E-2</v>
      </c>
      <c r="D15" s="358">
        <v>1.825</v>
      </c>
      <c r="E15" s="358" t="s">
        <v>439</v>
      </c>
      <c r="F15" s="358">
        <v>8.0000000000000002E-3</v>
      </c>
      <c r="G15" s="358">
        <v>5.0000000000000001E-3</v>
      </c>
      <c r="H15" s="358" t="s">
        <v>439</v>
      </c>
      <c r="I15" s="358">
        <v>5.62</v>
      </c>
      <c r="J15" s="358">
        <v>0</v>
      </c>
      <c r="K15" s="358">
        <v>123.91</v>
      </c>
      <c r="L15" s="358">
        <v>0</v>
      </c>
      <c r="M15" s="358" t="s">
        <v>439</v>
      </c>
      <c r="N15" s="358">
        <v>249.71299999999999</v>
      </c>
    </row>
    <row r="16" spans="1:15" s="176" customFormat="1" ht="15.75" x14ac:dyDescent="0.25">
      <c r="A16" s="362" t="s">
        <v>440</v>
      </c>
      <c r="B16" s="361"/>
      <c r="C16" s="361"/>
      <c r="D16" s="361"/>
      <c r="E16" s="361"/>
      <c r="F16" s="361"/>
      <c r="G16" s="361"/>
      <c r="H16" s="361"/>
      <c r="I16" s="361"/>
      <c r="J16" s="361"/>
      <c r="K16" s="361"/>
      <c r="L16" s="361"/>
      <c r="M16" s="361"/>
      <c r="N16" s="361"/>
      <c r="O16" s="121"/>
    </row>
    <row r="17" spans="1:18" ht="14.25" x14ac:dyDescent="0.2">
      <c r="A17" s="198" t="s">
        <v>321</v>
      </c>
      <c r="B17" s="298"/>
      <c r="C17" s="298"/>
      <c r="D17" s="298"/>
      <c r="E17" s="298"/>
      <c r="F17" s="298"/>
      <c r="G17" s="298"/>
      <c r="H17" s="298"/>
      <c r="I17" s="298"/>
      <c r="J17" s="298"/>
      <c r="K17" s="298"/>
      <c r="L17" s="298"/>
      <c r="M17" s="11"/>
      <c r="N17" s="11"/>
    </row>
    <row r="18" spans="1:18" ht="16.5" customHeight="1" x14ac:dyDescent="0.2">
      <c r="A18" s="341" t="s">
        <v>406</v>
      </c>
      <c r="B18" s="298"/>
      <c r="C18" s="298"/>
      <c r="D18" s="298"/>
      <c r="E18" s="298"/>
      <c r="F18" s="298"/>
      <c r="G18" s="298"/>
      <c r="H18" s="298"/>
      <c r="I18" s="298"/>
      <c r="J18" s="298"/>
      <c r="K18" s="298"/>
      <c r="L18" s="298"/>
      <c r="M18" s="11"/>
      <c r="N18" s="11"/>
    </row>
    <row r="19" spans="1:18" ht="13.15" customHeight="1" x14ac:dyDescent="0.2">
      <c r="A19" s="341" t="s">
        <v>407</v>
      </c>
      <c r="B19" s="298"/>
      <c r="C19" s="298"/>
      <c r="D19" s="298"/>
      <c r="E19" s="298"/>
      <c r="F19" s="298"/>
      <c r="G19" s="298"/>
      <c r="H19" s="298"/>
      <c r="I19" s="298"/>
      <c r="J19" s="298"/>
      <c r="K19" s="298"/>
      <c r="L19" s="298"/>
      <c r="M19" s="11"/>
      <c r="N19" s="11"/>
    </row>
    <row r="20" spans="1:18" ht="12.75" hidden="1" customHeight="1" x14ac:dyDescent="0.25">
      <c r="A20" s="326" t="s">
        <v>402</v>
      </c>
      <c r="B20" s="298"/>
      <c r="C20" s="298"/>
      <c r="D20" s="298"/>
      <c r="E20" s="298"/>
      <c r="F20" s="298"/>
      <c r="G20" s="298"/>
      <c r="H20" s="298"/>
      <c r="I20" s="298"/>
      <c r="J20" s="298"/>
      <c r="K20" s="298"/>
      <c r="L20" s="298"/>
      <c r="M20" s="11"/>
      <c r="N20" s="11"/>
    </row>
    <row r="21" spans="1:18" ht="12.75" hidden="1" customHeight="1" x14ac:dyDescent="0.2">
      <c r="A21" s="196"/>
      <c r="B21" s="298"/>
      <c r="C21" s="298"/>
      <c r="D21" s="298"/>
      <c r="E21" s="298"/>
      <c r="F21" s="298"/>
      <c r="G21" s="298"/>
      <c r="H21" s="298"/>
      <c r="I21" s="298"/>
      <c r="J21" s="298"/>
      <c r="K21" s="298"/>
      <c r="L21" s="298"/>
      <c r="M21" s="11"/>
      <c r="N21" s="11"/>
    </row>
    <row r="22" spans="1:18" ht="12.75" hidden="1" customHeight="1" x14ac:dyDescent="0.2">
      <c r="A22" s="317" t="s">
        <v>117</v>
      </c>
      <c r="B22" s="318" t="s">
        <v>66</v>
      </c>
      <c r="C22" s="319"/>
      <c r="D22" s="319"/>
      <c r="E22" s="319"/>
      <c r="F22" s="319"/>
      <c r="G22" s="319"/>
      <c r="H22" s="319"/>
      <c r="I22" s="319"/>
      <c r="J22" s="319"/>
      <c r="K22" s="319"/>
      <c r="L22" s="319"/>
      <c r="M22" s="320"/>
      <c r="N22" s="320"/>
    </row>
    <row r="23" spans="1:18" ht="12.75" hidden="1" customHeight="1" x14ac:dyDescent="0.2">
      <c r="A23" s="317" t="s">
        <v>118</v>
      </c>
      <c r="B23" s="321" t="s">
        <v>67</v>
      </c>
      <c r="C23" s="322" t="s">
        <v>68</v>
      </c>
      <c r="D23" s="322" t="s">
        <v>69</v>
      </c>
      <c r="E23" s="322" t="s">
        <v>70</v>
      </c>
      <c r="F23" s="322" t="s">
        <v>71</v>
      </c>
      <c r="G23" s="322" t="s">
        <v>72</v>
      </c>
      <c r="H23" s="322" t="s">
        <v>73</v>
      </c>
      <c r="I23" s="322" t="s">
        <v>74</v>
      </c>
      <c r="J23" s="322" t="s">
        <v>75</v>
      </c>
      <c r="K23" s="322" t="s">
        <v>76</v>
      </c>
      <c r="L23" s="322" t="s">
        <v>77</v>
      </c>
      <c r="M23" s="323" t="s">
        <v>78</v>
      </c>
      <c r="N23" s="324" t="s">
        <v>79</v>
      </c>
    </row>
    <row r="24" spans="1:18" ht="12.75" hidden="1" customHeight="1" x14ac:dyDescent="0.2">
      <c r="A24" s="314" t="s">
        <v>119</v>
      </c>
      <c r="B24" s="314">
        <v>2145</v>
      </c>
      <c r="C24" s="314">
        <v>0</v>
      </c>
      <c r="D24" s="314">
        <v>3</v>
      </c>
      <c r="E24" s="314">
        <v>0</v>
      </c>
      <c r="F24" s="314">
        <v>1</v>
      </c>
      <c r="G24" s="314">
        <v>0</v>
      </c>
      <c r="H24" s="314">
        <v>0</v>
      </c>
      <c r="I24" s="314">
        <v>0</v>
      </c>
      <c r="J24" s="314">
        <v>0</v>
      </c>
      <c r="K24" s="314">
        <v>624</v>
      </c>
      <c r="L24" s="314">
        <v>0</v>
      </c>
      <c r="M24" s="314">
        <v>1</v>
      </c>
      <c r="N24" s="314">
        <v>2774</v>
      </c>
      <c r="O24" s="194"/>
    </row>
    <row r="25" spans="1:18" ht="12.75" hidden="1" customHeight="1" x14ac:dyDescent="0.2">
      <c r="A25" s="314" t="s">
        <v>120</v>
      </c>
      <c r="B25" s="314">
        <v>874</v>
      </c>
      <c r="C25" s="314">
        <v>0</v>
      </c>
      <c r="D25" s="314">
        <v>0</v>
      </c>
      <c r="E25" s="314">
        <v>0</v>
      </c>
      <c r="F25" s="314">
        <v>0</v>
      </c>
      <c r="G25" s="314">
        <v>0</v>
      </c>
      <c r="H25" s="314">
        <v>0</v>
      </c>
      <c r="I25" s="314">
        <v>0</v>
      </c>
      <c r="J25" s="314">
        <v>0</v>
      </c>
      <c r="K25" s="314">
        <v>2</v>
      </c>
      <c r="L25" s="314">
        <v>1</v>
      </c>
      <c r="M25" s="314">
        <v>0</v>
      </c>
      <c r="N25" s="314">
        <v>877</v>
      </c>
      <c r="O25" s="194"/>
    </row>
    <row r="26" spans="1:18" ht="12.75" hidden="1" customHeight="1" x14ac:dyDescent="0.2">
      <c r="A26" s="314" t="s">
        <v>121</v>
      </c>
      <c r="B26" s="314">
        <v>97959</v>
      </c>
      <c r="C26" s="314">
        <v>63</v>
      </c>
      <c r="D26" s="314">
        <v>617</v>
      </c>
      <c r="E26" s="314">
        <v>1</v>
      </c>
      <c r="F26" s="314">
        <v>0</v>
      </c>
      <c r="G26" s="314">
        <v>3</v>
      </c>
      <c r="H26" s="314">
        <v>0</v>
      </c>
      <c r="I26" s="314">
        <v>3217</v>
      </c>
      <c r="J26" s="314">
        <v>0</v>
      </c>
      <c r="K26" s="314">
        <v>120249</v>
      </c>
      <c r="L26" s="314">
        <v>0</v>
      </c>
      <c r="M26" s="314">
        <v>0</v>
      </c>
      <c r="N26" s="314">
        <v>222109</v>
      </c>
      <c r="O26" s="194"/>
      <c r="Q26" s="172"/>
      <c r="R26" s="172"/>
    </row>
    <row r="27" spans="1:18" ht="12.75" hidden="1" customHeight="1" x14ac:dyDescent="0.2">
      <c r="A27" s="314" t="s">
        <v>122</v>
      </c>
      <c r="B27" s="314">
        <v>4888</v>
      </c>
      <c r="C27" s="314">
        <v>0</v>
      </c>
      <c r="D27" s="314">
        <v>2</v>
      </c>
      <c r="E27" s="314">
        <v>0</v>
      </c>
      <c r="F27" s="314">
        <v>0</v>
      </c>
      <c r="G27" s="314">
        <v>0</v>
      </c>
      <c r="H27" s="314">
        <v>1</v>
      </c>
      <c r="I27" s="314">
        <v>0</v>
      </c>
      <c r="J27" s="314">
        <v>0</v>
      </c>
      <c r="K27" s="314">
        <v>3</v>
      </c>
      <c r="L27" s="314">
        <v>0</v>
      </c>
      <c r="M27" s="314">
        <v>0</v>
      </c>
      <c r="N27" s="314">
        <v>4894</v>
      </c>
      <c r="O27" s="194"/>
    </row>
    <row r="28" spans="1:18" ht="12.75" hidden="1" customHeight="1" x14ac:dyDescent="0.2">
      <c r="A28" s="314" t="s">
        <v>123</v>
      </c>
      <c r="B28" s="314">
        <v>28912</v>
      </c>
      <c r="C28" s="314">
        <v>0</v>
      </c>
      <c r="D28" s="314">
        <v>70</v>
      </c>
      <c r="E28" s="314">
        <v>0</v>
      </c>
      <c r="F28" s="314">
        <v>0</v>
      </c>
      <c r="G28" s="314">
        <v>2</v>
      </c>
      <c r="H28" s="314">
        <v>0</v>
      </c>
      <c r="I28" s="314">
        <v>7</v>
      </c>
      <c r="J28" s="314">
        <v>0</v>
      </c>
      <c r="K28" s="314">
        <v>391</v>
      </c>
      <c r="L28" s="314">
        <v>0</v>
      </c>
      <c r="M28" s="314">
        <v>0</v>
      </c>
      <c r="N28" s="314">
        <v>29382</v>
      </c>
      <c r="O28" s="194"/>
    </row>
    <row r="29" spans="1:18" ht="12.75" hidden="1" customHeight="1" x14ac:dyDescent="0.2">
      <c r="A29" s="314" t="s">
        <v>124</v>
      </c>
      <c r="B29" s="314">
        <v>1</v>
      </c>
      <c r="C29" s="314">
        <v>0</v>
      </c>
      <c r="D29" s="314">
        <v>11</v>
      </c>
      <c r="E29" s="314">
        <v>0</v>
      </c>
      <c r="F29" s="314">
        <v>0</v>
      </c>
      <c r="G29" s="314">
        <v>0</v>
      </c>
      <c r="H29" s="314">
        <v>0</v>
      </c>
      <c r="I29" s="314">
        <v>0</v>
      </c>
      <c r="J29" s="314">
        <v>0</v>
      </c>
      <c r="K29" s="314">
        <v>6934</v>
      </c>
      <c r="L29" s="314">
        <v>0</v>
      </c>
      <c r="M29" s="314">
        <v>0</v>
      </c>
      <c r="N29" s="314">
        <v>6946</v>
      </c>
      <c r="O29" s="194"/>
    </row>
    <row r="30" spans="1:18" ht="12.75" hidden="1" customHeight="1" x14ac:dyDescent="0.2">
      <c r="A30" s="314" t="s">
        <v>125</v>
      </c>
      <c r="B30" s="314">
        <v>1792</v>
      </c>
      <c r="C30" s="314">
        <v>0</v>
      </c>
      <c r="D30" s="314">
        <v>786</v>
      </c>
      <c r="E30" s="314">
        <v>0</v>
      </c>
      <c r="F30" s="314">
        <v>20</v>
      </c>
      <c r="G30" s="314">
        <v>3</v>
      </c>
      <c r="H30" s="314">
        <v>0</v>
      </c>
      <c r="I30" s="314">
        <v>3</v>
      </c>
      <c r="J30" s="314">
        <v>0</v>
      </c>
      <c r="K30" s="314">
        <v>78</v>
      </c>
      <c r="L30" s="314">
        <v>0</v>
      </c>
      <c r="M30" s="314">
        <v>0</v>
      </c>
      <c r="N30" s="314">
        <v>2682</v>
      </c>
      <c r="O30" s="194"/>
    </row>
    <row r="31" spans="1:18" ht="12.75" hidden="1" customHeight="1" x14ac:dyDescent="0.2">
      <c r="A31" s="314" t="s">
        <v>126</v>
      </c>
      <c r="B31" s="314">
        <v>7</v>
      </c>
      <c r="C31" s="314">
        <v>0</v>
      </c>
      <c r="D31" s="314">
        <v>0</v>
      </c>
      <c r="E31" s="314">
        <v>0</v>
      </c>
      <c r="F31" s="314">
        <v>0</v>
      </c>
      <c r="G31" s="314">
        <v>0</v>
      </c>
      <c r="H31" s="314">
        <v>0</v>
      </c>
      <c r="I31" s="314">
        <v>0</v>
      </c>
      <c r="J31" s="314">
        <v>0</v>
      </c>
      <c r="K31" s="314">
        <v>1</v>
      </c>
      <c r="L31" s="314">
        <v>0</v>
      </c>
      <c r="M31" s="314">
        <v>0</v>
      </c>
      <c r="N31" s="314">
        <v>8</v>
      </c>
      <c r="O31" s="194"/>
    </row>
    <row r="32" spans="1:18" ht="12.75" hidden="1" customHeight="1" x14ac:dyDescent="0.2">
      <c r="A32" s="314" t="s">
        <v>127</v>
      </c>
      <c r="B32" s="314">
        <v>444</v>
      </c>
      <c r="C32" s="314">
        <v>0</v>
      </c>
      <c r="D32" s="314">
        <v>0</v>
      </c>
      <c r="E32" s="314">
        <v>0</v>
      </c>
      <c r="F32" s="314">
        <v>0</v>
      </c>
      <c r="G32" s="314">
        <v>0</v>
      </c>
      <c r="H32" s="314">
        <v>0</v>
      </c>
      <c r="I32" s="314">
        <v>0</v>
      </c>
      <c r="J32" s="314">
        <v>0</v>
      </c>
      <c r="K32" s="314">
        <v>0</v>
      </c>
      <c r="L32" s="314">
        <v>0</v>
      </c>
      <c r="M32" s="314">
        <v>0</v>
      </c>
      <c r="N32" s="314">
        <v>444</v>
      </c>
      <c r="O32" s="194"/>
    </row>
    <row r="33" spans="1:16" ht="12.75" hidden="1" customHeight="1" x14ac:dyDescent="0.2">
      <c r="A33" s="314" t="s">
        <v>128</v>
      </c>
      <c r="B33" s="314">
        <v>1</v>
      </c>
      <c r="C33" s="314">
        <v>0</v>
      </c>
      <c r="D33" s="314">
        <v>0</v>
      </c>
      <c r="E33" s="314">
        <v>0</v>
      </c>
      <c r="F33" s="314">
        <v>0</v>
      </c>
      <c r="G33" s="314">
        <v>0</v>
      </c>
      <c r="H33" s="314">
        <v>0</v>
      </c>
      <c r="I33" s="314">
        <v>0</v>
      </c>
      <c r="J33" s="314">
        <v>0</v>
      </c>
      <c r="K33" s="314">
        <v>48</v>
      </c>
      <c r="L33" s="314">
        <v>0</v>
      </c>
      <c r="M33" s="314">
        <v>0</v>
      </c>
      <c r="N33" s="314">
        <v>49</v>
      </c>
      <c r="O33" s="194"/>
    </row>
    <row r="34" spans="1:16" ht="12.75" hidden="1" customHeight="1" x14ac:dyDescent="0.2">
      <c r="A34" s="325" t="s">
        <v>79</v>
      </c>
      <c r="B34" s="300">
        <f t="shared" ref="B34:N34" si="0">SUM(B24:B33)</f>
        <v>137023</v>
      </c>
      <c r="C34" s="300">
        <f t="shared" si="0"/>
        <v>63</v>
      </c>
      <c r="D34" s="300">
        <f t="shared" si="0"/>
        <v>1489</v>
      </c>
      <c r="E34" s="300">
        <f t="shared" si="0"/>
        <v>1</v>
      </c>
      <c r="F34" s="300">
        <f t="shared" si="0"/>
        <v>21</v>
      </c>
      <c r="G34" s="300">
        <f t="shared" si="0"/>
        <v>8</v>
      </c>
      <c r="H34" s="300">
        <f t="shared" si="0"/>
        <v>1</v>
      </c>
      <c r="I34" s="300">
        <f t="shared" si="0"/>
        <v>3227</v>
      </c>
      <c r="J34" s="300">
        <f t="shared" si="0"/>
        <v>0</v>
      </c>
      <c r="K34" s="300">
        <f t="shared" si="0"/>
        <v>128330</v>
      </c>
      <c r="L34" s="300">
        <f t="shared" si="0"/>
        <v>1</v>
      </c>
      <c r="M34" s="299">
        <f t="shared" si="0"/>
        <v>1</v>
      </c>
      <c r="N34" s="299">
        <f t="shared" si="0"/>
        <v>270165</v>
      </c>
      <c r="O34" s="194"/>
    </row>
    <row r="35" spans="1:16" ht="13.15" customHeight="1" x14ac:dyDescent="0.2">
      <c r="A35" s="196"/>
      <c r="B35" s="298"/>
      <c r="C35" s="298"/>
      <c r="D35" s="298"/>
      <c r="E35" s="298"/>
      <c r="F35" s="298"/>
      <c r="G35" s="298"/>
      <c r="H35" s="298"/>
      <c r="I35" s="298"/>
      <c r="J35" s="298"/>
      <c r="K35" s="298"/>
      <c r="L35" s="298"/>
      <c r="M35" s="11"/>
      <c r="N35" s="11"/>
    </row>
    <row r="36" spans="1:16" ht="15.75" x14ac:dyDescent="0.25">
      <c r="A36" s="2" t="s">
        <v>433</v>
      </c>
      <c r="B36" s="298"/>
      <c r="C36" s="298"/>
      <c r="D36" s="298"/>
      <c r="E36" s="298"/>
      <c r="F36" s="298"/>
      <c r="G36" s="298"/>
      <c r="H36" s="298"/>
      <c r="I36" s="298"/>
      <c r="J36" s="298"/>
      <c r="K36" s="298"/>
      <c r="L36" s="298"/>
      <c r="M36" s="11"/>
      <c r="N36" s="11"/>
    </row>
    <row r="37" spans="1:16" ht="14.25" x14ac:dyDescent="0.2">
      <c r="A37" s="199"/>
      <c r="B37" s="200"/>
      <c r="C37" s="200"/>
      <c r="D37" s="200"/>
      <c r="E37" s="200"/>
      <c r="F37" s="200"/>
      <c r="G37" s="200"/>
      <c r="H37" s="200"/>
      <c r="I37" s="200"/>
      <c r="J37" s="200"/>
      <c r="K37" s="200"/>
      <c r="L37" s="200"/>
      <c r="M37" s="45"/>
      <c r="N37" s="45"/>
    </row>
    <row r="38" spans="1:16" ht="15.75" x14ac:dyDescent="0.25">
      <c r="A38" s="200"/>
      <c r="B38" s="401" t="s">
        <v>223</v>
      </c>
      <c r="C38" s="401"/>
      <c r="D38" s="401"/>
      <c r="E38" s="401"/>
      <c r="F38" s="401"/>
      <c r="G38" s="401"/>
      <c r="H38" s="401"/>
      <c r="I38" s="401"/>
      <c r="J38" s="401"/>
      <c r="K38" s="401"/>
      <c r="L38" s="401"/>
      <c r="M38" s="195"/>
      <c r="N38" s="178"/>
    </row>
    <row r="39" spans="1:16" ht="75" customHeight="1" x14ac:dyDescent="0.25">
      <c r="A39" s="212"/>
      <c r="B39" s="274" t="s">
        <v>213</v>
      </c>
      <c r="C39" s="274" t="s">
        <v>214</v>
      </c>
      <c r="D39" s="274" t="s">
        <v>215</v>
      </c>
      <c r="E39" s="274" t="s">
        <v>357</v>
      </c>
      <c r="F39" s="274" t="s">
        <v>216</v>
      </c>
      <c r="G39" s="274" t="s">
        <v>217</v>
      </c>
      <c r="H39" s="274" t="s">
        <v>358</v>
      </c>
      <c r="I39" s="274" t="s">
        <v>218</v>
      </c>
      <c r="J39" s="274" t="s">
        <v>359</v>
      </c>
      <c r="K39" s="274" t="s">
        <v>219</v>
      </c>
      <c r="L39" s="274" t="s">
        <v>220</v>
      </c>
      <c r="M39" s="274" t="s">
        <v>221</v>
      </c>
      <c r="N39" s="276" t="s">
        <v>222</v>
      </c>
    </row>
    <row r="40" spans="1:16" s="176" customFormat="1" ht="15.75" x14ac:dyDescent="0.25">
      <c r="A40" s="36" t="s">
        <v>118</v>
      </c>
      <c r="B40" s="21"/>
      <c r="C40" s="21"/>
      <c r="D40" s="21"/>
      <c r="E40" s="21"/>
      <c r="F40" s="21"/>
      <c r="G40" s="21"/>
      <c r="H40" s="21"/>
      <c r="I40" s="21"/>
      <c r="J40" s="21"/>
      <c r="K40" s="21"/>
      <c r="L40" s="21"/>
      <c r="M40" s="21"/>
      <c r="N40" s="338" t="s">
        <v>189</v>
      </c>
      <c r="O40" s="121"/>
    </row>
    <row r="41" spans="1:16" ht="15" x14ac:dyDescent="0.2">
      <c r="A41" s="359" t="s">
        <v>205</v>
      </c>
      <c r="B41" s="357">
        <v>47.771999999999998</v>
      </c>
      <c r="C41" s="357">
        <v>0</v>
      </c>
      <c r="D41" s="357">
        <v>1.2999999999999999E-2</v>
      </c>
      <c r="E41" s="357">
        <v>0</v>
      </c>
      <c r="F41" s="357">
        <v>1.4999999999999999E-2</v>
      </c>
      <c r="G41" s="357">
        <v>0</v>
      </c>
      <c r="H41" s="357">
        <v>0</v>
      </c>
      <c r="I41" s="357">
        <v>0</v>
      </c>
      <c r="J41" s="357">
        <v>0</v>
      </c>
      <c r="K41" s="357">
        <v>4.3490000000000002</v>
      </c>
      <c r="L41" s="357">
        <v>1.7000000000000001E-2</v>
      </c>
      <c r="M41" s="357">
        <v>2.7E-2</v>
      </c>
      <c r="N41" s="357">
        <v>52.192999999999998</v>
      </c>
      <c r="P41" s="211"/>
    </row>
    <row r="42" spans="1:16" ht="15" x14ac:dyDescent="0.2">
      <c r="A42" s="359" t="s">
        <v>192</v>
      </c>
      <c r="B42" s="357">
        <v>14.465999999999999</v>
      </c>
      <c r="C42" s="357">
        <v>0</v>
      </c>
      <c r="D42" s="357">
        <v>2.9000000000000001E-2</v>
      </c>
      <c r="E42" s="357">
        <v>0</v>
      </c>
      <c r="F42" s="357">
        <v>0</v>
      </c>
      <c r="G42" s="357" t="s">
        <v>439</v>
      </c>
      <c r="H42" s="357" t="s">
        <v>439</v>
      </c>
      <c r="I42" s="357">
        <v>0</v>
      </c>
      <c r="J42" s="357">
        <v>0</v>
      </c>
      <c r="K42" s="357">
        <v>0.16200000000000001</v>
      </c>
      <c r="L42" s="357">
        <v>5.0000000000000001E-3</v>
      </c>
      <c r="M42" s="357">
        <v>0</v>
      </c>
      <c r="N42" s="357">
        <v>14.667</v>
      </c>
      <c r="P42" s="211"/>
    </row>
    <row r="43" spans="1:16" ht="15" x14ac:dyDescent="0.2">
      <c r="A43" s="359" t="s">
        <v>56</v>
      </c>
      <c r="B43" s="357">
        <v>1023.9829999999999</v>
      </c>
      <c r="C43" s="357">
        <v>0.47699999999999998</v>
      </c>
      <c r="D43" s="357">
        <v>3.3149999999999999</v>
      </c>
      <c r="E43" s="357">
        <v>0</v>
      </c>
      <c r="F43" s="357">
        <v>1.4E-2</v>
      </c>
      <c r="G43" s="357">
        <v>0.79600000000000004</v>
      </c>
      <c r="H43" s="357" t="s">
        <v>439</v>
      </c>
      <c r="I43" s="357">
        <v>18.626000000000001</v>
      </c>
      <c r="J43" s="357">
        <v>2.5000000000000001E-2</v>
      </c>
      <c r="K43" s="357">
        <v>1414.5650000000001</v>
      </c>
      <c r="L43" s="357">
        <v>0.56899999999999995</v>
      </c>
      <c r="M43" s="357" t="s">
        <v>439</v>
      </c>
      <c r="N43" s="357">
        <v>2462.3780000000002</v>
      </c>
      <c r="P43" s="211"/>
    </row>
    <row r="44" spans="1:16" ht="15" x14ac:dyDescent="0.2">
      <c r="A44" s="359" t="s">
        <v>206</v>
      </c>
      <c r="B44" s="357">
        <v>38.125</v>
      </c>
      <c r="C44" s="357">
        <v>0</v>
      </c>
      <c r="D44" s="357">
        <v>0.01</v>
      </c>
      <c r="E44" s="357">
        <v>0</v>
      </c>
      <c r="F44" s="357" t="s">
        <v>439</v>
      </c>
      <c r="G44" s="357" t="s">
        <v>439</v>
      </c>
      <c r="H44" s="357" t="s">
        <v>439</v>
      </c>
      <c r="I44" s="357">
        <v>0</v>
      </c>
      <c r="J44" s="357">
        <v>0</v>
      </c>
      <c r="K44" s="357">
        <v>6.8000000000000005E-2</v>
      </c>
      <c r="L44" s="357">
        <v>6.0000000000000001E-3</v>
      </c>
      <c r="M44" s="357">
        <v>6.0000000000000001E-3</v>
      </c>
      <c r="N44" s="357">
        <v>38.222999999999999</v>
      </c>
      <c r="P44" s="211"/>
    </row>
    <row r="45" spans="1:16" ht="15" x14ac:dyDescent="0.2">
      <c r="A45" s="359" t="s">
        <v>207</v>
      </c>
      <c r="B45" s="357">
        <v>286.80099999999999</v>
      </c>
      <c r="C45" s="357" t="s">
        <v>439</v>
      </c>
      <c r="D45" s="357">
        <v>0.39800000000000002</v>
      </c>
      <c r="E45" s="357">
        <v>0</v>
      </c>
      <c r="F45" s="357">
        <v>7.0000000000000001E-3</v>
      </c>
      <c r="G45" s="357">
        <v>0.217</v>
      </c>
      <c r="H45" s="357">
        <v>0</v>
      </c>
      <c r="I45" s="357">
        <v>1.7999999999999999E-2</v>
      </c>
      <c r="J45" s="357">
        <v>5.0000000000000001E-3</v>
      </c>
      <c r="K45" s="357">
        <v>6.06</v>
      </c>
      <c r="L45" s="357">
        <v>5.1999999999999998E-2</v>
      </c>
      <c r="M45" s="357">
        <v>3.2000000000000001E-2</v>
      </c>
      <c r="N45" s="357">
        <v>293.59100000000001</v>
      </c>
      <c r="P45" s="211"/>
    </row>
    <row r="46" spans="1:16" ht="15" x14ac:dyDescent="0.2">
      <c r="A46" s="359" t="s">
        <v>208</v>
      </c>
      <c r="B46" s="357">
        <v>4.2999999999999997E-2</v>
      </c>
      <c r="C46" s="357">
        <v>0</v>
      </c>
      <c r="D46" s="357">
        <v>4.3999999999999997E-2</v>
      </c>
      <c r="E46" s="357">
        <v>0</v>
      </c>
      <c r="F46" s="357">
        <v>5.0000000000000001E-3</v>
      </c>
      <c r="G46" s="357">
        <v>0</v>
      </c>
      <c r="H46" s="357">
        <v>0</v>
      </c>
      <c r="I46" s="357">
        <v>0</v>
      </c>
      <c r="J46" s="357">
        <v>0</v>
      </c>
      <c r="K46" s="357">
        <v>69.665999999999997</v>
      </c>
      <c r="L46" s="357" t="s">
        <v>439</v>
      </c>
      <c r="M46" s="357">
        <v>0</v>
      </c>
      <c r="N46" s="357">
        <v>69.759</v>
      </c>
      <c r="P46" s="211"/>
    </row>
    <row r="47" spans="1:16" ht="15" x14ac:dyDescent="0.2">
      <c r="A47" s="359" t="s">
        <v>209</v>
      </c>
      <c r="B47" s="357">
        <v>0.29099999999999998</v>
      </c>
      <c r="C47" s="357">
        <v>0</v>
      </c>
      <c r="D47" s="357">
        <v>8.0000000000000002E-3</v>
      </c>
      <c r="E47" s="357">
        <v>0</v>
      </c>
      <c r="F47" s="357">
        <v>0</v>
      </c>
      <c r="G47" s="357">
        <v>0</v>
      </c>
      <c r="H47" s="357">
        <v>0</v>
      </c>
      <c r="I47" s="357">
        <v>0</v>
      </c>
      <c r="J47" s="357">
        <v>0</v>
      </c>
      <c r="K47" s="357">
        <v>6.2E-2</v>
      </c>
      <c r="L47" s="357">
        <v>0</v>
      </c>
      <c r="M47" s="357" t="s">
        <v>439</v>
      </c>
      <c r="N47" s="357">
        <v>0.36199999999999999</v>
      </c>
      <c r="P47" s="211"/>
    </row>
    <row r="48" spans="1:16" ht="18" x14ac:dyDescent="0.2">
      <c r="A48" s="359" t="s">
        <v>405</v>
      </c>
      <c r="B48" s="357">
        <v>19.638000000000002</v>
      </c>
      <c r="C48" s="357">
        <v>0</v>
      </c>
      <c r="D48" s="357">
        <v>4.6920000000000002</v>
      </c>
      <c r="E48" s="357">
        <v>0</v>
      </c>
      <c r="F48" s="357">
        <v>9.2999999999999999E-2</v>
      </c>
      <c r="G48" s="357">
        <v>2.3E-2</v>
      </c>
      <c r="H48" s="357">
        <v>0.01</v>
      </c>
      <c r="I48" s="357" t="s">
        <v>439</v>
      </c>
      <c r="J48" s="357" t="s">
        <v>439</v>
      </c>
      <c r="K48" s="357">
        <v>1.0369999999999999</v>
      </c>
      <c r="L48" s="357">
        <v>1.4999999999999999E-2</v>
      </c>
      <c r="M48" s="357">
        <v>2.5999999999999999E-2</v>
      </c>
      <c r="N48" s="357">
        <v>25.536000000000001</v>
      </c>
      <c r="P48" s="211"/>
    </row>
    <row r="49" spans="1:16" ht="15" x14ac:dyDescent="0.2">
      <c r="A49" s="359" t="s">
        <v>210</v>
      </c>
      <c r="B49" s="357">
        <v>0.29699999999999999</v>
      </c>
      <c r="C49" s="357">
        <v>0</v>
      </c>
      <c r="D49" s="357">
        <v>8.9999999999999993E-3</v>
      </c>
      <c r="E49" s="357">
        <v>0</v>
      </c>
      <c r="F49" s="357">
        <v>0</v>
      </c>
      <c r="G49" s="357">
        <v>0</v>
      </c>
      <c r="H49" s="357">
        <v>0</v>
      </c>
      <c r="I49" s="357">
        <v>0</v>
      </c>
      <c r="J49" s="357">
        <v>0</v>
      </c>
      <c r="K49" s="357">
        <v>4.2000000000000003E-2</v>
      </c>
      <c r="L49" s="357" t="s">
        <v>439</v>
      </c>
      <c r="M49" s="357">
        <v>5.0000000000000001E-3</v>
      </c>
      <c r="N49" s="357">
        <v>0.35599999999999998</v>
      </c>
      <c r="P49" s="211"/>
    </row>
    <row r="50" spans="1:16" ht="15" x14ac:dyDescent="0.2">
      <c r="A50" s="359" t="s">
        <v>211</v>
      </c>
      <c r="B50" s="357">
        <v>3.629</v>
      </c>
      <c r="C50" s="357">
        <v>0</v>
      </c>
      <c r="D50" s="357">
        <v>0</v>
      </c>
      <c r="E50" s="357">
        <v>0</v>
      </c>
      <c r="F50" s="357">
        <v>0</v>
      </c>
      <c r="G50" s="357" t="s">
        <v>439</v>
      </c>
      <c r="H50" s="357">
        <v>0</v>
      </c>
      <c r="I50" s="357">
        <v>0</v>
      </c>
      <c r="J50" s="357">
        <v>0</v>
      </c>
      <c r="K50" s="357">
        <v>5.0000000000000001E-3</v>
      </c>
      <c r="L50" s="357">
        <v>0</v>
      </c>
      <c r="M50" s="357">
        <v>0</v>
      </c>
      <c r="N50" s="357">
        <v>3.6349999999999998</v>
      </c>
      <c r="P50" s="211"/>
    </row>
    <row r="51" spans="1:16" ht="15.75" x14ac:dyDescent="0.25">
      <c r="A51" s="359" t="s">
        <v>212</v>
      </c>
      <c r="B51" s="357">
        <v>7.0000000000000001E-3</v>
      </c>
      <c r="C51" s="357">
        <v>0</v>
      </c>
      <c r="D51" s="357" t="s">
        <v>439</v>
      </c>
      <c r="E51" s="357">
        <v>0</v>
      </c>
      <c r="F51" s="357">
        <v>0</v>
      </c>
      <c r="G51" s="357">
        <v>0</v>
      </c>
      <c r="H51" s="357">
        <v>0</v>
      </c>
      <c r="I51" s="357">
        <v>0</v>
      </c>
      <c r="J51" s="357">
        <v>0</v>
      </c>
      <c r="K51" s="357">
        <v>0.88700000000000001</v>
      </c>
      <c r="L51" s="357" t="s">
        <v>439</v>
      </c>
      <c r="M51" s="357">
        <v>0</v>
      </c>
      <c r="N51" s="357">
        <v>0.89900000000000002</v>
      </c>
      <c r="P51" s="277"/>
    </row>
    <row r="52" spans="1:16" ht="16.5" thickBot="1" x14ac:dyDescent="0.3">
      <c r="A52" s="360" t="s">
        <v>79</v>
      </c>
      <c r="B52" s="358">
        <f>SUM(B41:B51)</f>
        <v>1435.0519999999997</v>
      </c>
      <c r="C52" s="358">
        <f t="shared" ref="C52:N52" si="1">SUM(C41:C51)</f>
        <v>0.47699999999999998</v>
      </c>
      <c r="D52" s="358">
        <f t="shared" si="1"/>
        <v>8.5180000000000007</v>
      </c>
      <c r="E52" s="358">
        <f t="shared" si="1"/>
        <v>0</v>
      </c>
      <c r="F52" s="358">
        <f t="shared" si="1"/>
        <v>0.13400000000000001</v>
      </c>
      <c r="G52" s="358">
        <f t="shared" si="1"/>
        <v>1.036</v>
      </c>
      <c r="H52" s="358">
        <f t="shared" si="1"/>
        <v>0.01</v>
      </c>
      <c r="I52" s="358">
        <f t="shared" si="1"/>
        <v>18.644000000000002</v>
      </c>
      <c r="J52" s="358">
        <f t="shared" si="1"/>
        <v>3.0000000000000002E-2</v>
      </c>
      <c r="K52" s="358">
        <f t="shared" si="1"/>
        <v>1496.9029999999998</v>
      </c>
      <c r="L52" s="358">
        <f t="shared" si="1"/>
        <v>0.66400000000000003</v>
      </c>
      <c r="M52" s="358">
        <f t="shared" si="1"/>
        <v>9.6000000000000002E-2</v>
      </c>
      <c r="N52" s="358">
        <f t="shared" si="1"/>
        <v>2961.5990000000006</v>
      </c>
    </row>
    <row r="53" spans="1:16" s="176" customFormat="1" ht="15.75" x14ac:dyDescent="0.25">
      <c r="A53" s="362" t="s">
        <v>440</v>
      </c>
      <c r="B53" s="361"/>
      <c r="C53" s="361"/>
      <c r="D53" s="361"/>
      <c r="E53" s="361"/>
      <c r="F53" s="361"/>
      <c r="G53" s="361"/>
      <c r="H53" s="361"/>
      <c r="I53" s="361"/>
      <c r="J53" s="361"/>
      <c r="K53" s="361"/>
      <c r="L53" s="361"/>
      <c r="M53" s="361"/>
      <c r="N53" s="361"/>
      <c r="O53" s="121"/>
    </row>
    <row r="54" spans="1:16" x14ac:dyDescent="0.2">
      <c r="A54" s="11" t="s">
        <v>321</v>
      </c>
    </row>
    <row r="55" spans="1:16" ht="18.75" customHeight="1" x14ac:dyDescent="0.2">
      <c r="A55" s="341" t="s">
        <v>406</v>
      </c>
      <c r="L55" s="201"/>
    </row>
    <row r="56" spans="1:16" ht="13.15" customHeight="1" x14ac:dyDescent="0.2">
      <c r="A56" s="341" t="s">
        <v>407</v>
      </c>
    </row>
    <row r="57" spans="1:16" ht="12.75" hidden="1" customHeight="1" x14ac:dyDescent="0.25">
      <c r="A57" s="336" t="s">
        <v>403</v>
      </c>
    </row>
    <row r="58" spans="1:16" ht="12.75" hidden="1" customHeight="1" x14ac:dyDescent="0.2"/>
    <row r="59" spans="1:16" ht="12.75" hidden="1" customHeight="1" x14ac:dyDescent="0.2">
      <c r="A59" s="327" t="s">
        <v>117</v>
      </c>
      <c r="B59" s="327" t="s">
        <v>66</v>
      </c>
      <c r="C59" s="328"/>
      <c r="D59" s="328"/>
      <c r="E59" s="328"/>
      <c r="F59" s="328"/>
      <c r="G59" s="328"/>
      <c r="H59" s="328"/>
      <c r="I59" s="328"/>
      <c r="J59" s="328"/>
      <c r="K59" s="328"/>
      <c r="L59" s="328"/>
      <c r="M59" s="329"/>
      <c r="N59" s="329"/>
    </row>
    <row r="60" spans="1:16" ht="12.75" hidden="1" customHeight="1" x14ac:dyDescent="0.2">
      <c r="A60" s="327" t="s">
        <v>118</v>
      </c>
      <c r="B60" s="330" t="s">
        <v>67</v>
      </c>
      <c r="C60" s="331" t="s">
        <v>68</v>
      </c>
      <c r="D60" s="331" t="s">
        <v>69</v>
      </c>
      <c r="E60" s="331" t="s">
        <v>70</v>
      </c>
      <c r="F60" s="331" t="s">
        <v>71</v>
      </c>
      <c r="G60" s="331" t="s">
        <v>72</v>
      </c>
      <c r="H60" s="331" t="s">
        <v>73</v>
      </c>
      <c r="I60" s="331" t="s">
        <v>74</v>
      </c>
      <c r="J60" s="331" t="s">
        <v>75</v>
      </c>
      <c r="K60" s="331" t="s">
        <v>76</v>
      </c>
      <c r="L60" s="331" t="s">
        <v>77</v>
      </c>
      <c r="M60" s="332" t="s">
        <v>78</v>
      </c>
      <c r="N60" s="333" t="s">
        <v>79</v>
      </c>
    </row>
    <row r="61" spans="1:16" ht="12.75" hidden="1" customHeight="1" x14ac:dyDescent="0.2">
      <c r="A61" s="327" t="s">
        <v>119</v>
      </c>
      <c r="B61" s="108">
        <v>46339</v>
      </c>
      <c r="C61" s="109">
        <v>0</v>
      </c>
      <c r="D61" s="109">
        <v>15</v>
      </c>
      <c r="E61" s="109">
        <v>0</v>
      </c>
      <c r="F61" s="109">
        <v>13</v>
      </c>
      <c r="G61" s="109">
        <v>0</v>
      </c>
      <c r="H61" s="109">
        <v>0</v>
      </c>
      <c r="I61" s="109">
        <v>0</v>
      </c>
      <c r="J61" s="109">
        <v>0</v>
      </c>
      <c r="K61" s="109">
        <v>3979</v>
      </c>
      <c r="L61" s="109">
        <v>17</v>
      </c>
      <c r="M61" s="193">
        <v>27</v>
      </c>
      <c r="N61" s="193">
        <v>50390</v>
      </c>
      <c r="O61" s="194"/>
    </row>
    <row r="62" spans="1:16" ht="12.75" hidden="1" customHeight="1" x14ac:dyDescent="0.2">
      <c r="A62" s="334" t="s">
        <v>120</v>
      </c>
      <c r="B62" s="110">
        <v>14703</v>
      </c>
      <c r="C62" s="111">
        <v>0</v>
      </c>
      <c r="D62" s="111">
        <v>23</v>
      </c>
      <c r="E62" s="111">
        <v>0</v>
      </c>
      <c r="F62" s="111">
        <v>0</v>
      </c>
      <c r="G62" s="111">
        <v>5</v>
      </c>
      <c r="H62" s="111">
        <v>1</v>
      </c>
      <c r="I62" s="111">
        <v>0</v>
      </c>
      <c r="J62" s="111">
        <v>0</v>
      </c>
      <c r="K62" s="111">
        <v>182</v>
      </c>
      <c r="L62" s="111">
        <v>4</v>
      </c>
      <c r="M62" s="193">
        <v>0</v>
      </c>
      <c r="N62" s="193">
        <v>14918</v>
      </c>
      <c r="O62" s="194"/>
    </row>
    <row r="63" spans="1:16" ht="12.75" hidden="1" customHeight="1" x14ac:dyDescent="0.2">
      <c r="A63" s="334" t="s">
        <v>121</v>
      </c>
      <c r="B63" s="110">
        <v>987948</v>
      </c>
      <c r="C63" s="111">
        <v>437</v>
      </c>
      <c r="D63" s="111">
        <v>2320</v>
      </c>
      <c r="E63" s="111">
        <v>0</v>
      </c>
      <c r="F63" s="111">
        <v>16</v>
      </c>
      <c r="G63" s="111">
        <v>920</v>
      </c>
      <c r="H63" s="111">
        <v>5</v>
      </c>
      <c r="I63" s="111">
        <v>13718</v>
      </c>
      <c r="J63" s="111">
        <v>26</v>
      </c>
      <c r="K63" s="111">
        <v>1427063</v>
      </c>
      <c r="L63" s="111">
        <v>639</v>
      </c>
      <c r="M63" s="193">
        <v>4</v>
      </c>
      <c r="N63" s="193">
        <v>2433096</v>
      </c>
      <c r="O63" s="194"/>
    </row>
    <row r="64" spans="1:16" ht="12.75" hidden="1" customHeight="1" x14ac:dyDescent="0.2">
      <c r="A64" s="334" t="s">
        <v>122</v>
      </c>
      <c r="B64" s="110">
        <v>37947</v>
      </c>
      <c r="C64" s="111">
        <v>0</v>
      </c>
      <c r="D64" s="111">
        <v>10</v>
      </c>
      <c r="E64" s="111">
        <v>0</v>
      </c>
      <c r="F64" s="111">
        <v>2</v>
      </c>
      <c r="G64" s="111">
        <v>1</v>
      </c>
      <c r="H64" s="111">
        <v>4</v>
      </c>
      <c r="I64" s="111">
        <v>0</v>
      </c>
      <c r="J64" s="111">
        <v>0</v>
      </c>
      <c r="K64" s="111">
        <v>74</v>
      </c>
      <c r="L64" s="111">
        <v>7</v>
      </c>
      <c r="M64" s="193">
        <v>5</v>
      </c>
      <c r="N64" s="193">
        <v>38050</v>
      </c>
      <c r="O64" s="194"/>
    </row>
    <row r="65" spans="1:15" ht="12.75" hidden="1" customHeight="1" x14ac:dyDescent="0.2">
      <c r="A65" s="334" t="s">
        <v>123</v>
      </c>
      <c r="B65" s="110">
        <v>275914</v>
      </c>
      <c r="C65" s="111">
        <v>1</v>
      </c>
      <c r="D65" s="111">
        <v>342</v>
      </c>
      <c r="E65" s="111">
        <v>0</v>
      </c>
      <c r="F65" s="111">
        <v>6</v>
      </c>
      <c r="G65" s="111">
        <v>246</v>
      </c>
      <c r="H65" s="111">
        <v>0</v>
      </c>
      <c r="I65" s="111">
        <v>11</v>
      </c>
      <c r="J65" s="111">
        <v>6</v>
      </c>
      <c r="K65" s="111">
        <v>5975</v>
      </c>
      <c r="L65" s="111">
        <v>55</v>
      </c>
      <c r="M65" s="193">
        <v>33</v>
      </c>
      <c r="N65" s="193">
        <v>282589</v>
      </c>
      <c r="O65" s="194"/>
    </row>
    <row r="66" spans="1:15" ht="12.75" hidden="1" customHeight="1" x14ac:dyDescent="0.2">
      <c r="A66" s="334" t="s">
        <v>124</v>
      </c>
      <c r="B66" s="110">
        <v>49</v>
      </c>
      <c r="C66" s="111">
        <v>0</v>
      </c>
      <c r="D66" s="111">
        <v>35</v>
      </c>
      <c r="E66" s="111">
        <v>0</v>
      </c>
      <c r="F66" s="111">
        <v>6</v>
      </c>
      <c r="G66" s="111">
        <v>0</v>
      </c>
      <c r="H66" s="111">
        <v>0</v>
      </c>
      <c r="I66" s="111">
        <v>0</v>
      </c>
      <c r="J66" s="111">
        <v>0</v>
      </c>
      <c r="K66" s="111">
        <v>69658</v>
      </c>
      <c r="L66" s="111">
        <v>2</v>
      </c>
      <c r="M66" s="193">
        <v>0</v>
      </c>
      <c r="N66" s="193">
        <v>69750</v>
      </c>
      <c r="O66" s="194"/>
    </row>
    <row r="67" spans="1:15" ht="12.75" hidden="1" customHeight="1" x14ac:dyDescent="0.2">
      <c r="A67" s="334" t="s">
        <v>129</v>
      </c>
      <c r="B67" s="110">
        <v>307</v>
      </c>
      <c r="C67" s="111">
        <v>0</v>
      </c>
      <c r="D67" s="111">
        <v>8</v>
      </c>
      <c r="E67" s="111">
        <v>0</v>
      </c>
      <c r="F67" s="111">
        <v>0</v>
      </c>
      <c r="G67" s="111">
        <v>0</v>
      </c>
      <c r="H67" s="111">
        <v>0</v>
      </c>
      <c r="I67" s="111">
        <v>0</v>
      </c>
      <c r="J67" s="111">
        <v>0</v>
      </c>
      <c r="K67" s="111">
        <v>63</v>
      </c>
      <c r="L67" s="111">
        <v>0</v>
      </c>
      <c r="M67" s="193">
        <v>1</v>
      </c>
      <c r="N67" s="193">
        <v>379</v>
      </c>
      <c r="O67" s="194"/>
    </row>
    <row r="68" spans="1:15" ht="12.75" hidden="1" customHeight="1" x14ac:dyDescent="0.2">
      <c r="A68" s="334" t="s">
        <v>125</v>
      </c>
      <c r="B68" s="110">
        <v>18950</v>
      </c>
      <c r="C68" s="111">
        <v>0</v>
      </c>
      <c r="D68" s="111">
        <v>4462</v>
      </c>
      <c r="E68" s="111">
        <v>0</v>
      </c>
      <c r="F68" s="111">
        <v>108</v>
      </c>
      <c r="G68" s="111">
        <v>30</v>
      </c>
      <c r="H68" s="111">
        <v>9</v>
      </c>
      <c r="I68" s="111">
        <v>3</v>
      </c>
      <c r="J68" s="111">
        <v>1</v>
      </c>
      <c r="K68" s="111">
        <v>1090</v>
      </c>
      <c r="L68" s="111">
        <v>17</v>
      </c>
      <c r="M68" s="193">
        <v>28</v>
      </c>
      <c r="N68" s="193">
        <v>24698</v>
      </c>
      <c r="O68" s="194"/>
    </row>
    <row r="69" spans="1:15" ht="12.75" hidden="1" customHeight="1" x14ac:dyDescent="0.2">
      <c r="A69" s="334" t="s">
        <v>126</v>
      </c>
      <c r="B69" s="110">
        <v>298</v>
      </c>
      <c r="C69" s="111">
        <v>0</v>
      </c>
      <c r="D69" s="111">
        <v>9</v>
      </c>
      <c r="E69" s="111">
        <v>0</v>
      </c>
      <c r="F69" s="111">
        <v>0</v>
      </c>
      <c r="G69" s="111">
        <v>0</v>
      </c>
      <c r="H69" s="111">
        <v>0</v>
      </c>
      <c r="I69" s="111">
        <v>0</v>
      </c>
      <c r="J69" s="111">
        <v>0</v>
      </c>
      <c r="K69" s="111">
        <v>44</v>
      </c>
      <c r="L69" s="111">
        <v>3</v>
      </c>
      <c r="M69" s="193">
        <v>5</v>
      </c>
      <c r="N69" s="193">
        <v>359</v>
      </c>
      <c r="O69" s="194"/>
    </row>
    <row r="70" spans="1:15" ht="12.75" hidden="1" customHeight="1" x14ac:dyDescent="0.2">
      <c r="A70" s="334" t="s">
        <v>127</v>
      </c>
      <c r="B70" s="110">
        <v>3723</v>
      </c>
      <c r="C70" s="111">
        <v>0</v>
      </c>
      <c r="D70" s="111">
        <v>0</v>
      </c>
      <c r="E70" s="111">
        <v>0</v>
      </c>
      <c r="F70" s="111">
        <v>0</v>
      </c>
      <c r="G70" s="111">
        <v>1</v>
      </c>
      <c r="H70" s="111">
        <v>0</v>
      </c>
      <c r="I70" s="111">
        <v>0</v>
      </c>
      <c r="J70" s="111">
        <v>0</v>
      </c>
      <c r="K70" s="111">
        <v>5</v>
      </c>
      <c r="L70" s="111">
        <v>0</v>
      </c>
      <c r="M70" s="193">
        <v>0</v>
      </c>
      <c r="N70" s="193">
        <v>3729</v>
      </c>
      <c r="O70" s="194"/>
    </row>
    <row r="71" spans="1:15" ht="12.75" hidden="1" customHeight="1" x14ac:dyDescent="0.2">
      <c r="A71" s="334" t="s">
        <v>128</v>
      </c>
      <c r="B71" s="110">
        <v>8</v>
      </c>
      <c r="C71" s="111">
        <v>0</v>
      </c>
      <c r="D71" s="111">
        <v>1</v>
      </c>
      <c r="E71" s="111">
        <v>0</v>
      </c>
      <c r="F71" s="111">
        <v>0</v>
      </c>
      <c r="G71" s="111">
        <v>0</v>
      </c>
      <c r="H71" s="111">
        <v>0</v>
      </c>
      <c r="I71" s="111">
        <v>0</v>
      </c>
      <c r="J71" s="111">
        <v>0</v>
      </c>
      <c r="K71" s="111">
        <v>883</v>
      </c>
      <c r="L71" s="111">
        <v>1</v>
      </c>
      <c r="M71" s="193">
        <v>0</v>
      </c>
      <c r="N71" s="193">
        <v>893</v>
      </c>
      <c r="O71" s="194"/>
    </row>
    <row r="72" spans="1:15" ht="12.75" hidden="1" customHeight="1" x14ac:dyDescent="0.2">
      <c r="A72" s="335" t="s">
        <v>79</v>
      </c>
      <c r="B72" s="112">
        <f>SUM(B61:B71)</f>
        <v>1386186</v>
      </c>
      <c r="C72" s="112">
        <f>SUM(C61:C71)</f>
        <v>438</v>
      </c>
      <c r="D72" s="112">
        <f t="shared" ref="D72:N72" si="2">SUM(D61:D71)</f>
        <v>7225</v>
      </c>
      <c r="E72" s="112">
        <f t="shared" si="2"/>
        <v>0</v>
      </c>
      <c r="F72" s="112">
        <f t="shared" si="2"/>
        <v>151</v>
      </c>
      <c r="G72" s="112">
        <f t="shared" si="2"/>
        <v>1203</v>
      </c>
      <c r="H72" s="112">
        <f t="shared" si="2"/>
        <v>19</v>
      </c>
      <c r="I72" s="112">
        <f t="shared" si="2"/>
        <v>13732</v>
      </c>
      <c r="J72" s="112">
        <f t="shared" si="2"/>
        <v>33</v>
      </c>
      <c r="K72" s="112">
        <f t="shared" si="2"/>
        <v>1509016</v>
      </c>
      <c r="L72" s="112">
        <f t="shared" si="2"/>
        <v>745</v>
      </c>
      <c r="M72" s="193">
        <f t="shared" si="2"/>
        <v>103</v>
      </c>
      <c r="N72" s="193">
        <f t="shared" si="2"/>
        <v>2918851</v>
      </c>
      <c r="O72" s="194"/>
    </row>
    <row r="73" spans="1:15" ht="13.15" customHeight="1" x14ac:dyDescent="0.2"/>
    <row r="74" spans="1:15" ht="13.15" customHeight="1" x14ac:dyDescent="0.2"/>
  </sheetData>
  <mergeCells count="2">
    <mergeCell ref="B3:L3"/>
    <mergeCell ref="B38:L38"/>
  </mergeCells>
  <pageMargins left="0.70866141732283472" right="0.70866141732283472" top="0.74803149606299213" bottom="0.74803149606299213" header="0.31496062992125984" footer="0.31496062992125984"/>
  <pageSetup paperSize="9" scale="50" orientation="portrait" r:id="rId1"/>
  <headerFooter>
    <oddHeader>&amp;R&amp;"Arial,Bold"&amp;14ENVIRONMENT AND EMISSIONS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1"/>
  <sheetViews>
    <sheetView zoomScaleNormal="100" workbookViewId="0">
      <selection activeCell="C55" sqref="C55"/>
    </sheetView>
  </sheetViews>
  <sheetFormatPr defaultRowHeight="12.75" x14ac:dyDescent="0.2"/>
  <cols>
    <col min="1" max="1" width="2.5703125" style="176" customWidth="1"/>
    <col min="2" max="2" width="3.140625" style="176" customWidth="1"/>
    <col min="3" max="3" width="10" style="176" customWidth="1"/>
    <col min="4" max="4" width="10.42578125" style="176" customWidth="1"/>
    <col min="5" max="5" width="25.140625" style="176" customWidth="1"/>
    <col min="6" max="6" width="6.7109375" style="176" bestFit="1" customWidth="1"/>
    <col min="7" max="10" width="0" style="176" hidden="1" customWidth="1"/>
    <col min="11" max="14" width="6.140625" style="176" hidden="1" customWidth="1"/>
    <col min="15" max="19" width="6.140625" style="176" bestFit="1" customWidth="1"/>
    <col min="20" max="20" width="5.85546875" style="176" bestFit="1" customWidth="1"/>
    <col min="21" max="21" width="6.140625" style="176" bestFit="1" customWidth="1"/>
    <col min="22" max="23" width="6.28515625" style="176" customWidth="1"/>
    <col min="24" max="24" width="6.5703125" style="176" customWidth="1"/>
    <col min="25" max="26" width="6.85546875" style="176" customWidth="1"/>
    <col min="27" max="16384" width="9.140625" style="176"/>
  </cols>
  <sheetData>
    <row r="1" spans="1:26" ht="15" x14ac:dyDescent="0.25">
      <c r="A1" s="254" t="s">
        <v>323</v>
      </c>
      <c r="B1" s="225"/>
      <c r="C1" s="121"/>
      <c r="D1" s="121"/>
      <c r="E1" s="121"/>
      <c r="F1" s="226"/>
      <c r="G1" s="226"/>
      <c r="H1" s="226"/>
      <c r="I1" s="226"/>
      <c r="J1" s="226"/>
      <c r="K1" s="226"/>
      <c r="L1" s="226"/>
      <c r="M1" s="226"/>
      <c r="N1" s="226"/>
      <c r="O1" s="226"/>
      <c r="P1" s="226"/>
      <c r="Q1" s="226"/>
      <c r="R1" s="226"/>
      <c r="S1" s="226"/>
      <c r="T1" s="226"/>
      <c r="U1" s="226"/>
      <c r="V1" s="226"/>
    </row>
    <row r="2" spans="1:26" x14ac:dyDescent="0.2">
      <c r="A2" s="227"/>
      <c r="B2" s="227"/>
      <c r="C2" s="227"/>
      <c r="D2" s="227"/>
      <c r="E2" s="227"/>
      <c r="F2" s="256">
        <v>1990</v>
      </c>
      <c r="G2" s="256">
        <v>1995</v>
      </c>
      <c r="H2" s="256">
        <v>1998</v>
      </c>
      <c r="I2" s="256">
        <v>1999</v>
      </c>
      <c r="J2" s="256">
        <v>2000</v>
      </c>
      <c r="K2" s="256">
        <v>2001</v>
      </c>
      <c r="L2" s="257">
        <v>2002</v>
      </c>
      <c r="M2" s="256">
        <v>2003</v>
      </c>
      <c r="N2" s="256">
        <v>2004</v>
      </c>
      <c r="O2" s="256">
        <v>2005</v>
      </c>
      <c r="P2" s="256">
        <v>2006</v>
      </c>
      <c r="Q2" s="256">
        <v>2007</v>
      </c>
      <c r="R2" s="256">
        <v>2008</v>
      </c>
      <c r="S2" s="256">
        <v>2009</v>
      </c>
      <c r="T2" s="256">
        <v>2010</v>
      </c>
      <c r="U2" s="256">
        <v>2011</v>
      </c>
      <c r="V2" s="256">
        <v>2012</v>
      </c>
      <c r="W2" s="256">
        <v>2013</v>
      </c>
      <c r="X2" s="256">
        <v>2014</v>
      </c>
      <c r="Y2" s="256">
        <v>2015</v>
      </c>
      <c r="Z2" s="256">
        <v>2016</v>
      </c>
    </row>
    <row r="3" spans="1:26" ht="15" x14ac:dyDescent="0.25">
      <c r="A3" s="121"/>
      <c r="B3" s="121"/>
      <c r="C3" s="121"/>
      <c r="D3" s="121"/>
      <c r="E3" s="121"/>
      <c r="F3" s="229"/>
      <c r="G3" s="229"/>
      <c r="H3" s="229"/>
      <c r="I3" s="229"/>
      <c r="J3" s="229"/>
      <c r="K3" s="229"/>
      <c r="L3" s="225"/>
      <c r="M3" s="229"/>
      <c r="N3" s="229"/>
      <c r="O3" s="229"/>
      <c r="P3" s="229"/>
      <c r="R3" s="230"/>
      <c r="S3" s="229"/>
      <c r="T3" s="229"/>
      <c r="U3" s="229"/>
      <c r="Z3" s="231" t="s">
        <v>239</v>
      </c>
    </row>
    <row r="4" spans="1:26" x14ac:dyDescent="0.2">
      <c r="B4" s="252" t="s">
        <v>240</v>
      </c>
      <c r="C4" s="121"/>
      <c r="D4" s="121"/>
      <c r="E4" s="121"/>
      <c r="F4" s="121"/>
      <c r="G4" s="121"/>
      <c r="H4" s="121"/>
      <c r="I4" s="121"/>
      <c r="J4" s="121"/>
      <c r="K4" s="121"/>
      <c r="L4" s="121"/>
      <c r="M4" s="121"/>
      <c r="N4" s="121"/>
      <c r="O4" s="121"/>
      <c r="P4" s="121"/>
      <c r="Q4" s="121"/>
      <c r="R4" s="121"/>
      <c r="S4" s="121"/>
      <c r="T4" s="121"/>
      <c r="U4" s="121"/>
      <c r="V4" s="121"/>
    </row>
    <row r="5" spans="1:26" ht="15" x14ac:dyDescent="0.25">
      <c r="B5" s="225"/>
      <c r="C5" s="232" t="s">
        <v>241</v>
      </c>
      <c r="D5" s="232"/>
      <c r="E5" s="232"/>
      <c r="F5" s="233">
        <v>105.54102480381792</v>
      </c>
      <c r="G5" s="233">
        <v>85.277711224844793</v>
      </c>
      <c r="H5" s="233">
        <v>71.559970102870764</v>
      </c>
      <c r="I5" s="233">
        <v>66.579772333604396</v>
      </c>
      <c r="J5" s="233">
        <v>60.604431636951524</v>
      </c>
      <c r="K5" s="233">
        <v>57.661625757517086</v>
      </c>
      <c r="L5" s="233">
        <v>54.874056167368082</v>
      </c>
      <c r="M5" s="233">
        <v>52.322234325380933</v>
      </c>
      <c r="N5" s="233">
        <v>49.959560602357087</v>
      </c>
      <c r="O5" s="233">
        <v>47.924597869893176</v>
      </c>
      <c r="P5" s="233">
        <v>47.010042683476755</v>
      </c>
      <c r="Q5" s="233">
        <v>45.456792097371377</v>
      </c>
      <c r="R5" s="233">
        <v>42.92640936705763</v>
      </c>
      <c r="S5" s="233">
        <v>35.705554400553929</v>
      </c>
      <c r="T5" s="233">
        <v>33.786637010055408</v>
      </c>
      <c r="U5" s="233">
        <v>31.766505025208364</v>
      </c>
      <c r="V5" s="233">
        <v>30.615748067532607</v>
      </c>
      <c r="W5" s="264">
        <v>29.6585031133996</v>
      </c>
      <c r="X5" s="264">
        <v>28.726159209387014</v>
      </c>
      <c r="Y5" s="264">
        <v>27.634959130198578</v>
      </c>
      <c r="Z5" s="264">
        <v>26.718296679255019</v>
      </c>
    </row>
    <row r="6" spans="1:26" ht="15" x14ac:dyDescent="0.25">
      <c r="B6" s="225"/>
      <c r="C6" s="342" t="s">
        <v>64</v>
      </c>
      <c r="D6" s="232" t="s">
        <v>242</v>
      </c>
      <c r="F6" s="233">
        <v>6.4245117224778454</v>
      </c>
      <c r="G6" s="233">
        <v>6.2465911615707181</v>
      </c>
      <c r="H6" s="233">
        <v>5.9904268117702477</v>
      </c>
      <c r="I6" s="233">
        <v>5.901918551829926</v>
      </c>
      <c r="J6" s="233">
        <v>5.5392146260436403</v>
      </c>
      <c r="K6" s="233">
        <v>5.4167072954171029</v>
      </c>
      <c r="L6" s="233">
        <v>5.3801294654687766</v>
      </c>
      <c r="M6" s="233">
        <v>5.3740273439307433</v>
      </c>
      <c r="N6" s="233">
        <v>4.8470323710290408</v>
      </c>
      <c r="O6" s="233">
        <v>4.6925149731798639</v>
      </c>
      <c r="P6" s="233">
        <v>4.6957387860083912</v>
      </c>
      <c r="Q6" s="233">
        <v>4.7548097400305211</v>
      </c>
      <c r="R6" s="233">
        <v>4.3466524536162634</v>
      </c>
      <c r="S6" s="233">
        <v>4.1610693407785275</v>
      </c>
      <c r="T6" s="233">
        <v>4.0915822280715251</v>
      </c>
      <c r="U6" s="233">
        <v>3.6309906945396144</v>
      </c>
      <c r="V6" s="233">
        <v>3.2854228172958533</v>
      </c>
      <c r="W6" s="264">
        <v>3.1435955173265788</v>
      </c>
      <c r="X6" s="264">
        <v>2.8071757695573729</v>
      </c>
      <c r="Y6" s="264">
        <v>2.345997217831973</v>
      </c>
      <c r="Z6" s="264">
        <v>1.8130847732423661</v>
      </c>
    </row>
    <row r="7" spans="1:26" ht="15" x14ac:dyDescent="0.25">
      <c r="B7" s="225"/>
      <c r="C7" s="232"/>
      <c r="D7" s="232" t="s">
        <v>193</v>
      </c>
      <c r="F7" s="233">
        <v>70.517482258441134</v>
      </c>
      <c r="G7" s="233">
        <v>53.375047754219587</v>
      </c>
      <c r="H7" s="233">
        <v>40.860668844864861</v>
      </c>
      <c r="I7" s="233">
        <v>36.749755619424569</v>
      </c>
      <c r="J7" s="233">
        <v>32.232072081185549</v>
      </c>
      <c r="K7" s="233">
        <v>30.098404241711219</v>
      </c>
      <c r="L7" s="233">
        <v>28.106407538948257</v>
      </c>
      <c r="M7" s="233">
        <v>25.579204101494682</v>
      </c>
      <c r="N7" s="233">
        <v>23.774794207659742</v>
      </c>
      <c r="O7" s="233">
        <v>22.161659455288277</v>
      </c>
      <c r="P7" s="233">
        <v>21.267056156345639</v>
      </c>
      <c r="Q7" s="233">
        <v>19.386507827950766</v>
      </c>
      <c r="R7" s="233">
        <v>18.815937621602579</v>
      </c>
      <c r="S7" s="233">
        <v>14.772133596756802</v>
      </c>
      <c r="T7" s="233">
        <v>13.679666613232456</v>
      </c>
      <c r="U7" s="233">
        <v>13.114623745774704</v>
      </c>
      <c r="V7" s="233">
        <v>12.830083727004945</v>
      </c>
      <c r="W7" s="264">
        <v>12.565447669024447</v>
      </c>
      <c r="X7" s="264">
        <v>12.469970001675042</v>
      </c>
      <c r="Y7" s="264">
        <v>12.292213197551819</v>
      </c>
      <c r="Z7" s="264">
        <v>12.275562892986613</v>
      </c>
    </row>
    <row r="8" spans="1:26" ht="15" x14ac:dyDescent="0.25">
      <c r="C8" s="225"/>
      <c r="D8" s="342" t="s">
        <v>64</v>
      </c>
      <c r="E8" s="176" t="s">
        <v>213</v>
      </c>
      <c r="F8" s="233">
        <v>0.87083347487252249</v>
      </c>
      <c r="G8" s="233">
        <v>2.6610448687817572</v>
      </c>
      <c r="H8" s="233">
        <v>3.5157367248921672</v>
      </c>
      <c r="I8" s="233">
        <v>3.8723444736302737</v>
      </c>
      <c r="J8" s="233">
        <v>4.1123469582665031</v>
      </c>
      <c r="K8" s="233">
        <v>4.5086551179039809</v>
      </c>
      <c r="L8" s="233">
        <v>5.1463471922683475</v>
      </c>
      <c r="M8" s="233">
        <v>5.7128118664008518</v>
      </c>
      <c r="N8" s="233">
        <v>6.4102648971713512</v>
      </c>
      <c r="O8" s="233">
        <v>7.0812927843487383</v>
      </c>
      <c r="P8" s="233">
        <v>7.5894632350214799</v>
      </c>
      <c r="Q8" s="233">
        <v>7.8733998121588158</v>
      </c>
      <c r="R8" s="233">
        <v>8.5001877550849212</v>
      </c>
      <c r="S8" s="233">
        <v>8.6063442506334304</v>
      </c>
      <c r="T8" s="233">
        <v>8.6766817517364956</v>
      </c>
      <c r="U8" s="233">
        <v>9.0020108054500838</v>
      </c>
      <c r="V8" s="233">
        <v>9.5311418314542458</v>
      </c>
      <c r="W8" s="264">
        <v>9.9688219891127581</v>
      </c>
      <c r="X8" s="264">
        <v>10.310672599806017</v>
      </c>
      <c r="Y8" s="264">
        <v>10.480558070526275</v>
      </c>
      <c r="Z8" s="264">
        <v>10.750373782764582</v>
      </c>
    </row>
    <row r="9" spans="1:26" ht="15" x14ac:dyDescent="0.25">
      <c r="B9" s="225"/>
      <c r="C9" s="232"/>
      <c r="D9" s="232"/>
      <c r="E9" s="176" t="s">
        <v>219</v>
      </c>
      <c r="F9" s="233">
        <v>69.646648783568608</v>
      </c>
      <c r="G9" s="233">
        <v>50.714002885437829</v>
      </c>
      <c r="H9" s="233">
        <v>37.344932119972697</v>
      </c>
      <c r="I9" s="233">
        <v>32.877411145794298</v>
      </c>
      <c r="J9" s="233">
        <v>28.11972512291905</v>
      </c>
      <c r="K9" s="233">
        <v>25.589749123807238</v>
      </c>
      <c r="L9" s="233">
        <v>22.96006034667991</v>
      </c>
      <c r="M9" s="233">
        <v>19.86639223509383</v>
      </c>
      <c r="N9" s="233">
        <v>17.36452931048839</v>
      </c>
      <c r="O9" s="233">
        <v>15.080366670939538</v>
      </c>
      <c r="P9" s="233">
        <v>13.677592921324159</v>
      </c>
      <c r="Q9" s="233">
        <v>11.51310801579195</v>
      </c>
      <c r="R9" s="233">
        <v>10.31574986651766</v>
      </c>
      <c r="S9" s="233">
        <v>6.1657893461233728</v>
      </c>
      <c r="T9" s="233">
        <v>5.0029848614959613</v>
      </c>
      <c r="U9" s="233">
        <v>4.1126129403246212</v>
      </c>
      <c r="V9" s="233">
        <v>3.2989418955506999</v>
      </c>
      <c r="W9" s="264">
        <v>2.59662567991169</v>
      </c>
      <c r="X9" s="264">
        <v>2.1592974018690261</v>
      </c>
      <c r="Y9" s="264">
        <v>1.8116551270255432</v>
      </c>
      <c r="Z9" s="264">
        <v>1.5251891102220312</v>
      </c>
    </row>
    <row r="10" spans="1:26" ht="15" x14ac:dyDescent="0.25">
      <c r="B10" s="225"/>
      <c r="C10" s="232"/>
      <c r="D10" s="232" t="s">
        <v>57</v>
      </c>
      <c r="F10" s="233">
        <v>19.39282492221329</v>
      </c>
      <c r="G10" s="233">
        <v>17.283781506288133</v>
      </c>
      <c r="H10" s="233">
        <v>16.442966530802181</v>
      </c>
      <c r="I10" s="233">
        <v>16.141371446576549</v>
      </c>
      <c r="J10" s="233">
        <v>15.607414993056887</v>
      </c>
      <c r="K10" s="233">
        <v>15.18807479198367</v>
      </c>
      <c r="L10" s="233">
        <v>14.738845338687291</v>
      </c>
      <c r="M10" s="233">
        <v>14.865055413260958</v>
      </c>
      <c r="N10" s="233">
        <v>14.97769387945992</v>
      </c>
      <c r="O10" s="233">
        <v>14.828336827452414</v>
      </c>
      <c r="P10" s="233">
        <v>14.868126490696996</v>
      </c>
      <c r="Q10" s="233">
        <v>15.111584798655425</v>
      </c>
      <c r="R10" s="233">
        <v>13.809040626367533</v>
      </c>
      <c r="S10" s="233">
        <v>11.141651622930656</v>
      </c>
      <c r="T10" s="233">
        <v>10.442307641898074</v>
      </c>
      <c r="U10" s="233">
        <v>9.2642203872542606</v>
      </c>
      <c r="V10" s="233">
        <v>8.3068889876219973</v>
      </c>
      <c r="W10" s="264">
        <v>7.1014444023219232</v>
      </c>
      <c r="X10" s="264">
        <v>5.8868008926896849</v>
      </c>
      <c r="Y10" s="264">
        <v>4.6771948148207834</v>
      </c>
      <c r="Z10" s="264">
        <v>3.6984631926418503</v>
      </c>
    </row>
    <row r="11" spans="1:26" ht="15" x14ac:dyDescent="0.25">
      <c r="B11" s="225"/>
      <c r="C11" s="232"/>
      <c r="D11" s="232" t="s">
        <v>243</v>
      </c>
      <c r="F11" s="233">
        <v>9.1075313595662077</v>
      </c>
      <c r="G11" s="233">
        <v>8.2978010512436082</v>
      </c>
      <c r="H11" s="233">
        <v>8.188451553154902</v>
      </c>
      <c r="I11" s="233">
        <v>7.7008659104885204</v>
      </c>
      <c r="J11" s="233">
        <v>7.1362828710967996</v>
      </c>
      <c r="K11" s="233">
        <v>6.8652435889002739</v>
      </c>
      <c r="L11" s="233">
        <v>6.5443289171438241</v>
      </c>
      <c r="M11" s="233">
        <v>6.3875023331430443</v>
      </c>
      <c r="N11" s="233">
        <v>6.251673693553319</v>
      </c>
      <c r="O11" s="233">
        <v>6.1391117789090686</v>
      </c>
      <c r="P11" s="233">
        <v>6.082359985596602</v>
      </c>
      <c r="Q11" s="233">
        <v>6.1066795563391718</v>
      </c>
      <c r="R11" s="233">
        <v>5.8631637345507217</v>
      </c>
      <c r="S11" s="233">
        <v>5.5408800178916566</v>
      </c>
      <c r="T11" s="233">
        <v>5.4936263719025158</v>
      </c>
      <c r="U11" s="233">
        <v>5.6782032839517127</v>
      </c>
      <c r="V11" s="233">
        <v>6.1190353186686641</v>
      </c>
      <c r="W11" s="264">
        <v>6.7756866186250777</v>
      </c>
      <c r="X11" s="264">
        <v>7.489442445387529</v>
      </c>
      <c r="Y11" s="264">
        <v>8.2505839075099825</v>
      </c>
      <c r="Z11" s="264">
        <v>8.8662144821033841</v>
      </c>
    </row>
    <row r="12" spans="1:26" ht="15" x14ac:dyDescent="0.25">
      <c r="C12" s="225"/>
      <c r="D12" s="342" t="s">
        <v>64</v>
      </c>
      <c r="E12" s="176" t="s">
        <v>213</v>
      </c>
      <c r="F12" s="233">
        <v>1.7343253228124575</v>
      </c>
      <c r="G12" s="233">
        <v>3.0711108232217179</v>
      </c>
      <c r="H12" s="233">
        <v>4.0752208057332577</v>
      </c>
      <c r="I12" s="233">
        <v>4.4037270656500827</v>
      </c>
      <c r="J12" s="233">
        <v>4.572218275151184</v>
      </c>
      <c r="K12" s="233">
        <v>4.8093748036694963</v>
      </c>
      <c r="L12" s="233">
        <v>4.9395961500634042</v>
      </c>
      <c r="M12" s="233">
        <v>5.1682850864352829</v>
      </c>
      <c r="N12" s="233">
        <v>5.3356377369663681</v>
      </c>
      <c r="O12" s="233">
        <v>5.472084969705258</v>
      </c>
      <c r="P12" s="233">
        <v>5.4932974757809241</v>
      </c>
      <c r="Q12" s="233">
        <v>5.6334663848292656</v>
      </c>
      <c r="R12" s="233">
        <v>5.4949597683528797</v>
      </c>
      <c r="S12" s="233">
        <v>5.3142692454182425</v>
      </c>
      <c r="T12" s="233">
        <v>5.3314291428941294</v>
      </c>
      <c r="U12" s="233">
        <v>5.5572936119656697</v>
      </c>
      <c r="V12" s="233">
        <v>6.0280977115831078</v>
      </c>
      <c r="W12" s="264">
        <v>6.7059211669515193</v>
      </c>
      <c r="X12" s="264">
        <v>7.4346515574436829</v>
      </c>
      <c r="Y12" s="264">
        <v>8.2079296638900381</v>
      </c>
      <c r="Z12" s="264">
        <v>8.8323211775928367</v>
      </c>
    </row>
    <row r="13" spans="1:26" ht="15" x14ac:dyDescent="0.25">
      <c r="B13" s="225"/>
      <c r="C13" s="232"/>
      <c r="D13" s="232"/>
      <c r="E13" s="176" t="s">
        <v>219</v>
      </c>
      <c r="F13" s="233">
        <v>7.37320603675375</v>
      </c>
      <c r="G13" s="233">
        <v>5.2266902280218908</v>
      </c>
      <c r="H13" s="233">
        <v>4.1132307474216434</v>
      </c>
      <c r="I13" s="233">
        <v>3.2971388448384378</v>
      </c>
      <c r="J13" s="233">
        <v>2.5640645959456156</v>
      </c>
      <c r="K13" s="233">
        <v>2.055868785230778</v>
      </c>
      <c r="L13" s="233">
        <v>1.6047327670804201</v>
      </c>
      <c r="M13" s="233">
        <v>1.2192172467077613</v>
      </c>
      <c r="N13" s="233">
        <v>0.91603595658695092</v>
      </c>
      <c r="O13" s="233">
        <v>0.66702680920381086</v>
      </c>
      <c r="P13" s="233">
        <v>0.58906250981567743</v>
      </c>
      <c r="Q13" s="233">
        <v>0.47321317150990638</v>
      </c>
      <c r="R13" s="233">
        <v>0.36820396619784235</v>
      </c>
      <c r="S13" s="233">
        <v>0.22661077247341391</v>
      </c>
      <c r="T13" s="233">
        <v>0.1621972290083864</v>
      </c>
      <c r="U13" s="233">
        <v>0.1209096719860433</v>
      </c>
      <c r="V13" s="233">
        <v>9.0937607085556704E-2</v>
      </c>
      <c r="W13" s="264">
        <v>6.9765451673558757E-2</v>
      </c>
      <c r="X13" s="264">
        <v>5.4790887943845915E-2</v>
      </c>
      <c r="Y13" s="264">
        <v>4.265424361994484E-2</v>
      </c>
      <c r="Z13" s="264">
        <v>3.3893304510546896E-2</v>
      </c>
    </row>
    <row r="14" spans="1:26" ht="15" x14ac:dyDescent="0.25">
      <c r="B14" s="225"/>
      <c r="C14" s="232"/>
      <c r="D14" s="232" t="s">
        <v>244</v>
      </c>
      <c r="F14" s="233">
        <v>9.8674541119453674E-2</v>
      </c>
      <c r="G14" s="233">
        <v>7.4489751522750253E-2</v>
      </c>
      <c r="H14" s="233">
        <v>7.7456362278568336E-2</v>
      </c>
      <c r="I14" s="233">
        <v>8.5860805284827119E-2</v>
      </c>
      <c r="J14" s="233">
        <v>8.9447065568644901E-2</v>
      </c>
      <c r="K14" s="233">
        <v>9.3195839504821215E-2</v>
      </c>
      <c r="L14" s="233">
        <v>0.10434490711993506</v>
      </c>
      <c r="M14" s="233">
        <v>0.11644513355151305</v>
      </c>
      <c r="N14" s="233">
        <v>0.10836645065506459</v>
      </c>
      <c r="O14" s="233">
        <v>0.10297483506354778</v>
      </c>
      <c r="P14" s="233">
        <v>9.6761264829122368E-2</v>
      </c>
      <c r="Q14" s="233">
        <v>9.7210174395490678E-2</v>
      </c>
      <c r="R14" s="233">
        <v>9.1614930920532578E-2</v>
      </c>
      <c r="S14" s="233">
        <v>8.9819822196283844E-2</v>
      </c>
      <c r="T14" s="233">
        <v>7.9454154950835992E-2</v>
      </c>
      <c r="U14" s="233">
        <v>7.8466913688069836E-2</v>
      </c>
      <c r="V14" s="233">
        <v>7.4317216941146888E-2</v>
      </c>
      <c r="W14" s="264">
        <v>7.2328906101576385E-2</v>
      </c>
      <c r="X14" s="264">
        <v>7.2770100077387948E-2</v>
      </c>
      <c r="Y14" s="264">
        <v>6.8969992484021997E-2</v>
      </c>
      <c r="Z14" s="264">
        <v>6.4971338280807936E-2</v>
      </c>
    </row>
    <row r="15" spans="1:26" x14ac:dyDescent="0.2">
      <c r="B15" s="121"/>
      <c r="C15" s="232" t="s">
        <v>34</v>
      </c>
      <c r="D15" s="232"/>
      <c r="E15" s="232"/>
      <c r="F15" s="233">
        <v>2.0995170049843579</v>
      </c>
      <c r="G15" s="233">
        <v>2.2406705086660721</v>
      </c>
      <c r="H15" s="233">
        <v>2.871077620273625</v>
      </c>
      <c r="I15" s="233">
        <v>2.8083260676405262</v>
      </c>
      <c r="J15" s="233">
        <v>2.8240800557865922</v>
      </c>
      <c r="K15" s="233">
        <v>2.6788012600089419</v>
      </c>
      <c r="L15" s="233">
        <v>2.7264249410949919</v>
      </c>
      <c r="M15" s="233">
        <v>2.7120569413036693</v>
      </c>
      <c r="N15" s="233">
        <v>2.7968643796154877</v>
      </c>
      <c r="O15" s="233">
        <v>2.8814450534430378</v>
      </c>
      <c r="P15" s="233">
        <v>2.8366154698534904</v>
      </c>
      <c r="Q15" s="233">
        <v>2.8128553147039064</v>
      </c>
      <c r="R15" s="233">
        <v>2.8382859772103668</v>
      </c>
      <c r="S15" s="233">
        <v>2.8697774686107644</v>
      </c>
      <c r="T15" s="233">
        <v>2.8864781152483028</v>
      </c>
      <c r="U15" s="233">
        <v>3.0390051414209069</v>
      </c>
      <c r="V15" s="233">
        <v>2.9549074704064431</v>
      </c>
      <c r="W15" s="264">
        <v>2.9385967136517919</v>
      </c>
      <c r="X15" s="264">
        <v>2.9609042979239679</v>
      </c>
      <c r="Y15" s="264">
        <v>2.7865293782406027</v>
      </c>
      <c r="Z15" s="264">
        <v>2.7426092460638163</v>
      </c>
    </row>
    <row r="16" spans="1:26" x14ac:dyDescent="0.2">
      <c r="B16" s="121"/>
      <c r="C16" s="232" t="s">
        <v>63</v>
      </c>
      <c r="D16" s="232"/>
      <c r="E16" s="232"/>
      <c r="F16" s="233">
        <v>0.40497730762084311</v>
      </c>
      <c r="G16" s="233">
        <v>0.36693484794159603</v>
      </c>
      <c r="H16" s="233">
        <v>0.45337364157865279</v>
      </c>
      <c r="I16" s="233">
        <v>0.50410205555130405</v>
      </c>
      <c r="J16" s="233">
        <v>0.52610378013985826</v>
      </c>
      <c r="K16" s="233">
        <v>0.55323775169735001</v>
      </c>
      <c r="L16" s="233">
        <v>0.54630152228475981</v>
      </c>
      <c r="M16" s="233">
        <v>0.55810572460550234</v>
      </c>
      <c r="N16" s="233">
        <v>0.58959310644354856</v>
      </c>
      <c r="O16" s="233">
        <v>0.62844690934450809</v>
      </c>
      <c r="P16" s="233">
        <v>0.59215029170248479</v>
      </c>
      <c r="Q16" s="233">
        <v>0.57767837122444132</v>
      </c>
      <c r="R16" s="233">
        <v>0.53806725847592518</v>
      </c>
      <c r="S16" s="233">
        <v>0.47355733515127502</v>
      </c>
      <c r="T16" s="233">
        <v>0.44619618527131649</v>
      </c>
      <c r="U16" s="233">
        <v>0.43829604708040615</v>
      </c>
      <c r="V16" s="233">
        <v>0.42699440742432515</v>
      </c>
      <c r="W16" s="264">
        <v>0.44974984438800697</v>
      </c>
      <c r="X16" s="264">
        <v>0.434854024903993</v>
      </c>
      <c r="Y16" s="264">
        <v>0.43443225294870974</v>
      </c>
      <c r="Z16" s="264">
        <v>0.39359749460679383</v>
      </c>
    </row>
    <row r="17" spans="2:26" ht="14.25" x14ac:dyDescent="0.2">
      <c r="B17" s="121"/>
      <c r="C17" s="232" t="s">
        <v>455</v>
      </c>
      <c r="D17" s="232"/>
      <c r="E17" s="232"/>
      <c r="F17" s="233">
        <v>38.455768295925836</v>
      </c>
      <c r="G17" s="233">
        <v>45.132949690269406</v>
      </c>
      <c r="H17" s="233">
        <v>41.958332156558264</v>
      </c>
      <c r="I17" s="233">
        <v>41.644947158921561</v>
      </c>
      <c r="J17" s="233">
        <v>38.008346613383956</v>
      </c>
      <c r="K17" s="233">
        <v>33.947570628432459</v>
      </c>
      <c r="L17" s="233">
        <v>36.377640900364796</v>
      </c>
      <c r="M17" s="233">
        <v>35.242717317286143</v>
      </c>
      <c r="N17" s="233">
        <v>34.594513270302805</v>
      </c>
      <c r="O17" s="233">
        <v>35.842474435939707</v>
      </c>
      <c r="P17" s="233">
        <v>30.954097043062447</v>
      </c>
      <c r="Q17" s="233">
        <v>31.97519508916028</v>
      </c>
      <c r="R17" s="233">
        <v>30.385548181948234</v>
      </c>
      <c r="S17" s="233">
        <v>28.61021673511199</v>
      </c>
      <c r="T17" s="233">
        <v>26.920233517824563</v>
      </c>
      <c r="U17" s="233">
        <v>23.798606522458254</v>
      </c>
      <c r="V17" s="233">
        <v>23.31003875821947</v>
      </c>
      <c r="W17" s="264">
        <v>21.475544045767638</v>
      </c>
      <c r="X17" s="264">
        <v>22.758342294379119</v>
      </c>
      <c r="Y17" s="264">
        <v>22.26614317172772</v>
      </c>
      <c r="Z17" s="264">
        <v>21.718689666534242</v>
      </c>
    </row>
    <row r="18" spans="2:26" x14ac:dyDescent="0.2">
      <c r="B18" s="121"/>
      <c r="C18" s="232" t="s">
        <v>245</v>
      </c>
      <c r="D18" s="232"/>
      <c r="E18" s="232"/>
      <c r="F18" s="233">
        <v>4.1122932441698925</v>
      </c>
      <c r="G18" s="233">
        <v>3.4501361020801085</v>
      </c>
      <c r="H18" s="233">
        <v>2.8575109656235016</v>
      </c>
      <c r="I18" s="233">
        <v>2.8816609453226247</v>
      </c>
      <c r="J18" s="233">
        <v>2.7844229901476969</v>
      </c>
      <c r="K18" s="233">
        <v>2.71964796023211</v>
      </c>
      <c r="L18" s="233">
        <v>2.6162973363624218</v>
      </c>
      <c r="M18" s="233">
        <v>2.7228780943270752</v>
      </c>
      <c r="N18" s="233">
        <v>2.8576413559987057</v>
      </c>
      <c r="O18" s="233">
        <v>2.676881565571104</v>
      </c>
      <c r="P18" s="233">
        <v>2.8016887577765219</v>
      </c>
      <c r="Q18" s="233">
        <v>3.0238523204470589</v>
      </c>
      <c r="R18" s="233">
        <v>2.8152023560000741</v>
      </c>
      <c r="S18" s="233">
        <v>2.6927632411369977</v>
      </c>
      <c r="T18" s="233">
        <v>2.5555547467184812</v>
      </c>
      <c r="U18" s="233">
        <v>2.3825960488242472</v>
      </c>
      <c r="V18" s="233">
        <v>2.1641629343013413</v>
      </c>
      <c r="W18" s="264">
        <v>1.986930894964209</v>
      </c>
      <c r="X18" s="264">
        <v>1.7331617865800619</v>
      </c>
      <c r="Y18" s="264">
        <v>1.4306093503212731</v>
      </c>
      <c r="Z18" s="264">
        <v>1.352904990559068</v>
      </c>
    </row>
    <row r="19" spans="2:26" ht="15" x14ac:dyDescent="0.25">
      <c r="B19" s="121"/>
      <c r="C19" s="225" t="s">
        <v>246</v>
      </c>
      <c r="D19" s="225"/>
      <c r="E19" s="121"/>
      <c r="F19" s="258">
        <v>150.61358065651888</v>
      </c>
      <c r="G19" s="258">
        <v>136.46840237380201</v>
      </c>
      <c r="H19" s="258">
        <v>119.70026448690476</v>
      </c>
      <c r="I19" s="258">
        <v>114.41880856104041</v>
      </c>
      <c r="J19" s="258">
        <v>104.74738507640961</v>
      </c>
      <c r="K19" s="258">
        <v>97.560883357887988</v>
      </c>
      <c r="L19" s="258">
        <v>97.14072086747511</v>
      </c>
      <c r="M19" s="258">
        <v>93.557992402903338</v>
      </c>
      <c r="N19" s="258">
        <v>90.798172714717637</v>
      </c>
      <c r="O19" s="258">
        <v>89.953845834191554</v>
      </c>
      <c r="P19" s="258">
        <v>84.194594245871656</v>
      </c>
      <c r="Q19" s="258">
        <v>83.846373192907052</v>
      </c>
      <c r="R19" s="258">
        <v>79.50351314069222</v>
      </c>
      <c r="S19" s="258">
        <v>70.351869180564947</v>
      </c>
      <c r="T19" s="258">
        <v>66.59509957511807</v>
      </c>
      <c r="U19" s="258">
        <v>61.425008784992187</v>
      </c>
      <c r="V19" s="258">
        <v>59.471851637884185</v>
      </c>
      <c r="W19" s="265">
        <v>56.509324612171241</v>
      </c>
      <c r="X19" s="265">
        <v>56.613421613174154</v>
      </c>
      <c r="Y19" s="265">
        <v>54.552673283436874</v>
      </c>
      <c r="Z19" s="258">
        <v>52.926098077018921</v>
      </c>
    </row>
    <row r="20" spans="2:26" x14ac:dyDescent="0.2">
      <c r="B20" s="252" t="s">
        <v>247</v>
      </c>
      <c r="C20" s="121"/>
      <c r="D20" s="121"/>
      <c r="E20" s="121"/>
      <c r="F20" s="258">
        <v>169.48635537158623</v>
      </c>
      <c r="G20" s="258">
        <v>127.55381180831307</v>
      </c>
      <c r="H20" s="258">
        <v>108.74649747590327</v>
      </c>
      <c r="I20" s="258">
        <v>104.81573072431154</v>
      </c>
      <c r="J20" s="258">
        <v>109.88275169003938</v>
      </c>
      <c r="K20" s="258">
        <v>105.31084825112245</v>
      </c>
      <c r="L20" s="258">
        <v>96.15046306214748</v>
      </c>
      <c r="M20" s="258">
        <v>92.461922935112312</v>
      </c>
      <c r="N20" s="258">
        <v>89.510965275858737</v>
      </c>
      <c r="O20" s="258">
        <v>88.315645136157343</v>
      </c>
      <c r="P20" s="258">
        <v>97.126724240251832</v>
      </c>
      <c r="Q20" s="258">
        <v>88.934512681644335</v>
      </c>
      <c r="R20" s="258">
        <v>76.786945586697399</v>
      </c>
      <c r="S20" s="258">
        <v>67.672016229075979</v>
      </c>
      <c r="T20" s="258">
        <v>68.80231509411955</v>
      </c>
      <c r="U20" s="258">
        <v>57.200903716197111</v>
      </c>
      <c r="V20" s="258">
        <v>58.412263469559953</v>
      </c>
      <c r="W20" s="265">
        <v>54.895339178150948</v>
      </c>
      <c r="X20" s="265">
        <v>51.079960517475747</v>
      </c>
      <c r="Y20" s="265">
        <v>48.670032306551967</v>
      </c>
      <c r="Z20" s="258">
        <v>37.996653441660271</v>
      </c>
    </row>
    <row r="21" spans="2:26" x14ac:dyDescent="0.2">
      <c r="B21" s="252" t="s">
        <v>248</v>
      </c>
      <c r="C21" s="121"/>
      <c r="D21" s="121"/>
      <c r="E21" s="121"/>
      <c r="F21" s="258">
        <v>320.09993602810511</v>
      </c>
      <c r="G21" s="258">
        <v>264.02221418211508</v>
      </c>
      <c r="H21" s="258">
        <v>228.44676196280801</v>
      </c>
      <c r="I21" s="258">
        <v>219.23453928535199</v>
      </c>
      <c r="J21" s="258">
        <v>214.63013676644903</v>
      </c>
      <c r="K21" s="258">
        <v>202.87173160901042</v>
      </c>
      <c r="L21" s="258">
        <v>193.29118392962255</v>
      </c>
      <c r="M21" s="258">
        <v>186.01991533801566</v>
      </c>
      <c r="N21" s="258">
        <v>180.30913799057637</v>
      </c>
      <c r="O21" s="258">
        <v>178.26949097034893</v>
      </c>
      <c r="P21" s="258">
        <v>181.32131848612346</v>
      </c>
      <c r="Q21" s="258">
        <v>172.78088587455139</v>
      </c>
      <c r="R21" s="258">
        <v>156.29045872738962</v>
      </c>
      <c r="S21" s="258">
        <v>138.02388540964091</v>
      </c>
      <c r="T21" s="258">
        <v>135.39741466923761</v>
      </c>
      <c r="U21" s="258">
        <v>118.62591250118929</v>
      </c>
      <c r="V21" s="258">
        <v>117.8841151074442</v>
      </c>
      <c r="W21" s="265">
        <v>111.4046637903222</v>
      </c>
      <c r="X21" s="265">
        <v>107.69338213064987</v>
      </c>
      <c r="Y21" s="265">
        <v>103.22270558998888</v>
      </c>
      <c r="Z21" s="258">
        <v>90.922751518679206</v>
      </c>
    </row>
    <row r="22" spans="2:26" ht="15" x14ac:dyDescent="0.25">
      <c r="B22" s="121"/>
      <c r="C22" s="121"/>
      <c r="D22" s="121"/>
      <c r="E22" s="234"/>
      <c r="F22" s="234"/>
      <c r="G22" s="234"/>
      <c r="H22" s="234"/>
      <c r="I22" s="234"/>
      <c r="J22" s="234"/>
      <c r="K22" s="234"/>
      <c r="L22" s="234"/>
      <c r="M22" s="234"/>
      <c r="N22" s="234"/>
      <c r="O22" s="234"/>
      <c r="P22" s="234"/>
      <c r="Q22" s="234"/>
      <c r="R22" s="234"/>
      <c r="S22" s="234"/>
      <c r="T22" s="234"/>
      <c r="U22" s="234"/>
      <c r="V22" s="234"/>
      <c r="W22" s="266"/>
    </row>
    <row r="23" spans="2:26" x14ac:dyDescent="0.2">
      <c r="B23" s="253" t="s">
        <v>249</v>
      </c>
      <c r="C23" s="124"/>
      <c r="D23" s="124"/>
      <c r="E23" s="124"/>
      <c r="F23" s="267">
        <f t="shared" ref="F23:Z23" si="0">F19/F21</f>
        <v>0.47052049595940826</v>
      </c>
      <c r="G23" s="267">
        <f t="shared" si="0"/>
        <v>0.51688227370015905</v>
      </c>
      <c r="H23" s="267">
        <f t="shared" si="0"/>
        <v>0.52397444139038574</v>
      </c>
      <c r="I23" s="267">
        <f t="shared" si="0"/>
        <v>0.52190137983739326</v>
      </c>
      <c r="J23" s="267">
        <f t="shared" si="0"/>
        <v>0.48803670656181458</v>
      </c>
      <c r="K23" s="267">
        <f t="shared" si="0"/>
        <v>0.48089934750453367</v>
      </c>
      <c r="L23" s="267">
        <f t="shared" si="0"/>
        <v>0.50256157002403234</v>
      </c>
      <c r="M23" s="267">
        <f t="shared" si="0"/>
        <v>0.50294610785570826</v>
      </c>
      <c r="N23" s="267">
        <f t="shared" si="0"/>
        <v>0.50356944593381114</v>
      </c>
      <c r="O23" s="267">
        <f t="shared" si="0"/>
        <v>0.50459473095793672</v>
      </c>
      <c r="P23" s="267">
        <f t="shared" si="0"/>
        <v>0.46433919049797268</v>
      </c>
      <c r="Q23" s="267">
        <f t="shared" si="0"/>
        <v>0.4852757454536043</v>
      </c>
      <c r="R23" s="267">
        <f t="shared" si="0"/>
        <v>0.5086907658219022</v>
      </c>
      <c r="S23" s="267">
        <f t="shared" si="0"/>
        <v>0.50970793186822505</v>
      </c>
      <c r="T23" s="267">
        <f t="shared" si="0"/>
        <v>0.49184912236177675</v>
      </c>
      <c r="U23" s="267">
        <f t="shared" si="0"/>
        <v>0.51780431011964922</v>
      </c>
      <c r="V23" s="267">
        <f t="shared" si="0"/>
        <v>0.50449419401145956</v>
      </c>
      <c r="W23" s="267">
        <f t="shared" si="0"/>
        <v>0.50724379653017937</v>
      </c>
      <c r="X23" s="267">
        <f t="shared" si="0"/>
        <v>0.52569081305750731</v>
      </c>
      <c r="Y23" s="267">
        <f t="shared" si="0"/>
        <v>0.52849489820704432</v>
      </c>
      <c r="Z23" s="267">
        <f t="shared" si="0"/>
        <v>0.58209960865675914</v>
      </c>
    </row>
    <row r="25" spans="2:26" ht="14.25" x14ac:dyDescent="0.25">
      <c r="B25" s="252" t="s">
        <v>322</v>
      </c>
      <c r="C25" s="121"/>
      <c r="D25" s="121"/>
      <c r="E25" s="121"/>
      <c r="F25" s="121"/>
      <c r="G25" s="121"/>
      <c r="H25" s="121"/>
      <c r="I25" s="121"/>
      <c r="J25" s="121"/>
      <c r="K25" s="121"/>
      <c r="L25" s="121"/>
      <c r="M25" s="121"/>
      <c r="N25" s="121"/>
      <c r="O25" s="121"/>
      <c r="P25" s="121"/>
      <c r="Q25" s="121"/>
      <c r="R25" s="121"/>
      <c r="S25" s="121"/>
      <c r="T25" s="121"/>
      <c r="U25" s="121"/>
      <c r="V25" s="121"/>
    </row>
    <row r="26" spans="2:26" ht="17.25" x14ac:dyDescent="0.25">
      <c r="B26" s="225"/>
      <c r="C26" s="232" t="s">
        <v>250</v>
      </c>
      <c r="D26" s="232"/>
      <c r="E26" s="232"/>
      <c r="F26" s="236">
        <v>3.0078160718452498</v>
      </c>
      <c r="G26" s="236">
        <v>3.4425914832313875</v>
      </c>
      <c r="H26" s="236">
        <v>3.3254333922173802</v>
      </c>
      <c r="I26" s="236">
        <v>3.2612269266984044</v>
      </c>
      <c r="J26" s="236">
        <v>2.8826802349426441</v>
      </c>
      <c r="K26" s="236">
        <v>2.8142384180180846</v>
      </c>
      <c r="L26" s="236">
        <v>2.7386845615713611</v>
      </c>
      <c r="M26" s="236">
        <v>2.6944188399691567</v>
      </c>
      <c r="N26" s="236">
        <v>2.6392589524062804</v>
      </c>
      <c r="O26" s="236">
        <v>2.5844118712185469</v>
      </c>
      <c r="P26" s="236">
        <v>2.5566144980244827</v>
      </c>
      <c r="Q26" s="236">
        <v>2.504911588123548</v>
      </c>
      <c r="R26" s="236">
        <v>2.4041782636331992</v>
      </c>
      <c r="S26" s="236">
        <v>2.3049885030311192</v>
      </c>
      <c r="T26" s="236">
        <v>2.2418901420707726</v>
      </c>
      <c r="U26" s="236">
        <v>2.0839548331254463</v>
      </c>
      <c r="V26" s="236">
        <v>2.0083774630991278</v>
      </c>
      <c r="W26" s="268">
        <v>1.9202527491119823</v>
      </c>
      <c r="X26" s="268">
        <v>1.8458120805543785</v>
      </c>
      <c r="Y26" s="268">
        <v>1.7901257929003813</v>
      </c>
      <c r="Z26" s="268">
        <v>1.730953243967474</v>
      </c>
    </row>
    <row r="27" spans="2:26" ht="15" x14ac:dyDescent="0.25">
      <c r="B27" s="225"/>
      <c r="C27" s="342" t="s">
        <v>408</v>
      </c>
      <c r="D27" s="243" t="s">
        <v>409</v>
      </c>
      <c r="E27" s="232" t="s">
        <v>242</v>
      </c>
      <c r="F27" s="236">
        <v>0.28655908948024877</v>
      </c>
      <c r="G27" s="236">
        <v>0.27809641776103272</v>
      </c>
      <c r="H27" s="236">
        <v>0.21433562707158765</v>
      </c>
      <c r="I27" s="236">
        <v>0.18900775124391586</v>
      </c>
      <c r="J27" s="236">
        <v>0.15037711027739636</v>
      </c>
      <c r="K27" s="236">
        <v>0.13449259959353729</v>
      </c>
      <c r="L27" s="236">
        <v>0.12335731859762425</v>
      </c>
      <c r="M27" s="236">
        <v>0.11434130797450372</v>
      </c>
      <c r="N27" s="236">
        <v>9.5018749840917863E-2</v>
      </c>
      <c r="O27" s="236">
        <v>8.6342775954102335E-2</v>
      </c>
      <c r="P27" s="236">
        <v>8.256279653586282E-2</v>
      </c>
      <c r="Q27" s="236">
        <v>7.7980354371937691E-2</v>
      </c>
      <c r="R27" s="236">
        <v>6.4471076596107943E-2</v>
      </c>
      <c r="S27" s="236">
        <v>5.9168252578442118E-2</v>
      </c>
      <c r="T27" s="236">
        <v>5.6072002803741243E-2</v>
      </c>
      <c r="U27" s="236">
        <v>4.8034181907425401E-2</v>
      </c>
      <c r="V27" s="236">
        <v>4.27062356352058E-2</v>
      </c>
      <c r="W27" s="236">
        <v>4.0350287637615286E-2</v>
      </c>
      <c r="X27" s="236">
        <v>3.5406795128264161E-2</v>
      </c>
      <c r="Y27" s="236">
        <v>2.8990167731781712E-2</v>
      </c>
      <c r="Z27" s="236">
        <v>2.2729471433889249E-2</v>
      </c>
    </row>
    <row r="28" spans="2:26" ht="15" x14ac:dyDescent="0.25">
      <c r="B28" s="225"/>
      <c r="D28" s="243" t="s">
        <v>410</v>
      </c>
      <c r="E28" s="232" t="s">
        <v>193</v>
      </c>
      <c r="F28" s="236">
        <v>0.49024513265038111</v>
      </c>
      <c r="G28" s="236">
        <v>0.74714658530592903</v>
      </c>
      <c r="H28" s="236">
        <v>0.72117651710577535</v>
      </c>
      <c r="I28" s="236">
        <v>0.71434799175461527</v>
      </c>
      <c r="J28" s="236">
        <v>0.58618295568397882</v>
      </c>
      <c r="K28" s="236">
        <v>0.56558054188725038</v>
      </c>
      <c r="L28" s="236">
        <v>0.54226082593011027</v>
      </c>
      <c r="M28" s="236">
        <v>0.52115792514176762</v>
      </c>
      <c r="N28" s="236">
        <v>0.5075623023622402</v>
      </c>
      <c r="O28" s="236">
        <v>0.4991612680391887</v>
      </c>
      <c r="P28" s="236">
        <v>0.49397865760763859</v>
      </c>
      <c r="Q28" s="236">
        <v>0.47646791769031011</v>
      </c>
      <c r="R28" s="236">
        <v>0.48796846758441614</v>
      </c>
      <c r="S28" s="236">
        <v>0.48271160332621149</v>
      </c>
      <c r="T28" s="236">
        <v>0.45161051327292845</v>
      </c>
      <c r="U28" s="236">
        <v>0.3819115125234136</v>
      </c>
      <c r="V28" s="236">
        <v>0.36573768758199376</v>
      </c>
      <c r="W28" s="236">
        <v>0.33252851161326813</v>
      </c>
      <c r="X28" s="236">
        <v>0.29306265750523747</v>
      </c>
      <c r="Y28" s="236">
        <v>0.27262531569251153</v>
      </c>
      <c r="Z28" s="236">
        <v>0.24333284976732455</v>
      </c>
    </row>
    <row r="29" spans="2:26" ht="15" x14ac:dyDescent="0.25">
      <c r="B29" s="225"/>
      <c r="D29" s="243" t="s">
        <v>411</v>
      </c>
      <c r="E29" s="232" t="s">
        <v>57</v>
      </c>
      <c r="F29" s="236">
        <v>0.74517762994953873</v>
      </c>
      <c r="G29" s="236">
        <v>0.64848701241564122</v>
      </c>
      <c r="H29" s="236">
        <v>0.54013885940535744</v>
      </c>
      <c r="I29" s="236">
        <v>0.49582979895098556</v>
      </c>
      <c r="J29" s="236">
        <v>0.42830240500274408</v>
      </c>
      <c r="K29" s="236">
        <v>0.3931630637756694</v>
      </c>
      <c r="L29" s="236">
        <v>0.36111443115673891</v>
      </c>
      <c r="M29" s="236">
        <v>0.34475072547096458</v>
      </c>
      <c r="N29" s="236">
        <v>0.33038873789053919</v>
      </c>
      <c r="O29" s="236">
        <v>0.31239680166005801</v>
      </c>
      <c r="P29" s="236">
        <v>0.2987237207246326</v>
      </c>
      <c r="Q29" s="236">
        <v>0.27683652033398276</v>
      </c>
      <c r="R29" s="236">
        <v>0.22944654605561893</v>
      </c>
      <c r="S29" s="236">
        <v>0.1860686434936363</v>
      </c>
      <c r="T29" s="236">
        <v>0.17160932494253636</v>
      </c>
      <c r="U29" s="236">
        <v>0.15042500554926622</v>
      </c>
      <c r="V29" s="236">
        <v>0.13336249068688649</v>
      </c>
      <c r="W29" s="236">
        <v>0.11394157910369285</v>
      </c>
      <c r="X29" s="236">
        <v>9.4469082658248188E-2</v>
      </c>
      <c r="Y29" s="236">
        <v>7.5174077365033301E-2</v>
      </c>
      <c r="Z29" s="236">
        <v>5.9348992939704158E-2</v>
      </c>
    </row>
    <row r="30" spans="2:26" ht="15" x14ac:dyDescent="0.25">
      <c r="B30" s="225"/>
      <c r="E30" s="232" t="s">
        <v>243</v>
      </c>
      <c r="F30" s="236">
        <v>0.48815077449591193</v>
      </c>
      <c r="G30" s="236">
        <v>0.73400222324361153</v>
      </c>
      <c r="H30" s="236">
        <v>0.74735308905778131</v>
      </c>
      <c r="I30" s="236">
        <v>0.74339926094087982</v>
      </c>
      <c r="J30" s="236">
        <v>0.60722774388039169</v>
      </c>
      <c r="K30" s="236">
        <v>0.60286889513577979</v>
      </c>
      <c r="L30" s="236">
        <v>0.55867028065360358</v>
      </c>
      <c r="M30" s="236">
        <v>0.54032566186017905</v>
      </c>
      <c r="N30" s="236">
        <v>0.51468026343514861</v>
      </c>
      <c r="O30" s="236">
        <v>0.49252592813271723</v>
      </c>
      <c r="P30" s="236">
        <v>0.45264024719353924</v>
      </c>
      <c r="Q30" s="236">
        <v>0.42485077398201071</v>
      </c>
      <c r="R30" s="236">
        <v>0.38329840807849663</v>
      </c>
      <c r="S30" s="236">
        <v>0.35876550262559787</v>
      </c>
      <c r="T30" s="236">
        <v>0.35941168594490019</v>
      </c>
      <c r="U30" s="236">
        <v>0.31131944097745295</v>
      </c>
      <c r="V30" s="236">
        <v>0.27877247756252527</v>
      </c>
      <c r="W30" s="236">
        <v>0.23791385178881588</v>
      </c>
      <c r="X30" s="236">
        <v>0.20473774449585636</v>
      </c>
      <c r="Y30" s="236">
        <v>0.18125033224569481</v>
      </c>
      <c r="Z30" s="236">
        <v>0.15130771970040888</v>
      </c>
    </row>
    <row r="31" spans="2:26" ht="15" x14ac:dyDescent="0.25">
      <c r="B31" s="225"/>
      <c r="C31" s="232"/>
      <c r="E31" s="232" t="s">
        <v>244</v>
      </c>
      <c r="F31" s="236">
        <v>9.214147272036172E-3</v>
      </c>
      <c r="G31" s="236">
        <v>5.8959631786269194E-3</v>
      </c>
      <c r="H31" s="236">
        <v>5.9833637020429639E-3</v>
      </c>
      <c r="I31" s="236">
        <v>6.6268504231704285E-3</v>
      </c>
      <c r="J31" s="236">
        <v>6.448879568018151E-3</v>
      </c>
      <c r="K31" s="236">
        <v>6.4825982076772218E-3</v>
      </c>
      <c r="L31" s="236">
        <v>6.9063585188940064E-3</v>
      </c>
      <c r="M31" s="236">
        <v>7.6202824268431736E-3</v>
      </c>
      <c r="N31" s="236">
        <v>6.7015298162844354E-3</v>
      </c>
      <c r="O31" s="236">
        <v>6.1752903551530632E-3</v>
      </c>
      <c r="P31" s="236">
        <v>5.3675385991151722E-3</v>
      </c>
      <c r="Q31" s="236">
        <v>5.2828260537376394E-3</v>
      </c>
      <c r="R31" s="236">
        <v>4.6283512878533941E-3</v>
      </c>
      <c r="S31" s="236">
        <v>4.4238028276507224E-3</v>
      </c>
      <c r="T31" s="236">
        <v>3.7503830827492141E-3</v>
      </c>
      <c r="U31" s="236">
        <v>3.5823681936337868E-3</v>
      </c>
      <c r="V31" s="236">
        <v>3.3083839636033961E-3</v>
      </c>
      <c r="W31" s="236">
        <v>3.0507881526181226E-3</v>
      </c>
      <c r="X31" s="236">
        <v>2.9461496150645127E-3</v>
      </c>
      <c r="Y31" s="236">
        <v>2.6874559701702684E-3</v>
      </c>
      <c r="Z31" s="236">
        <v>2.4357154871096093E-3</v>
      </c>
    </row>
    <row r="32" spans="2:26" x14ac:dyDescent="0.2">
      <c r="B32" s="121"/>
      <c r="D32" s="178" t="s">
        <v>412</v>
      </c>
      <c r="F32" s="236">
        <v>0.34555317918895517</v>
      </c>
      <c r="G32" s="236">
        <v>0.35889671231955017</v>
      </c>
      <c r="H32" s="236">
        <v>0.38329761823346298</v>
      </c>
      <c r="I32" s="236">
        <v>0.38860442027020903</v>
      </c>
      <c r="J32" s="236">
        <v>0.38672014270988503</v>
      </c>
      <c r="K32" s="236">
        <v>0.38947313942016165</v>
      </c>
      <c r="L32" s="236">
        <v>0.40142298623095618</v>
      </c>
      <c r="M32" s="236">
        <v>0.40868300005173697</v>
      </c>
      <c r="N32" s="236">
        <v>0.41545754547363939</v>
      </c>
      <c r="O32" s="236">
        <v>0.41632986592132581</v>
      </c>
      <c r="P32" s="236">
        <v>0.42959647074604213</v>
      </c>
      <c r="Q32" s="236">
        <v>0.43684756892967846</v>
      </c>
      <c r="R32" s="236">
        <v>0.43365216892959985</v>
      </c>
      <c r="S32" s="236">
        <v>0.42585098407864103</v>
      </c>
      <c r="T32" s="236">
        <v>0.42067251894020713</v>
      </c>
      <c r="U32" s="236">
        <v>0.41651536659479915</v>
      </c>
      <c r="V32" s="236">
        <v>0.41648733533553478</v>
      </c>
      <c r="W32" s="268">
        <v>0.4198733415372562</v>
      </c>
      <c r="X32" s="268">
        <v>0.42666525645955622</v>
      </c>
      <c r="Y32" s="268">
        <v>0.43117632288051627</v>
      </c>
      <c r="Z32" s="268">
        <v>0.43822185473557129</v>
      </c>
    </row>
    <row r="33" spans="2:26" x14ac:dyDescent="0.2">
      <c r="B33" s="121"/>
      <c r="D33" s="178" t="s">
        <v>413</v>
      </c>
      <c r="F33" s="236">
        <v>0.64291611880817823</v>
      </c>
      <c r="G33" s="236">
        <v>0.67006656900699602</v>
      </c>
      <c r="H33" s="236">
        <v>0.71314831764137265</v>
      </c>
      <c r="I33" s="236">
        <v>0.72341085311462838</v>
      </c>
      <c r="J33" s="236">
        <v>0.71742099782022972</v>
      </c>
      <c r="K33" s="236">
        <v>0.72217757999800869</v>
      </c>
      <c r="L33" s="236">
        <v>0.74495236048343394</v>
      </c>
      <c r="M33" s="236">
        <v>0.75753993704316169</v>
      </c>
      <c r="N33" s="236">
        <v>0.76944982358751113</v>
      </c>
      <c r="O33" s="236">
        <v>0.77147994115600182</v>
      </c>
      <c r="P33" s="236">
        <v>0.79374506661765176</v>
      </c>
      <c r="Q33" s="236">
        <v>0.80664562676189044</v>
      </c>
      <c r="R33" s="236">
        <v>0.80071324510110631</v>
      </c>
      <c r="S33" s="236">
        <v>0.78799971410093961</v>
      </c>
      <c r="T33" s="236">
        <v>0.77876371308371017</v>
      </c>
      <c r="U33" s="236">
        <v>0.77216695737945562</v>
      </c>
      <c r="V33" s="236">
        <v>0.76800285233337862</v>
      </c>
      <c r="W33" s="268">
        <v>0.77259438927871604</v>
      </c>
      <c r="X33" s="268">
        <v>0.78852439469215185</v>
      </c>
      <c r="Y33" s="268">
        <v>0.79822212101467338</v>
      </c>
      <c r="Z33" s="268">
        <v>0.81357663990346607</v>
      </c>
    </row>
    <row r="34" spans="2:26" x14ac:dyDescent="0.2">
      <c r="B34" s="121"/>
      <c r="C34" s="232" t="s">
        <v>34</v>
      </c>
      <c r="D34" s="232"/>
      <c r="E34" s="232"/>
      <c r="F34" s="236">
        <v>9.0734128856507598E-2</v>
      </c>
      <c r="G34" s="236">
        <v>0.10382771289308275</v>
      </c>
      <c r="H34" s="236">
        <v>0.11774578036188529</v>
      </c>
      <c r="I34" s="236">
        <v>0.12111222065364489</v>
      </c>
      <c r="J34" s="236">
        <v>0.1232569283710289</v>
      </c>
      <c r="K34" s="236">
        <v>0.11602407715213439</v>
      </c>
      <c r="L34" s="236">
        <v>0.10777108259676729</v>
      </c>
      <c r="M34" s="236">
        <v>0.10419910333958481</v>
      </c>
      <c r="N34" s="236">
        <v>0.1012545356046359</v>
      </c>
      <c r="O34" s="236">
        <v>0.10474710348354867</v>
      </c>
      <c r="P34" s="236">
        <v>0.10737653226090975</v>
      </c>
      <c r="Q34" s="236">
        <v>0.10317266971550226</v>
      </c>
      <c r="R34" s="236">
        <v>0.10554439480617046</v>
      </c>
      <c r="S34" s="236">
        <v>0.10871259563507726</v>
      </c>
      <c r="T34" s="236">
        <v>0.10855468390267276</v>
      </c>
      <c r="U34" s="236">
        <v>0.11295261445411353</v>
      </c>
      <c r="V34" s="236">
        <v>0.11104625342544351</v>
      </c>
      <c r="W34" s="268">
        <v>0.10988257207698808</v>
      </c>
      <c r="X34" s="268">
        <v>0.10635312381481077</v>
      </c>
      <c r="Y34" s="268">
        <v>0.10453617388904327</v>
      </c>
      <c r="Z34" s="268">
        <v>0.10434392341790064</v>
      </c>
    </row>
    <row r="35" spans="2:26" ht="17.25" x14ac:dyDescent="0.25">
      <c r="B35" s="121"/>
      <c r="C35" s="232" t="s">
        <v>251</v>
      </c>
      <c r="D35" s="232"/>
      <c r="E35" s="232"/>
      <c r="F35" s="236">
        <v>6.406728336164365E-3</v>
      </c>
      <c r="G35" s="236">
        <v>4.7655144353577735E-3</v>
      </c>
      <c r="H35" s="236">
        <v>6.0929281920082982E-3</v>
      </c>
      <c r="I35" s="236">
        <v>6.3780242985518459E-3</v>
      </c>
      <c r="J35" s="236">
        <v>6.4924409490778575E-3</v>
      </c>
      <c r="K35" s="236">
        <v>6.5456025249967017E-3</v>
      </c>
      <c r="L35" s="236">
        <v>6.5256707231986875E-3</v>
      </c>
      <c r="M35" s="236">
        <v>6.5372854014338578E-3</v>
      </c>
      <c r="N35" s="236">
        <v>6.4700075112915601E-3</v>
      </c>
      <c r="O35" s="236">
        <v>6.7113850740186196E-3</v>
      </c>
      <c r="P35" s="236">
        <v>6.3980912110692652E-3</v>
      </c>
      <c r="Q35" s="236">
        <v>5.8698488191327881E-3</v>
      </c>
      <c r="R35" s="236">
        <v>5.4851882723779589E-3</v>
      </c>
      <c r="S35" s="236">
        <v>4.3998059962174684E-3</v>
      </c>
      <c r="T35" s="236">
        <v>4.1484725677620998E-3</v>
      </c>
      <c r="U35" s="236">
        <v>4.0361223040588029E-3</v>
      </c>
      <c r="V35" s="236">
        <v>3.9393424206373012E-3</v>
      </c>
      <c r="W35" s="268">
        <v>4.0117562227487344E-3</v>
      </c>
      <c r="X35" s="268">
        <v>3.8072851105783569E-3</v>
      </c>
      <c r="Y35" s="268">
        <v>3.585440540205747E-3</v>
      </c>
      <c r="Z35" s="268">
        <v>3.3881564438326965E-3</v>
      </c>
    </row>
    <row r="36" spans="2:26" ht="17.25" x14ac:dyDescent="0.25">
      <c r="B36" s="121"/>
      <c r="C36" s="232" t="s">
        <v>458</v>
      </c>
      <c r="D36" s="232"/>
      <c r="E36" s="232"/>
      <c r="F36" s="236">
        <v>3.7977460490171016</v>
      </c>
      <c r="G36" s="236">
        <v>3.4585164776041344</v>
      </c>
      <c r="H36" s="236">
        <v>3.1353973030752793</v>
      </c>
      <c r="I36" s="236">
        <v>3.0700763239729065</v>
      </c>
      <c r="J36" s="236">
        <v>2.7230342186770393</v>
      </c>
      <c r="K36" s="236">
        <v>2.4142036140790917</v>
      </c>
      <c r="L36" s="236">
        <v>2.6055869327543051</v>
      </c>
      <c r="M36" s="236">
        <v>2.4983721686584315</v>
      </c>
      <c r="N36" s="236">
        <v>2.4024993146864402</v>
      </c>
      <c r="O36" s="236">
        <v>2.495029454597844</v>
      </c>
      <c r="P36" s="236">
        <v>2.1769391597969978</v>
      </c>
      <c r="Q36" s="236">
        <v>1.7250532497889735</v>
      </c>
      <c r="R36" s="236">
        <v>1.4654508354094873</v>
      </c>
      <c r="S36" s="236">
        <v>1.316775861800181</v>
      </c>
      <c r="T36" s="236">
        <v>1.112039994654143</v>
      </c>
      <c r="U36" s="236">
        <v>0.88872343645767704</v>
      </c>
      <c r="V36" s="236">
        <v>0.8151028024941066</v>
      </c>
      <c r="W36" s="268">
        <v>0.71265382150491408</v>
      </c>
      <c r="X36" s="268">
        <v>0.71382718123542688</v>
      </c>
      <c r="Y36" s="268">
        <v>0.68570816821511593</v>
      </c>
      <c r="Z36" s="268">
        <v>0.68775365137500277</v>
      </c>
    </row>
    <row r="37" spans="2:26" ht="17.25" x14ac:dyDescent="0.25">
      <c r="C37" s="232" t="s">
        <v>252</v>
      </c>
      <c r="D37" s="232"/>
      <c r="E37" s="232"/>
      <c r="F37" s="236">
        <v>0.17148849243511607</v>
      </c>
      <c r="G37" s="236">
        <v>0.14938982944944673</v>
      </c>
      <c r="H37" s="236">
        <v>0.13860758659116185</v>
      </c>
      <c r="I37" s="236">
        <v>0.13777915319235004</v>
      </c>
      <c r="J37" s="236">
        <v>0.13524428706753594</v>
      </c>
      <c r="K37" s="236">
        <v>0.13618926698153994</v>
      </c>
      <c r="L37" s="236">
        <v>0.13353537687166775</v>
      </c>
      <c r="M37" s="236">
        <v>0.13438407773469274</v>
      </c>
      <c r="N37" s="236">
        <v>0.13759113579599452</v>
      </c>
      <c r="O37" s="236">
        <v>0.13120573556215909</v>
      </c>
      <c r="P37" s="236">
        <v>0.13466929299804642</v>
      </c>
      <c r="Q37" s="236">
        <v>0.13290787630054629</v>
      </c>
      <c r="R37" s="236">
        <v>0.11992004116226651</v>
      </c>
      <c r="S37" s="236">
        <v>0.1087646097316731</v>
      </c>
      <c r="T37" s="236">
        <v>9.9666829622242201E-2</v>
      </c>
      <c r="U37" s="236">
        <v>9.2008997970370876E-2</v>
      </c>
      <c r="V37" s="236">
        <v>8.1746103717439011E-2</v>
      </c>
      <c r="W37" s="268">
        <v>7.128042175847206E-2</v>
      </c>
      <c r="X37" s="268">
        <v>6.0545933298323723E-2</v>
      </c>
      <c r="Y37" s="268">
        <v>4.5904193161264671E-2</v>
      </c>
      <c r="Z37" s="268">
        <v>4.1586865449130539E-2</v>
      </c>
    </row>
    <row r="38" spans="2:26" x14ac:dyDescent="0.2">
      <c r="C38" s="252" t="s">
        <v>246</v>
      </c>
      <c r="D38" s="252"/>
      <c r="E38" s="343"/>
      <c r="F38" s="259">
        <v>7.0741914704901445</v>
      </c>
      <c r="G38" s="259">
        <v>7.1590910176134077</v>
      </c>
      <c r="H38" s="259">
        <v>6.7232769904377161</v>
      </c>
      <c r="I38" s="259">
        <v>6.5965726488158563</v>
      </c>
      <c r="J38" s="259">
        <v>5.8707081100073246</v>
      </c>
      <c r="K38" s="259">
        <v>5.4872009787558502</v>
      </c>
      <c r="L38" s="259">
        <v>5.5921036245172999</v>
      </c>
      <c r="M38" s="259">
        <v>5.4379114751032986</v>
      </c>
      <c r="N38" s="259">
        <v>5.2870739460046439</v>
      </c>
      <c r="O38" s="259">
        <v>5.3221055499361185</v>
      </c>
      <c r="P38" s="259">
        <v>4.9819975742915066</v>
      </c>
      <c r="Q38" s="259">
        <v>4.4719152327477003</v>
      </c>
      <c r="R38" s="259">
        <v>4.100578723283502</v>
      </c>
      <c r="S38" s="259">
        <v>3.8436413761942676</v>
      </c>
      <c r="T38" s="259">
        <v>3.5663001228175935</v>
      </c>
      <c r="U38" s="259">
        <v>3.1816760043116683</v>
      </c>
      <c r="V38" s="259">
        <v>3.0202119651567547</v>
      </c>
      <c r="W38" s="269">
        <v>2.8180813206751067</v>
      </c>
      <c r="X38" s="269">
        <v>2.7303456040135186</v>
      </c>
      <c r="Y38" s="269">
        <v>2.6298597687060115</v>
      </c>
      <c r="Z38" s="259">
        <v>2.5680258406533412</v>
      </c>
    </row>
    <row r="39" spans="2:26" x14ac:dyDescent="0.2">
      <c r="B39" s="252" t="s">
        <v>247</v>
      </c>
      <c r="C39" s="121"/>
      <c r="D39" s="121"/>
      <c r="E39" s="121"/>
      <c r="F39" s="259">
        <v>32.753877583460678</v>
      </c>
      <c r="G39" s="259">
        <v>22.58190683683317</v>
      </c>
      <c r="H39" s="259">
        <v>19.418533698013853</v>
      </c>
      <c r="I39" s="259">
        <v>18.750572177411712</v>
      </c>
      <c r="J39" s="259">
        <v>18.208248975857952</v>
      </c>
      <c r="K39" s="259">
        <v>19.121217500310113</v>
      </c>
      <c r="L39" s="259">
        <v>15.683872636922173</v>
      </c>
      <c r="M39" s="259">
        <v>15.0359901921884</v>
      </c>
      <c r="N39" s="259">
        <v>15.101471358886229</v>
      </c>
      <c r="O39" s="259">
        <v>14.824311172138565</v>
      </c>
      <c r="P39" s="259">
        <v>15.29852871360435</v>
      </c>
      <c r="Q39" s="259">
        <v>14.915184296132971</v>
      </c>
      <c r="R39" s="259">
        <v>13.449243986467904</v>
      </c>
      <c r="S39" s="259">
        <v>12.338960780264269</v>
      </c>
      <c r="T39" s="259">
        <v>13.914884552892659</v>
      </c>
      <c r="U39" s="259">
        <v>12.681693657759235</v>
      </c>
      <c r="V39" s="259">
        <v>12.15579102309256</v>
      </c>
      <c r="W39" s="269">
        <v>12.552954923031351</v>
      </c>
      <c r="X39" s="269">
        <v>12.275090312484759</v>
      </c>
      <c r="Y39" s="269">
        <v>11.925489136693168</v>
      </c>
      <c r="Z39" s="259">
        <v>11.862181092498494</v>
      </c>
    </row>
    <row r="40" spans="2:26" ht="15" x14ac:dyDescent="0.25">
      <c r="B40" s="252" t="s">
        <v>248</v>
      </c>
      <c r="C40" s="121"/>
      <c r="D40" s="121"/>
      <c r="E40" s="121"/>
      <c r="F40" s="237">
        <v>39.828069053950813</v>
      </c>
      <c r="G40" s="237">
        <v>29.740997854446594</v>
      </c>
      <c r="H40" s="237">
        <v>26.141810688451564</v>
      </c>
      <c r="I40" s="237">
        <v>25.34714482622757</v>
      </c>
      <c r="J40" s="237">
        <v>24.078957085865294</v>
      </c>
      <c r="K40" s="237">
        <v>24.608418479065964</v>
      </c>
      <c r="L40" s="237">
        <v>21.275976261439467</v>
      </c>
      <c r="M40" s="237">
        <v>20.473901667291706</v>
      </c>
      <c r="N40" s="237">
        <v>20.388545304890869</v>
      </c>
      <c r="O40" s="237">
        <v>20.146416722074683</v>
      </c>
      <c r="P40" s="237">
        <v>20.280526287895871</v>
      </c>
      <c r="Q40" s="237">
        <v>19.387099528880675</v>
      </c>
      <c r="R40" s="237">
        <v>17.549822709751396</v>
      </c>
      <c r="S40" s="237">
        <v>16.18260215645854</v>
      </c>
      <c r="T40" s="237">
        <v>17.481184675710246</v>
      </c>
      <c r="U40" s="237">
        <v>15.863369662070903</v>
      </c>
      <c r="V40" s="259">
        <v>15.176002988249323</v>
      </c>
      <c r="W40" s="269">
        <v>15.371036243706454</v>
      </c>
      <c r="X40" s="269">
        <v>15.005435916498278</v>
      </c>
      <c r="Y40" s="269">
        <v>14.555348905399176</v>
      </c>
      <c r="Z40" s="259">
        <v>14.430206933151837</v>
      </c>
    </row>
    <row r="41" spans="2:26" ht="14.25" x14ac:dyDescent="0.25">
      <c r="B41" s="253" t="s">
        <v>324</v>
      </c>
      <c r="C41" s="124"/>
      <c r="D41" s="124"/>
      <c r="E41" s="124"/>
      <c r="F41" s="267">
        <f>F38/F40</f>
        <v>0.17761823855702108</v>
      </c>
      <c r="G41" s="267">
        <f t="shared" ref="G41:Z41" si="1">G38/G40</f>
        <v>0.24071455344740722</v>
      </c>
      <c r="H41" s="267">
        <f t="shared" si="1"/>
        <v>0.25718482436290452</v>
      </c>
      <c r="I41" s="267">
        <f t="shared" si="1"/>
        <v>0.26024914024991697</v>
      </c>
      <c r="J41" s="267">
        <f t="shared" si="1"/>
        <v>0.24381073021860725</v>
      </c>
      <c r="K41" s="267">
        <f t="shared" si="1"/>
        <v>0.2229806431251864</v>
      </c>
      <c r="L41" s="267">
        <f t="shared" si="1"/>
        <v>0.26283652302491128</v>
      </c>
      <c r="M41" s="267">
        <f t="shared" si="1"/>
        <v>0.26560210962577252</v>
      </c>
      <c r="N41" s="267">
        <f t="shared" si="1"/>
        <v>0.25931589855684134</v>
      </c>
      <c r="O41" s="267">
        <f t="shared" si="1"/>
        <v>0.26417132254117531</v>
      </c>
      <c r="P41" s="267">
        <f t="shared" si="1"/>
        <v>0.24565425490288867</v>
      </c>
      <c r="Q41" s="267">
        <f t="shared" si="1"/>
        <v>0.23066448006242266</v>
      </c>
      <c r="R41" s="267">
        <f t="shared" si="1"/>
        <v>0.23365356967424256</v>
      </c>
      <c r="S41" s="267">
        <f t="shared" si="1"/>
        <v>0.23751689246468036</v>
      </c>
      <c r="T41" s="267">
        <f t="shared" si="1"/>
        <v>0.20400791988502334</v>
      </c>
      <c r="U41" s="267">
        <f t="shared" si="1"/>
        <v>0.20056747539074321</v>
      </c>
      <c r="V41" s="267">
        <f t="shared" si="1"/>
        <v>0.19901234649830291</v>
      </c>
      <c r="W41" s="267">
        <f t="shared" si="1"/>
        <v>0.18333710727075719</v>
      </c>
      <c r="X41" s="267">
        <f t="shared" si="1"/>
        <v>0.18195710002743337</v>
      </c>
      <c r="Y41" s="267">
        <f t="shared" si="1"/>
        <v>0.18067995386427929</v>
      </c>
      <c r="Z41" s="267">
        <f t="shared" si="1"/>
        <v>0.17796181666345892</v>
      </c>
    </row>
    <row r="42" spans="2:26" x14ac:dyDescent="0.2">
      <c r="B42" s="252"/>
      <c r="C42" s="121"/>
      <c r="D42" s="121"/>
      <c r="E42" s="121"/>
      <c r="F42" s="380"/>
      <c r="G42" s="380"/>
      <c r="H42" s="380"/>
      <c r="I42" s="380"/>
      <c r="J42" s="380"/>
      <c r="K42" s="380"/>
      <c r="L42" s="380"/>
      <c r="M42" s="380"/>
      <c r="N42" s="380"/>
      <c r="O42" s="380"/>
      <c r="P42" s="380"/>
      <c r="Q42" s="380"/>
      <c r="R42" s="380"/>
      <c r="S42" s="380"/>
      <c r="T42" s="380"/>
      <c r="U42" s="380"/>
      <c r="V42" s="380"/>
      <c r="W42" s="380"/>
      <c r="X42" s="380"/>
      <c r="Y42" s="380"/>
      <c r="Z42" s="380"/>
    </row>
    <row r="43" spans="2:26" ht="14.25" x14ac:dyDescent="0.25">
      <c r="B43" s="252" t="s">
        <v>456</v>
      </c>
      <c r="C43" s="121"/>
      <c r="D43" s="121"/>
      <c r="E43" s="121"/>
      <c r="F43" s="121"/>
      <c r="G43" s="121"/>
      <c r="H43" s="121"/>
      <c r="I43" s="121"/>
      <c r="J43" s="121"/>
      <c r="K43" s="121"/>
      <c r="L43" s="121"/>
      <c r="M43" s="121"/>
      <c r="N43" s="121"/>
      <c r="O43" s="121"/>
      <c r="P43" s="121"/>
      <c r="Q43" s="121"/>
      <c r="R43" s="121"/>
      <c r="S43" s="121"/>
      <c r="T43" s="121"/>
      <c r="U43" s="121"/>
      <c r="V43" s="121"/>
    </row>
    <row r="44" spans="2:26" ht="17.25" x14ac:dyDescent="0.25">
      <c r="B44" s="225"/>
      <c r="C44" s="232" t="s">
        <v>250</v>
      </c>
      <c r="D44" s="232"/>
      <c r="E44" s="232"/>
      <c r="F44" s="236">
        <v>2.5626377460905747</v>
      </c>
      <c r="G44" s="236">
        <v>2.979928020643301</v>
      </c>
      <c r="H44" s="236">
        <v>2.8331400395375899</v>
      </c>
      <c r="I44" s="236">
        <v>2.7619327151695043</v>
      </c>
      <c r="J44" s="236">
        <v>2.3870912189653244</v>
      </c>
      <c r="K44" s="236">
        <v>2.3154440099569391</v>
      </c>
      <c r="L44" s="236">
        <v>2.224348377964243</v>
      </c>
      <c r="M44" s="236">
        <v>2.1711286304185529</v>
      </c>
      <c r="N44" s="236">
        <v>2.1078344851064612</v>
      </c>
      <c r="O44" s="236">
        <v>2.0517432417139969</v>
      </c>
      <c r="P44" s="236">
        <v>2.0083478828421786</v>
      </c>
      <c r="Q44" s="236">
        <v>1.9477426710228889</v>
      </c>
      <c r="R44" s="236">
        <v>1.8513514660607502</v>
      </c>
      <c r="S44" s="236">
        <v>1.7614536571470025</v>
      </c>
      <c r="T44" s="236">
        <v>1.704747803141071</v>
      </c>
      <c r="U44" s="236">
        <v>1.5519025479296784</v>
      </c>
      <c r="V44" s="236">
        <v>1.4788603366855284</v>
      </c>
      <c r="W44" s="268">
        <v>1.3873755057123223</v>
      </c>
      <c r="X44" s="268">
        <v>1.3028736986192044</v>
      </c>
      <c r="Y44" s="268">
        <v>1.2410820670318745</v>
      </c>
      <c r="Z44" s="268">
        <v>1.1722996341814118</v>
      </c>
    </row>
    <row r="45" spans="2:26" ht="15" x14ac:dyDescent="0.25">
      <c r="B45" s="225"/>
      <c r="C45" s="342" t="s">
        <v>408</v>
      </c>
      <c r="D45" s="243" t="s">
        <v>409</v>
      </c>
      <c r="E45" s="232" t="s">
        <v>242</v>
      </c>
      <c r="F45" s="236">
        <v>0.28655908948024877</v>
      </c>
      <c r="G45" s="236">
        <v>0.27809641776103272</v>
      </c>
      <c r="H45" s="236">
        <v>0.21433562707158765</v>
      </c>
      <c r="I45" s="236">
        <v>0.18900775124391586</v>
      </c>
      <c r="J45" s="236">
        <v>0.15037711027739648</v>
      </c>
      <c r="K45" s="236">
        <v>0.13449259959353729</v>
      </c>
      <c r="L45" s="236">
        <v>0.12335731859762425</v>
      </c>
      <c r="M45" s="236">
        <v>0.11434130797450372</v>
      </c>
      <c r="N45" s="236">
        <v>9.5018749840917863E-2</v>
      </c>
      <c r="O45" s="236">
        <v>8.6342775954102335E-2</v>
      </c>
      <c r="P45" s="236">
        <v>8.256279653586282E-2</v>
      </c>
      <c r="Q45" s="236">
        <v>7.7980354371937691E-2</v>
      </c>
      <c r="R45" s="236">
        <v>6.4471076596107943E-2</v>
      </c>
      <c r="S45" s="236">
        <v>5.9168252578442118E-2</v>
      </c>
      <c r="T45" s="236">
        <v>5.6072002803741243E-2</v>
      </c>
      <c r="U45" s="236">
        <v>4.8034181907425401E-2</v>
      </c>
      <c r="V45" s="236">
        <v>4.27062356352058E-2</v>
      </c>
      <c r="W45" s="236">
        <v>4.0350287637615286E-2</v>
      </c>
      <c r="X45" s="236">
        <v>3.5406795128264161E-2</v>
      </c>
      <c r="Y45" s="236">
        <v>2.8990167731781712E-2</v>
      </c>
      <c r="Z45" s="236">
        <v>2.2729471433889249E-2</v>
      </c>
    </row>
    <row r="46" spans="2:26" ht="15" x14ac:dyDescent="0.25">
      <c r="B46" s="225"/>
      <c r="D46" s="243" t="s">
        <v>410</v>
      </c>
      <c r="E46" s="232" t="s">
        <v>193</v>
      </c>
      <c r="F46" s="236">
        <v>0.49024513265038122</v>
      </c>
      <c r="G46" s="236">
        <v>0.74714658530592915</v>
      </c>
      <c r="H46" s="236">
        <v>0.72117651710577535</v>
      </c>
      <c r="I46" s="236">
        <v>0.71434799175461539</v>
      </c>
      <c r="J46" s="236">
        <v>0.58618295568397882</v>
      </c>
      <c r="K46" s="236">
        <v>0.56558054188725038</v>
      </c>
      <c r="L46" s="236">
        <v>0.54226082593011027</v>
      </c>
      <c r="M46" s="236">
        <v>0.52115792514176762</v>
      </c>
      <c r="N46" s="236">
        <v>0.5075623023622402</v>
      </c>
      <c r="O46" s="236">
        <v>0.4991612680391887</v>
      </c>
      <c r="P46" s="236">
        <v>0.49397865760763859</v>
      </c>
      <c r="Q46" s="236">
        <v>0.47646791769031011</v>
      </c>
      <c r="R46" s="236">
        <v>0.48796846758441614</v>
      </c>
      <c r="S46" s="236">
        <v>0.48271160332621149</v>
      </c>
      <c r="T46" s="236">
        <v>0.45161051327292845</v>
      </c>
      <c r="U46" s="236">
        <v>0.3819115125234136</v>
      </c>
      <c r="V46" s="236">
        <v>0.36573768758199376</v>
      </c>
      <c r="W46" s="236">
        <v>0.33252851161326813</v>
      </c>
      <c r="X46" s="236">
        <v>0.29306265750523747</v>
      </c>
      <c r="Y46" s="236">
        <v>0.27262531569251153</v>
      </c>
      <c r="Z46" s="236">
        <v>0.24333284976732455</v>
      </c>
    </row>
    <row r="47" spans="2:26" ht="15" x14ac:dyDescent="0.25">
      <c r="B47" s="225"/>
      <c r="D47" s="243" t="s">
        <v>411</v>
      </c>
      <c r="E47" s="232" t="s">
        <v>57</v>
      </c>
      <c r="F47" s="236">
        <v>0.74517762994953873</v>
      </c>
      <c r="G47" s="236">
        <v>0.64848701241564122</v>
      </c>
      <c r="H47" s="236">
        <v>0.54013885940535744</v>
      </c>
      <c r="I47" s="236">
        <v>0.49582979895098556</v>
      </c>
      <c r="J47" s="236">
        <v>0.42830240500274408</v>
      </c>
      <c r="K47" s="236">
        <v>0.39316306377566951</v>
      </c>
      <c r="L47" s="236">
        <v>0.36111443115673891</v>
      </c>
      <c r="M47" s="236">
        <v>0.34475072547096469</v>
      </c>
      <c r="N47" s="236">
        <v>0.3303887378905393</v>
      </c>
      <c r="O47" s="236">
        <v>0.31239680166005801</v>
      </c>
      <c r="P47" s="236">
        <v>0.2987237207246326</v>
      </c>
      <c r="Q47" s="236">
        <v>0.27683652033398276</v>
      </c>
      <c r="R47" s="236">
        <v>0.22944654605561901</v>
      </c>
      <c r="S47" s="236">
        <v>0.1860686434936363</v>
      </c>
      <c r="T47" s="236">
        <v>0.17160932494253636</v>
      </c>
      <c r="U47" s="236">
        <v>0.15042500554926622</v>
      </c>
      <c r="V47" s="236">
        <v>0.13336249068688649</v>
      </c>
      <c r="W47" s="236">
        <v>0.11394157910369285</v>
      </c>
      <c r="X47" s="236">
        <v>9.4469082658248188E-2</v>
      </c>
      <c r="Y47" s="236">
        <v>7.5174077365033301E-2</v>
      </c>
      <c r="Z47" s="236">
        <v>5.9348992939704158E-2</v>
      </c>
    </row>
    <row r="48" spans="2:26" ht="15" x14ac:dyDescent="0.25">
      <c r="B48" s="225"/>
      <c r="E48" s="232" t="s">
        <v>243</v>
      </c>
      <c r="F48" s="236">
        <v>0.48815077449591193</v>
      </c>
      <c r="G48" s="236">
        <v>0.73400222324361153</v>
      </c>
      <c r="H48" s="236">
        <v>0.74735308905778131</v>
      </c>
      <c r="I48" s="236">
        <v>0.74339926094087982</v>
      </c>
      <c r="J48" s="236">
        <v>0.60722774388039169</v>
      </c>
      <c r="K48" s="236">
        <v>0.60286889513577979</v>
      </c>
      <c r="L48" s="236">
        <v>0.55867028065360358</v>
      </c>
      <c r="M48" s="236">
        <v>0.54032566186017916</v>
      </c>
      <c r="N48" s="236">
        <v>0.51468026343514861</v>
      </c>
      <c r="O48" s="236">
        <v>0.49252592813271734</v>
      </c>
      <c r="P48" s="236">
        <v>0.45264024719353924</v>
      </c>
      <c r="Q48" s="236">
        <v>0.42485077398201071</v>
      </c>
      <c r="R48" s="236">
        <v>0.38329840807849674</v>
      </c>
      <c r="S48" s="236">
        <v>0.35876550262559787</v>
      </c>
      <c r="T48" s="236">
        <v>0.35941168594490019</v>
      </c>
      <c r="U48" s="236">
        <v>0.31131944097745295</v>
      </c>
      <c r="V48" s="236">
        <v>0.27877247756252527</v>
      </c>
      <c r="W48" s="236">
        <v>0.23791385178881588</v>
      </c>
      <c r="X48" s="236">
        <v>0.20473774449585636</v>
      </c>
      <c r="Y48" s="236">
        <v>0.18125033224569481</v>
      </c>
      <c r="Z48" s="236">
        <v>0.15130771970040888</v>
      </c>
    </row>
    <row r="49" spans="1:26" ht="15" x14ac:dyDescent="0.25">
      <c r="B49" s="225"/>
      <c r="C49" s="232"/>
      <c r="E49" s="232" t="s">
        <v>244</v>
      </c>
      <c r="F49" s="236">
        <v>9.214147272036172E-3</v>
      </c>
      <c r="G49" s="236">
        <v>5.8959631786269194E-3</v>
      </c>
      <c r="H49" s="236">
        <v>5.9833637020429639E-3</v>
      </c>
      <c r="I49" s="236">
        <v>6.6268504231704285E-3</v>
      </c>
      <c r="J49" s="236">
        <v>6.448879568018151E-3</v>
      </c>
      <c r="K49" s="236">
        <v>6.4825982076772218E-3</v>
      </c>
      <c r="L49" s="236">
        <v>6.9063585188940064E-3</v>
      </c>
      <c r="M49" s="236">
        <v>7.6202824268431736E-3</v>
      </c>
      <c r="N49" s="236">
        <v>6.7015298162844354E-3</v>
      </c>
      <c r="O49" s="236">
        <v>6.1752903551530632E-3</v>
      </c>
      <c r="P49" s="236">
        <v>5.3675385991151722E-3</v>
      </c>
      <c r="Q49" s="236">
        <v>5.282826053737642E-3</v>
      </c>
      <c r="R49" s="236">
        <v>4.6283512878533949E-3</v>
      </c>
      <c r="S49" s="236">
        <v>4.4238028276507224E-3</v>
      </c>
      <c r="T49" s="236">
        <v>3.7503830827492141E-3</v>
      </c>
      <c r="U49" s="236">
        <v>3.5823681936337868E-3</v>
      </c>
      <c r="V49" s="236">
        <v>3.3083839636033961E-3</v>
      </c>
      <c r="W49" s="236">
        <v>3.0507881526181226E-3</v>
      </c>
      <c r="X49" s="236">
        <v>2.9461496150645127E-3</v>
      </c>
      <c r="Y49" s="236">
        <v>2.6874559701702684E-3</v>
      </c>
      <c r="Z49" s="236">
        <v>2.4357154871096093E-3</v>
      </c>
    </row>
    <row r="50" spans="1:26" x14ac:dyDescent="0.2">
      <c r="B50" s="121"/>
      <c r="D50" s="178" t="s">
        <v>412</v>
      </c>
      <c r="F50" s="236">
        <v>0.18812895844083852</v>
      </c>
      <c r="G50" s="236">
        <v>0.19541937416008798</v>
      </c>
      <c r="H50" s="236">
        <v>0.20870374504473246</v>
      </c>
      <c r="I50" s="236">
        <v>0.21159530892363679</v>
      </c>
      <c r="J50" s="236">
        <v>0.21056734065846394</v>
      </c>
      <c r="K50" s="236">
        <v>0.21208120757112617</v>
      </c>
      <c r="L50" s="236">
        <v>0.21860256731526129</v>
      </c>
      <c r="M50" s="236">
        <v>0.22253734585968382</v>
      </c>
      <c r="N50" s="236">
        <v>0.22622758309487614</v>
      </c>
      <c r="O50" s="236">
        <v>0.22669945550417794</v>
      </c>
      <c r="P50" s="236">
        <v>0.23392394640256112</v>
      </c>
      <c r="Q50" s="236">
        <v>0.23785910750113304</v>
      </c>
      <c r="R50" s="236">
        <v>0.23612647992644903</v>
      </c>
      <c r="S50" s="236">
        <v>0.23191323368581909</v>
      </c>
      <c r="T50" s="236">
        <v>0.22908127204069634</v>
      </c>
      <c r="U50" s="236">
        <v>0.2268385801091187</v>
      </c>
      <c r="V50" s="236">
        <v>0.22683424422195433</v>
      </c>
      <c r="W50" s="268">
        <v>0.22867352038330652</v>
      </c>
      <c r="X50" s="268">
        <v>0.23238918468849007</v>
      </c>
      <c r="Y50" s="268">
        <v>0.23485295173289189</v>
      </c>
      <c r="Z50" s="268">
        <v>0.23871235791510431</v>
      </c>
    </row>
    <row r="51" spans="1:26" x14ac:dyDescent="0.2">
      <c r="B51" s="121"/>
      <c r="D51" s="178" t="s">
        <v>413</v>
      </c>
      <c r="F51" s="236">
        <v>0.35516201380161938</v>
      </c>
      <c r="G51" s="236">
        <v>0.37088044457837221</v>
      </c>
      <c r="H51" s="236">
        <v>0.3954488381503124</v>
      </c>
      <c r="I51" s="236">
        <v>0.40112575293229991</v>
      </c>
      <c r="J51" s="236">
        <v>0.39798478389433112</v>
      </c>
      <c r="K51" s="236">
        <v>0.4007751037858987</v>
      </c>
      <c r="L51" s="236">
        <v>0.41343659579201064</v>
      </c>
      <c r="M51" s="236">
        <v>0.4203953816846111</v>
      </c>
      <c r="N51" s="236">
        <v>0.42725531866645439</v>
      </c>
      <c r="O51" s="236">
        <v>0.42844172206859937</v>
      </c>
      <c r="P51" s="236">
        <v>0.44115097577882878</v>
      </c>
      <c r="Q51" s="236">
        <v>0.44846517108977713</v>
      </c>
      <c r="R51" s="236">
        <v>0.44541213653180789</v>
      </c>
      <c r="S51" s="236">
        <v>0.43840261860964536</v>
      </c>
      <c r="T51" s="236">
        <v>0.43321262105351921</v>
      </c>
      <c r="U51" s="236">
        <v>0.42979145866936774</v>
      </c>
      <c r="V51" s="236">
        <v>0.42813881703335938</v>
      </c>
      <c r="W51" s="268">
        <v>0.43091696703300558</v>
      </c>
      <c r="X51" s="268">
        <v>0.4398620845280436</v>
      </c>
      <c r="Y51" s="268">
        <v>0.44550176629379085</v>
      </c>
      <c r="Z51" s="268">
        <v>0.45443252693787084</v>
      </c>
    </row>
    <row r="52" spans="1:26" x14ac:dyDescent="0.2">
      <c r="B52" s="121"/>
      <c r="C52" s="232" t="s">
        <v>34</v>
      </c>
      <c r="D52" s="232"/>
      <c r="E52" s="232"/>
      <c r="F52" s="236">
        <v>8.6197422413682195E-2</v>
      </c>
      <c r="G52" s="236">
        <v>9.8636327248428746E-2</v>
      </c>
      <c r="H52" s="236">
        <v>0.1118584913437909</v>
      </c>
      <c r="I52" s="236">
        <v>0.1150566096209628</v>
      </c>
      <c r="J52" s="236">
        <v>0.1170940819524775</v>
      </c>
      <c r="K52" s="236">
        <v>0.11022287329452769</v>
      </c>
      <c r="L52" s="236">
        <v>0.102382528466929</v>
      </c>
      <c r="M52" s="236">
        <v>9.8989148172605693E-2</v>
      </c>
      <c r="N52" s="236">
        <v>9.6191808824404007E-2</v>
      </c>
      <c r="O52" s="236">
        <v>9.8654555132723781E-2</v>
      </c>
      <c r="P52" s="236">
        <v>9.7988297717621728E-2</v>
      </c>
      <c r="Q52" s="236">
        <v>9.3994628299484739E-2</v>
      </c>
      <c r="R52" s="236">
        <v>9.6247767135619514E-2</v>
      </c>
      <c r="S52" s="236">
        <v>9.9257557923080927E-2</v>
      </c>
      <c r="T52" s="236">
        <v>9.9107541777296429E-2</v>
      </c>
      <c r="U52" s="236">
        <v>0.1040360078136732</v>
      </c>
      <c r="V52" s="236">
        <v>0.10204965023522418</v>
      </c>
      <c r="W52" s="268">
        <v>0.10145726886017993</v>
      </c>
      <c r="X52" s="268">
        <v>9.8256089799966334E-2</v>
      </c>
      <c r="Y52" s="268">
        <v>9.6529987370487028E-2</v>
      </c>
      <c r="Z52" s="268">
        <v>9.5919752834578029E-2</v>
      </c>
    </row>
    <row r="53" spans="1:26" ht="17.25" x14ac:dyDescent="0.25">
      <c r="B53" s="121"/>
      <c r="C53" s="232" t="s">
        <v>251</v>
      </c>
      <c r="D53" s="232"/>
      <c r="E53" s="232"/>
      <c r="F53" s="236">
        <v>6.406728336164365E-3</v>
      </c>
      <c r="G53" s="236">
        <v>4.7655144353577735E-3</v>
      </c>
      <c r="H53" s="236">
        <v>6.0929281920082982E-3</v>
      </c>
      <c r="I53" s="236">
        <v>6.3780242985518459E-3</v>
      </c>
      <c r="J53" s="236">
        <v>6.4924409490778375E-3</v>
      </c>
      <c r="K53" s="236">
        <v>6.5456025249967017E-3</v>
      </c>
      <c r="L53" s="236">
        <v>6.5256707231986875E-3</v>
      </c>
      <c r="M53" s="236">
        <v>6.5372854014338578E-3</v>
      </c>
      <c r="N53" s="236">
        <v>6.4700075112915601E-3</v>
      </c>
      <c r="O53" s="236">
        <v>6.7113850740186491E-3</v>
      </c>
      <c r="P53" s="236">
        <v>6.3980912110692652E-3</v>
      </c>
      <c r="Q53" s="236">
        <v>5.8698488191327881E-3</v>
      </c>
      <c r="R53" s="236">
        <v>5.4851882723779589E-3</v>
      </c>
      <c r="S53" s="236">
        <v>4.3998059962174684E-3</v>
      </c>
      <c r="T53" s="236">
        <v>4.1484725677620998E-3</v>
      </c>
      <c r="U53" s="236">
        <v>4.0361223040588029E-3</v>
      </c>
      <c r="V53" s="236">
        <v>3.9393424206372709E-3</v>
      </c>
      <c r="W53" s="268">
        <v>4.0117562227487344E-3</v>
      </c>
      <c r="X53" s="268">
        <v>3.8072851105783868E-3</v>
      </c>
      <c r="Y53" s="268">
        <v>3.585440540205747E-3</v>
      </c>
      <c r="Z53" s="268">
        <v>3.3881564438326965E-3</v>
      </c>
    </row>
    <row r="54" spans="1:26" ht="17.25" x14ac:dyDescent="0.25">
      <c r="B54" s="121"/>
      <c r="C54" s="232" t="s">
        <v>458</v>
      </c>
      <c r="D54" s="232"/>
      <c r="E54" s="232"/>
      <c r="F54" s="236">
        <v>3.5991838960433302</v>
      </c>
      <c r="G54" s="236">
        <v>3.2780619201891499</v>
      </c>
      <c r="H54" s="236">
        <v>2.9720350961484967</v>
      </c>
      <c r="I54" s="236">
        <v>2.9101957466149089</v>
      </c>
      <c r="J54" s="236">
        <v>2.5814467640750527</v>
      </c>
      <c r="K54" s="236">
        <v>2.2888902667070035</v>
      </c>
      <c r="L54" s="236">
        <v>2.4703254535056538</v>
      </c>
      <c r="M54" s="236">
        <v>2.3688293018121311</v>
      </c>
      <c r="N54" s="236">
        <v>2.2780730227409598</v>
      </c>
      <c r="O54" s="236">
        <v>2.3658191157017643</v>
      </c>
      <c r="P54" s="236">
        <v>2.0645577274552092</v>
      </c>
      <c r="Q54" s="236">
        <v>1.6365315781239376</v>
      </c>
      <c r="R54" s="236">
        <v>1.3906785624297324</v>
      </c>
      <c r="S54" s="236">
        <v>1.2499262072005715</v>
      </c>
      <c r="T54" s="236">
        <v>1.0559997209725573</v>
      </c>
      <c r="U54" s="236">
        <v>0.84443097058426952</v>
      </c>
      <c r="V54" s="236">
        <v>0.77470445119061926</v>
      </c>
      <c r="W54" s="268">
        <v>0.67771328221167038</v>
      </c>
      <c r="X54" s="268">
        <v>0.67888462852256237</v>
      </c>
      <c r="Y54" s="268">
        <v>0.65232288734859234</v>
      </c>
      <c r="Z54" s="268">
        <v>0.65438354689317013</v>
      </c>
    </row>
    <row r="55" spans="1:26" ht="17.25" x14ac:dyDescent="0.25">
      <c r="C55" s="232" t="s">
        <v>252</v>
      </c>
      <c r="D55" s="232"/>
      <c r="E55" s="232"/>
      <c r="F55" s="236">
        <v>0.16712593615975899</v>
      </c>
      <c r="G55" s="236">
        <v>0.14603039000393037</v>
      </c>
      <c r="H55" s="236">
        <v>0.13628784722616707</v>
      </c>
      <c r="I55" s="236">
        <v>0.13536524733607325</v>
      </c>
      <c r="J55" s="236">
        <v>0.13293050535233836</v>
      </c>
      <c r="K55" s="236">
        <v>0.13402731090841577</v>
      </c>
      <c r="L55" s="236">
        <v>0.13156257600541038</v>
      </c>
      <c r="M55" s="236">
        <v>0.13219716817101487</v>
      </c>
      <c r="N55" s="236">
        <v>0.13512849341311967</v>
      </c>
      <c r="O55" s="236">
        <v>0.12913562305078349</v>
      </c>
      <c r="P55" s="236">
        <v>0.13261183345241989</v>
      </c>
      <c r="Q55" s="236">
        <v>0.13077700251148189</v>
      </c>
      <c r="R55" s="236">
        <v>0.1179402388853001</v>
      </c>
      <c r="S55" s="236">
        <v>0.1068218309236033</v>
      </c>
      <c r="T55" s="236">
        <v>9.7841020669463805E-2</v>
      </c>
      <c r="U55" s="236">
        <v>9.0399660711832086E-2</v>
      </c>
      <c r="V55" s="236">
        <v>8.0347812285405107E-2</v>
      </c>
      <c r="W55" s="268">
        <v>7.0035770454553364E-2</v>
      </c>
      <c r="X55" s="268">
        <v>5.9512018435322521E-2</v>
      </c>
      <c r="Y55" s="268">
        <v>4.5301169728632573E-2</v>
      </c>
      <c r="Z55" s="268">
        <v>4.1002657880032337E-2</v>
      </c>
    </row>
    <row r="56" spans="1:26" x14ac:dyDescent="0.2">
      <c r="C56" s="252" t="s">
        <v>246</v>
      </c>
      <c r="D56" s="252"/>
      <c r="E56" s="343"/>
      <c r="F56" s="259">
        <v>6.42155172904351</v>
      </c>
      <c r="G56" s="259">
        <v>6.5074221725201689</v>
      </c>
      <c r="H56" s="259">
        <v>6.059414402448053</v>
      </c>
      <c r="I56" s="259">
        <v>5.9289283430400008</v>
      </c>
      <c r="J56" s="259">
        <v>5.2250550112942697</v>
      </c>
      <c r="K56" s="259">
        <v>4.8551300633918828</v>
      </c>
      <c r="L56" s="259">
        <v>4.9351446066654354</v>
      </c>
      <c r="M56" s="259">
        <v>4.7776815339757386</v>
      </c>
      <c r="N56" s="259">
        <v>4.623697817596236</v>
      </c>
      <c r="O56" s="259">
        <v>4.6520639206732879</v>
      </c>
      <c r="P56" s="259">
        <v>4.309903832678498</v>
      </c>
      <c r="Q56" s="259">
        <v>3.8149157287769251</v>
      </c>
      <c r="R56" s="259">
        <v>3.4617032227837807</v>
      </c>
      <c r="S56" s="259">
        <v>3.2218590591904772</v>
      </c>
      <c r="T56" s="259">
        <v>2.961844559128151</v>
      </c>
      <c r="U56" s="259">
        <v>2.5948053093435131</v>
      </c>
      <c r="V56" s="259">
        <v>2.4399015928174141</v>
      </c>
      <c r="W56" s="259">
        <v>2.2405935834614743</v>
      </c>
      <c r="X56" s="259">
        <v>2.1433337204876337</v>
      </c>
      <c r="Y56" s="259">
        <v>2.0388215520197921</v>
      </c>
      <c r="Z56" s="259">
        <v>1.9669937482330244</v>
      </c>
    </row>
    <row r="57" spans="1:26" x14ac:dyDescent="0.2">
      <c r="B57" s="252" t="s">
        <v>247</v>
      </c>
      <c r="C57" s="121"/>
      <c r="D57" s="121"/>
      <c r="E57" s="121"/>
      <c r="F57" s="258">
        <v>19.844882779841718</v>
      </c>
      <c r="G57" s="258">
        <v>13.316394212112854</v>
      </c>
      <c r="H57" s="258">
        <v>11.521099796298767</v>
      </c>
      <c r="I57" s="258">
        <v>11.379491854115276</v>
      </c>
      <c r="J57" s="258">
        <v>10.563155894447522</v>
      </c>
      <c r="K57" s="258">
        <v>10.971270118156735</v>
      </c>
      <c r="L57" s="258">
        <v>8.8863214648766427</v>
      </c>
      <c r="M57" s="258">
        <v>8.3050814155559127</v>
      </c>
      <c r="N57" s="258">
        <v>8.3680767358548582</v>
      </c>
      <c r="O57" s="258">
        <v>8.3941247685877318</v>
      </c>
      <c r="P57" s="258">
        <v>8.7141331399163366</v>
      </c>
      <c r="Q57" s="258">
        <v>8.4730684101468992</v>
      </c>
      <c r="R57" s="258">
        <v>7.9134999593591218</v>
      </c>
      <c r="S57" s="258">
        <v>7.3774764659032606</v>
      </c>
      <c r="T57" s="258">
        <v>8.2034000321623708</v>
      </c>
      <c r="U57" s="258">
        <v>7.3494521796346248</v>
      </c>
      <c r="V57" s="258">
        <v>7.3512090551596172</v>
      </c>
      <c r="W57" s="258">
        <v>7.3197250190871017</v>
      </c>
      <c r="X57" s="258">
        <v>7.0599777413294698</v>
      </c>
      <c r="Y57" s="258">
        <v>6.9322318535525786</v>
      </c>
      <c r="Z57" s="258">
        <v>6.7615160967828443</v>
      </c>
    </row>
    <row r="58" spans="1:26" x14ac:dyDescent="0.2">
      <c r="B58" s="252" t="s">
        <v>248</v>
      </c>
      <c r="C58" s="121"/>
      <c r="D58" s="121"/>
      <c r="E58" s="121"/>
      <c r="F58" s="258">
        <v>26.266434508885226</v>
      </c>
      <c r="G58" s="258">
        <v>19.823816384633034</v>
      </c>
      <c r="H58" s="258">
        <v>17.580514198746833</v>
      </c>
      <c r="I58" s="258">
        <v>17.308420197155275</v>
      </c>
      <c r="J58" s="258">
        <v>15.78821090574179</v>
      </c>
      <c r="K58" s="258">
        <v>15.826400181548614</v>
      </c>
      <c r="L58" s="258">
        <v>13.821466071542073</v>
      </c>
      <c r="M58" s="258">
        <v>13.082762949531654</v>
      </c>
      <c r="N58" s="258">
        <v>12.991774553451091</v>
      </c>
      <c r="O58" s="258">
        <v>13.046188689261015</v>
      </c>
      <c r="P58" s="258">
        <v>13.024036972594843</v>
      </c>
      <c r="Q58" s="258">
        <v>12.287984138923829</v>
      </c>
      <c r="R58" s="258">
        <v>11.375203182142901</v>
      </c>
      <c r="S58" s="258">
        <v>10.599335525093744</v>
      </c>
      <c r="T58" s="258">
        <v>11.165244591290522</v>
      </c>
      <c r="U58" s="258">
        <v>9.944257488978133</v>
      </c>
      <c r="V58" s="258">
        <v>9.79111064797703</v>
      </c>
      <c r="W58" s="258">
        <v>9.5603186025485734</v>
      </c>
      <c r="X58" s="258">
        <v>9.2033114618170995</v>
      </c>
      <c r="Y58" s="258">
        <v>8.9710534055723752</v>
      </c>
      <c r="Z58" s="258">
        <v>8.7285098450158678</v>
      </c>
    </row>
    <row r="59" spans="1:26" ht="14.25" x14ac:dyDescent="0.25">
      <c r="B59" s="253" t="s">
        <v>457</v>
      </c>
      <c r="C59" s="124"/>
      <c r="D59" s="124"/>
      <c r="E59" s="124"/>
      <c r="F59" s="267">
        <f>F56/F58</f>
        <v>0.24447748044643336</v>
      </c>
      <c r="G59" s="267">
        <f t="shared" ref="G59:Z59" si="2">G56/G58</f>
        <v>0.32826283528153405</v>
      </c>
      <c r="H59" s="267">
        <f t="shared" si="2"/>
        <v>0.34466650599332171</v>
      </c>
      <c r="I59" s="267">
        <f t="shared" si="2"/>
        <v>0.34254589821053971</v>
      </c>
      <c r="J59" s="267">
        <f t="shared" si="2"/>
        <v>0.33094661849203216</v>
      </c>
      <c r="K59" s="267">
        <f t="shared" si="2"/>
        <v>0.30677412473446047</v>
      </c>
      <c r="L59" s="267">
        <f t="shared" si="2"/>
        <v>0.35706375728308082</v>
      </c>
      <c r="M59" s="267">
        <f t="shared" si="2"/>
        <v>0.36518903173635608</v>
      </c>
      <c r="N59" s="267">
        <f t="shared" si="2"/>
        <v>0.35589424666917518</v>
      </c>
      <c r="O59" s="267">
        <f t="shared" si="2"/>
        <v>0.35658413590956561</v>
      </c>
      <c r="P59" s="267">
        <f t="shared" si="2"/>
        <v>0.33091919515795221</v>
      </c>
      <c r="Q59" s="267">
        <f t="shared" si="2"/>
        <v>0.31045903751557352</v>
      </c>
      <c r="R59" s="267">
        <f t="shared" si="2"/>
        <v>0.30432012223026095</v>
      </c>
      <c r="S59" s="267">
        <f t="shared" si="2"/>
        <v>0.30396802248242649</v>
      </c>
      <c r="T59" s="267">
        <f t="shared" si="2"/>
        <v>0.26527359386632204</v>
      </c>
      <c r="U59" s="267">
        <f t="shared" si="2"/>
        <v>0.26093504841558102</v>
      </c>
      <c r="V59" s="267">
        <f t="shared" si="2"/>
        <v>0.24919558980998027</v>
      </c>
      <c r="W59" s="267">
        <f t="shared" si="2"/>
        <v>0.23436390319295225</v>
      </c>
      <c r="X59" s="267">
        <f t="shared" si="2"/>
        <v>0.23288723079512669</v>
      </c>
      <c r="Y59" s="267">
        <f t="shared" si="2"/>
        <v>0.22726668316937862</v>
      </c>
      <c r="Z59" s="267">
        <f t="shared" si="2"/>
        <v>0.22535275587232251</v>
      </c>
    </row>
    <row r="60" spans="1:26" ht="19.5" customHeight="1" x14ac:dyDescent="0.25">
      <c r="A60" s="255" t="s">
        <v>414</v>
      </c>
      <c r="B60" s="225"/>
      <c r="C60" s="121"/>
      <c r="D60" s="121"/>
      <c r="E60" s="121"/>
      <c r="F60" s="226"/>
      <c r="G60" s="226"/>
      <c r="H60" s="226"/>
      <c r="I60" s="226"/>
      <c r="J60" s="226"/>
      <c r="K60" s="226"/>
      <c r="L60" s="226"/>
      <c r="M60" s="226"/>
      <c r="N60" s="226"/>
      <c r="O60" s="226"/>
      <c r="P60" s="226"/>
      <c r="Q60" s="226"/>
      <c r="R60" s="226"/>
      <c r="S60" s="226"/>
      <c r="T60" s="226"/>
      <c r="U60" s="226"/>
      <c r="V60" s="226"/>
    </row>
    <row r="61" spans="1:26" ht="15" x14ac:dyDescent="0.25">
      <c r="A61" s="378" t="s">
        <v>253</v>
      </c>
      <c r="B61" s="251" t="s">
        <v>452</v>
      </c>
      <c r="C61" s="11"/>
      <c r="D61" s="11"/>
      <c r="E61" s="11"/>
      <c r="F61" s="379"/>
      <c r="G61" s="379"/>
      <c r="H61" s="379"/>
      <c r="I61" s="379"/>
      <c r="J61" s="379"/>
      <c r="K61" s="379"/>
      <c r="L61" s="379"/>
      <c r="M61" s="379"/>
      <c r="N61" s="379"/>
      <c r="O61" s="379"/>
      <c r="P61" s="379"/>
      <c r="Q61" s="379"/>
      <c r="R61" s="226"/>
      <c r="S61" s="226"/>
      <c r="T61" s="226"/>
      <c r="U61" s="226"/>
      <c r="V61" s="238"/>
    </row>
    <row r="62" spans="1:26" x14ac:dyDescent="0.2">
      <c r="A62" s="249"/>
      <c r="B62" s="248" t="s">
        <v>254</v>
      </c>
    </row>
    <row r="63" spans="1:26" x14ac:dyDescent="0.2">
      <c r="A63" s="247" t="s">
        <v>255</v>
      </c>
      <c r="B63" s="248" t="s">
        <v>256</v>
      </c>
    </row>
    <row r="64" spans="1:26" x14ac:dyDescent="0.2">
      <c r="A64" s="250"/>
      <c r="B64" s="248" t="s">
        <v>257</v>
      </c>
    </row>
    <row r="65" spans="1:2" x14ac:dyDescent="0.2">
      <c r="A65" s="250"/>
      <c r="B65" s="248" t="s">
        <v>258</v>
      </c>
    </row>
    <row r="66" spans="1:2" x14ac:dyDescent="0.2">
      <c r="A66" s="250"/>
      <c r="B66" s="248" t="s">
        <v>259</v>
      </c>
    </row>
    <row r="67" spans="1:2" x14ac:dyDescent="0.2">
      <c r="A67" s="247" t="s">
        <v>260</v>
      </c>
      <c r="B67" s="251" t="s">
        <v>261</v>
      </c>
    </row>
    <row r="68" spans="1:2" x14ac:dyDescent="0.2">
      <c r="A68" s="247" t="s">
        <v>262</v>
      </c>
      <c r="B68" s="251" t="s">
        <v>263</v>
      </c>
    </row>
    <row r="69" spans="1:2" x14ac:dyDescent="0.2">
      <c r="A69" s="250"/>
      <c r="B69" s="251" t="s">
        <v>264</v>
      </c>
    </row>
    <row r="70" spans="1:2" x14ac:dyDescent="0.2">
      <c r="A70" s="247" t="s">
        <v>265</v>
      </c>
      <c r="B70" s="251" t="s">
        <v>266</v>
      </c>
    </row>
    <row r="71" spans="1:2" x14ac:dyDescent="0.2">
      <c r="A71" s="247" t="s">
        <v>454</v>
      </c>
      <c r="B71" s="251" t="s">
        <v>453</v>
      </c>
    </row>
  </sheetData>
  <pageMargins left="0.70866141732283472" right="0.70866141732283472" top="0.74803149606299213" bottom="0.74803149606299213" header="0.31496062992125984" footer="0.31496062992125984"/>
  <pageSetup paperSize="9" scale="66" orientation="portrait" r:id="rId1"/>
  <headerFooter>
    <oddHeader>&amp;RENVIRIONMENT AND EMISSIONS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8"/>
  <sheetViews>
    <sheetView topLeftCell="A31" zoomScale="75" zoomScaleNormal="75" workbookViewId="0">
      <selection activeCell="T5" sqref="T5"/>
    </sheetView>
  </sheetViews>
  <sheetFormatPr defaultRowHeight="12.75" x14ac:dyDescent="0.2"/>
  <cols>
    <col min="1" max="1" width="38.28515625" style="3" customWidth="1"/>
    <col min="2" max="2" width="24" style="3" customWidth="1"/>
    <col min="3" max="6" width="7.7109375" style="3" hidden="1" customWidth="1"/>
    <col min="7" max="9" width="7.7109375" style="3" customWidth="1"/>
    <col min="10" max="10" width="7.7109375" style="4" customWidth="1"/>
    <col min="11" max="11" width="7.7109375" style="3" customWidth="1"/>
    <col min="12" max="16384" width="9.140625" style="3"/>
  </cols>
  <sheetData>
    <row r="1" spans="1:17" s="17" customFormat="1" ht="18.75" x14ac:dyDescent="0.25">
      <c r="A1" s="48" t="s">
        <v>320</v>
      </c>
      <c r="J1" s="16"/>
    </row>
    <row r="2" spans="1:17" ht="12" customHeight="1" x14ac:dyDescent="0.25">
      <c r="A2" s="47"/>
      <c r="B2" s="11"/>
      <c r="C2" s="11"/>
      <c r="D2" s="11"/>
      <c r="E2" s="11"/>
      <c r="F2" s="11"/>
      <c r="G2" s="11"/>
      <c r="H2" s="11"/>
      <c r="I2" s="46"/>
      <c r="J2" s="3"/>
      <c r="K2" s="45"/>
      <c r="M2" s="45"/>
      <c r="O2" s="45"/>
      <c r="Q2" s="45"/>
    </row>
    <row r="3" spans="1:17" ht="15.75" x14ac:dyDescent="0.25">
      <c r="A3" s="44" t="s">
        <v>13</v>
      </c>
      <c r="B3" s="44" t="s">
        <v>267</v>
      </c>
      <c r="C3" s="44"/>
      <c r="D3" s="44"/>
      <c r="E3" s="44"/>
      <c r="F3" s="44"/>
      <c r="G3" s="44"/>
      <c r="H3" s="44"/>
      <c r="I3" s="43"/>
      <c r="J3" s="43"/>
      <c r="L3" s="43"/>
      <c r="N3" s="43"/>
      <c r="P3" s="43"/>
    </row>
    <row r="4" spans="1:17" s="35" customFormat="1" ht="18.75" x14ac:dyDescent="0.25">
      <c r="A4" s="42" t="s">
        <v>12</v>
      </c>
      <c r="B4" s="42" t="s">
        <v>268</v>
      </c>
      <c r="C4" s="41">
        <v>2003</v>
      </c>
      <c r="D4" s="40">
        <v>2004</v>
      </c>
      <c r="E4" s="40">
        <v>2005</v>
      </c>
      <c r="F4" s="40">
        <v>2006</v>
      </c>
      <c r="G4" s="40">
        <v>2007</v>
      </c>
      <c r="H4" s="40">
        <v>2008</v>
      </c>
      <c r="I4" s="40">
        <v>2009</v>
      </c>
      <c r="J4" s="40">
        <v>2010</v>
      </c>
      <c r="K4" s="40">
        <v>2011</v>
      </c>
      <c r="L4" s="40">
        <v>2012</v>
      </c>
      <c r="M4" s="40">
        <v>2013</v>
      </c>
      <c r="N4" s="40">
        <v>2014</v>
      </c>
      <c r="O4" s="40">
        <v>2015</v>
      </c>
      <c r="P4" s="40">
        <v>2016</v>
      </c>
      <c r="Q4" s="40">
        <v>2017</v>
      </c>
    </row>
    <row r="5" spans="1:17" s="35" customFormat="1" ht="8.25" customHeight="1" x14ac:dyDescent="0.25">
      <c r="A5" s="39"/>
      <c r="F5" s="38"/>
    </row>
    <row r="6" spans="1:17" s="35" customFormat="1" ht="18" hidden="1" customHeight="1" x14ac:dyDescent="0.25">
      <c r="A6" s="24" t="s">
        <v>224</v>
      </c>
      <c r="C6" s="23"/>
      <c r="D6" s="23"/>
      <c r="E6" s="23"/>
      <c r="G6" s="23"/>
      <c r="H6" s="23"/>
      <c r="I6" s="23"/>
      <c r="J6" s="23"/>
      <c r="K6" s="23"/>
      <c r="L6" s="23" t="s">
        <v>6</v>
      </c>
    </row>
    <row r="7" spans="1:17" s="35" customFormat="1" ht="18" hidden="1" customHeight="1" x14ac:dyDescent="0.25">
      <c r="A7" s="19" t="s">
        <v>11</v>
      </c>
      <c r="B7" s="22"/>
      <c r="C7" s="22" t="s">
        <v>2</v>
      </c>
      <c r="D7" s="22" t="s">
        <v>2</v>
      </c>
      <c r="E7" s="22" t="s">
        <v>2</v>
      </c>
      <c r="F7" s="22" t="s">
        <v>2</v>
      </c>
      <c r="G7" s="22" t="s">
        <v>2</v>
      </c>
      <c r="H7" s="22" t="s">
        <v>2</v>
      </c>
      <c r="I7" s="22" t="s">
        <v>2</v>
      </c>
      <c r="J7" s="22" t="s">
        <v>2</v>
      </c>
      <c r="K7" s="22" t="s">
        <v>2</v>
      </c>
      <c r="L7" s="22" t="s">
        <v>2</v>
      </c>
    </row>
    <row r="8" spans="1:17" s="10" customFormat="1" ht="7.5" hidden="1" customHeight="1" x14ac:dyDescent="0.2">
      <c r="A8" s="19"/>
      <c r="F8" s="37"/>
      <c r="G8" s="10" t="s">
        <v>10</v>
      </c>
      <c r="H8" s="10" t="s">
        <v>10</v>
      </c>
      <c r="I8" s="10" t="s">
        <v>10</v>
      </c>
      <c r="J8" s="10" t="s">
        <v>10</v>
      </c>
    </row>
    <row r="9" spans="1:17" ht="18" customHeight="1" x14ac:dyDescent="0.2">
      <c r="A9" s="33" t="s">
        <v>269</v>
      </c>
      <c r="B9" s="17"/>
      <c r="C9" s="23"/>
      <c r="D9" s="23"/>
      <c r="E9" s="23"/>
      <c r="G9" s="23"/>
      <c r="H9" s="23"/>
      <c r="I9" s="23"/>
      <c r="J9" s="23"/>
      <c r="K9" s="23"/>
      <c r="Q9" s="23" t="s">
        <v>6</v>
      </c>
    </row>
    <row r="10" spans="1:17" ht="18" customHeight="1" x14ac:dyDescent="0.25">
      <c r="A10" s="33"/>
      <c r="B10" s="17"/>
      <c r="C10" s="23"/>
      <c r="D10" s="23"/>
      <c r="E10" s="23"/>
      <c r="G10" s="23"/>
      <c r="H10" s="23"/>
      <c r="I10" s="23"/>
      <c r="J10" s="23"/>
      <c r="K10" s="23"/>
      <c r="M10" s="23"/>
      <c r="O10" s="239"/>
    </row>
    <row r="11" spans="1:17" ht="18" customHeight="1" x14ac:dyDescent="0.2">
      <c r="A11" s="19" t="s">
        <v>3</v>
      </c>
      <c r="B11" s="19" t="s">
        <v>270</v>
      </c>
      <c r="C11" s="17">
        <v>31</v>
      </c>
      <c r="D11" s="17">
        <v>26</v>
      </c>
      <c r="E11" s="17">
        <v>24</v>
      </c>
      <c r="F11" s="17">
        <v>27</v>
      </c>
      <c r="G11" s="17">
        <v>24</v>
      </c>
      <c r="H11" s="17">
        <v>25</v>
      </c>
      <c r="I11" s="17">
        <v>26</v>
      </c>
      <c r="J11" s="16" t="s">
        <v>4</v>
      </c>
      <c r="K11" s="16">
        <v>23</v>
      </c>
      <c r="L11" s="16">
        <v>21</v>
      </c>
      <c r="M11" s="16" t="s">
        <v>4</v>
      </c>
      <c r="N11" s="17">
        <v>22</v>
      </c>
      <c r="O11" s="17">
        <v>23</v>
      </c>
      <c r="P11" s="302">
        <v>20.8</v>
      </c>
      <c r="Q11" s="302">
        <v>22</v>
      </c>
    </row>
    <row r="12" spans="1:17" ht="18" customHeight="1" x14ac:dyDescent="0.2">
      <c r="A12" s="19" t="s">
        <v>271</v>
      </c>
      <c r="B12" s="19" t="s">
        <v>272</v>
      </c>
      <c r="C12" s="18" t="s">
        <v>2</v>
      </c>
      <c r="D12" s="18" t="s">
        <v>2</v>
      </c>
      <c r="E12" s="16">
        <v>64</v>
      </c>
      <c r="F12" s="16">
        <v>49</v>
      </c>
      <c r="G12" s="16">
        <v>53</v>
      </c>
      <c r="H12" s="16">
        <v>55</v>
      </c>
      <c r="I12" s="16" t="s">
        <v>4</v>
      </c>
      <c r="J12" s="16">
        <v>59</v>
      </c>
      <c r="K12" s="16">
        <v>44</v>
      </c>
      <c r="L12" s="16">
        <v>53</v>
      </c>
      <c r="M12" s="16">
        <v>48</v>
      </c>
      <c r="N12" s="17">
        <v>47</v>
      </c>
      <c r="O12" s="17">
        <v>46</v>
      </c>
      <c r="P12" s="302">
        <v>43</v>
      </c>
      <c r="Q12" s="302">
        <v>40</v>
      </c>
    </row>
    <row r="13" spans="1:17" ht="18" customHeight="1" x14ac:dyDescent="0.2">
      <c r="A13" s="19" t="s">
        <v>273</v>
      </c>
      <c r="B13" s="19" t="s">
        <v>272</v>
      </c>
      <c r="C13" s="16" t="s">
        <v>4</v>
      </c>
      <c r="D13" s="17">
        <v>35</v>
      </c>
      <c r="E13" s="16" t="s">
        <v>4</v>
      </c>
      <c r="F13" s="17">
        <v>33</v>
      </c>
      <c r="G13" s="17">
        <v>32</v>
      </c>
      <c r="H13" s="17">
        <v>33</v>
      </c>
      <c r="I13" s="17">
        <v>33</v>
      </c>
      <c r="J13" s="17">
        <v>33</v>
      </c>
      <c r="K13" s="16" t="s">
        <v>4</v>
      </c>
      <c r="L13" s="17">
        <v>30</v>
      </c>
      <c r="M13" s="17">
        <v>31</v>
      </c>
      <c r="N13" s="17">
        <v>29</v>
      </c>
      <c r="O13" s="17">
        <v>27</v>
      </c>
      <c r="P13" s="302">
        <v>28.6</v>
      </c>
      <c r="Q13" s="302">
        <v>27</v>
      </c>
    </row>
    <row r="14" spans="1:17" ht="18" customHeight="1" x14ac:dyDescent="0.2">
      <c r="A14" s="19" t="s">
        <v>274</v>
      </c>
      <c r="B14" s="19" t="s">
        <v>272</v>
      </c>
      <c r="C14" s="17">
        <v>38</v>
      </c>
      <c r="D14" s="17">
        <v>37</v>
      </c>
      <c r="E14" s="17">
        <v>36</v>
      </c>
      <c r="F14" s="17">
        <v>37</v>
      </c>
      <c r="G14" s="17">
        <v>38</v>
      </c>
      <c r="H14" s="17">
        <v>37</v>
      </c>
      <c r="I14" s="17">
        <v>35</v>
      </c>
      <c r="J14" s="17">
        <v>40</v>
      </c>
      <c r="K14" s="16">
        <v>32</v>
      </c>
      <c r="L14" s="16">
        <v>33</v>
      </c>
      <c r="M14" s="17">
        <v>30</v>
      </c>
      <c r="N14" s="17">
        <v>30</v>
      </c>
      <c r="O14" s="17">
        <v>30</v>
      </c>
      <c r="P14" s="302">
        <v>30.9</v>
      </c>
      <c r="Q14" s="302">
        <v>30</v>
      </c>
    </row>
    <row r="15" spans="1:17" ht="18" customHeight="1" x14ac:dyDescent="0.2">
      <c r="A15" s="19" t="s">
        <v>275</v>
      </c>
      <c r="B15" s="19" t="s">
        <v>272</v>
      </c>
      <c r="C15" s="18" t="s">
        <v>2</v>
      </c>
      <c r="D15" s="18" t="s">
        <v>2</v>
      </c>
      <c r="E15" s="18" t="s">
        <v>2</v>
      </c>
      <c r="F15" s="16" t="s">
        <v>4</v>
      </c>
      <c r="G15" s="16">
        <v>53</v>
      </c>
      <c r="H15" s="16">
        <v>53</v>
      </c>
      <c r="I15" s="16">
        <v>54</v>
      </c>
      <c r="J15" s="16">
        <v>55</v>
      </c>
      <c r="K15" s="16" t="s">
        <v>4</v>
      </c>
      <c r="L15" s="16">
        <v>53</v>
      </c>
      <c r="M15" s="16">
        <v>52</v>
      </c>
      <c r="N15" s="17">
        <v>46</v>
      </c>
      <c r="O15" s="17">
        <v>48</v>
      </c>
      <c r="P15" s="302">
        <v>44.9</v>
      </c>
      <c r="Q15" s="302">
        <v>44</v>
      </c>
    </row>
    <row r="16" spans="1:17" ht="18" customHeight="1" x14ac:dyDescent="0.2">
      <c r="A16" s="19" t="s">
        <v>276</v>
      </c>
      <c r="B16" s="19" t="s">
        <v>277</v>
      </c>
      <c r="C16" s="18" t="s">
        <v>2</v>
      </c>
      <c r="D16" s="18" t="s">
        <v>2</v>
      </c>
      <c r="E16" s="18" t="s">
        <v>2</v>
      </c>
      <c r="F16" s="16" t="s">
        <v>4</v>
      </c>
      <c r="G16" s="16">
        <v>36</v>
      </c>
      <c r="H16" s="16">
        <v>43</v>
      </c>
      <c r="I16" s="16">
        <v>45</v>
      </c>
      <c r="J16" s="16">
        <v>40</v>
      </c>
      <c r="K16" s="16">
        <v>36</v>
      </c>
      <c r="L16" s="16">
        <v>32</v>
      </c>
      <c r="M16" s="16">
        <v>31</v>
      </c>
      <c r="N16" s="17">
        <v>29</v>
      </c>
      <c r="O16" s="17">
        <v>28</v>
      </c>
      <c r="P16" s="302">
        <v>10.3</v>
      </c>
      <c r="Q16" s="344" t="s">
        <v>2</v>
      </c>
    </row>
    <row r="17" spans="1:17" ht="18" customHeight="1" x14ac:dyDescent="0.2">
      <c r="A17" s="19" t="s">
        <v>8</v>
      </c>
      <c r="B17" s="17" t="s">
        <v>59</v>
      </c>
      <c r="C17" s="18" t="s">
        <v>2</v>
      </c>
      <c r="D17" s="18" t="s">
        <v>2</v>
      </c>
      <c r="E17" s="17">
        <v>4</v>
      </c>
      <c r="F17" s="17">
        <v>4</v>
      </c>
      <c r="G17" s="17">
        <v>5</v>
      </c>
      <c r="H17" s="17">
        <v>5</v>
      </c>
      <c r="I17" s="17">
        <v>4</v>
      </c>
      <c r="J17" s="17">
        <v>3</v>
      </c>
      <c r="K17" s="17">
        <v>3</v>
      </c>
      <c r="L17" s="17">
        <v>3</v>
      </c>
      <c r="M17" s="17">
        <v>3</v>
      </c>
      <c r="N17" s="17">
        <v>2</v>
      </c>
      <c r="O17" s="17">
        <v>2</v>
      </c>
      <c r="P17" s="302">
        <v>2</v>
      </c>
      <c r="Q17" s="302">
        <v>2</v>
      </c>
    </row>
    <row r="18" spans="1:17" ht="18" customHeight="1" x14ac:dyDescent="0.2">
      <c r="A18" s="19" t="s">
        <v>278</v>
      </c>
      <c r="B18" s="19" t="s">
        <v>272</v>
      </c>
      <c r="C18" s="18" t="s">
        <v>2</v>
      </c>
      <c r="D18" s="18" t="s">
        <v>2</v>
      </c>
      <c r="E18" s="16">
        <v>34</v>
      </c>
      <c r="F18" s="16" t="s">
        <v>2</v>
      </c>
      <c r="G18" s="16">
        <v>41</v>
      </c>
      <c r="H18" s="16">
        <v>42</v>
      </c>
      <c r="I18" s="16">
        <v>38</v>
      </c>
      <c r="J18" s="16">
        <v>41</v>
      </c>
      <c r="K18" s="16">
        <v>37</v>
      </c>
      <c r="L18" s="16">
        <v>39</v>
      </c>
      <c r="M18" s="16">
        <v>38</v>
      </c>
      <c r="N18" s="17">
        <v>34</v>
      </c>
      <c r="O18" s="17">
        <v>32</v>
      </c>
      <c r="P18" s="302">
        <v>32.9</v>
      </c>
      <c r="Q18" s="302">
        <v>30</v>
      </c>
    </row>
    <row r="19" spans="1:17" ht="18" customHeight="1" x14ac:dyDescent="0.2">
      <c r="A19" s="19" t="s">
        <v>5</v>
      </c>
      <c r="B19" s="19" t="s">
        <v>270</v>
      </c>
      <c r="C19" s="31" t="s">
        <v>2</v>
      </c>
      <c r="D19" s="16">
        <v>25</v>
      </c>
      <c r="E19" s="16">
        <v>25</v>
      </c>
      <c r="F19" s="16">
        <v>27</v>
      </c>
      <c r="G19" s="16">
        <v>27</v>
      </c>
      <c r="H19" s="16">
        <v>31</v>
      </c>
      <c r="I19" s="16">
        <v>24</v>
      </c>
      <c r="J19" s="16">
        <v>31</v>
      </c>
      <c r="K19" s="16">
        <v>25</v>
      </c>
      <c r="L19" s="16">
        <v>24</v>
      </c>
      <c r="M19" s="16">
        <v>22</v>
      </c>
      <c r="N19" s="16" t="s">
        <v>4</v>
      </c>
      <c r="O19" s="16" t="s">
        <v>4</v>
      </c>
      <c r="P19" s="344">
        <v>20.100000000000001</v>
      </c>
      <c r="Q19" s="344">
        <v>20</v>
      </c>
    </row>
    <row r="20" spans="1:17" ht="18" customHeight="1" x14ac:dyDescent="0.2">
      <c r="A20" s="19" t="s">
        <v>279</v>
      </c>
      <c r="B20" s="19" t="s">
        <v>280</v>
      </c>
      <c r="C20" s="16" t="s">
        <v>4</v>
      </c>
      <c r="D20" s="17">
        <v>36</v>
      </c>
      <c r="E20" s="17">
        <v>33</v>
      </c>
      <c r="F20" s="17">
        <v>31</v>
      </c>
      <c r="G20" s="17">
        <v>31</v>
      </c>
      <c r="H20" s="17">
        <v>35</v>
      </c>
      <c r="I20" s="17">
        <v>42</v>
      </c>
      <c r="J20" s="17">
        <v>44</v>
      </c>
      <c r="K20" s="16">
        <v>34</v>
      </c>
      <c r="L20" s="16" t="s">
        <v>4</v>
      </c>
      <c r="M20" s="16" t="s">
        <v>2</v>
      </c>
      <c r="N20" s="16" t="s">
        <v>2</v>
      </c>
      <c r="O20" s="16" t="s">
        <v>2</v>
      </c>
      <c r="P20" s="344" t="s">
        <v>2</v>
      </c>
      <c r="Q20" s="344" t="s">
        <v>2</v>
      </c>
    </row>
    <row r="21" spans="1:17" ht="18" hidden="1" customHeight="1" x14ac:dyDescent="0.2">
      <c r="A21" s="19" t="s">
        <v>7</v>
      </c>
      <c r="B21" s="19"/>
      <c r="C21" s="18" t="s">
        <v>2</v>
      </c>
      <c r="D21" s="18" t="s">
        <v>2</v>
      </c>
      <c r="E21" s="18" t="s">
        <v>2</v>
      </c>
      <c r="F21" s="18" t="s">
        <v>2</v>
      </c>
      <c r="G21" s="18" t="s">
        <v>2</v>
      </c>
      <c r="H21" s="18" t="s">
        <v>2</v>
      </c>
      <c r="I21" s="18" t="s">
        <v>2</v>
      </c>
      <c r="J21" s="18" t="s">
        <v>2</v>
      </c>
      <c r="K21" s="16" t="s">
        <v>2</v>
      </c>
      <c r="L21" s="16" t="s">
        <v>2</v>
      </c>
      <c r="M21" s="18" t="s">
        <v>2</v>
      </c>
      <c r="N21" s="16" t="s">
        <v>2</v>
      </c>
      <c r="O21" s="16"/>
      <c r="P21" s="344"/>
      <c r="Q21" s="344"/>
    </row>
    <row r="22" spans="1:17" ht="18" customHeight="1" x14ac:dyDescent="0.2">
      <c r="A22" s="19" t="s">
        <v>281</v>
      </c>
      <c r="B22" s="19" t="s">
        <v>277</v>
      </c>
      <c r="C22" s="17">
        <v>75</v>
      </c>
      <c r="D22" s="17">
        <v>68</v>
      </c>
      <c r="E22" s="17">
        <v>62</v>
      </c>
      <c r="F22" s="17">
        <v>68</v>
      </c>
      <c r="G22" s="17">
        <v>70</v>
      </c>
      <c r="H22" s="17">
        <v>82</v>
      </c>
      <c r="I22" s="17">
        <v>78</v>
      </c>
      <c r="J22" s="17">
        <v>84</v>
      </c>
      <c r="K22" s="16">
        <v>72</v>
      </c>
      <c r="L22" s="16">
        <v>72</v>
      </c>
      <c r="M22" s="17">
        <v>67</v>
      </c>
      <c r="N22" s="17">
        <v>68</v>
      </c>
      <c r="O22" s="17">
        <v>60</v>
      </c>
      <c r="P22" s="302">
        <v>64.900000000000006</v>
      </c>
      <c r="Q22" s="302">
        <v>59</v>
      </c>
    </row>
    <row r="23" spans="1:17" ht="18" customHeight="1" x14ac:dyDescent="0.2">
      <c r="A23" s="19" t="s">
        <v>282</v>
      </c>
      <c r="B23" s="19" t="s">
        <v>272</v>
      </c>
      <c r="C23" s="18" t="s">
        <v>2</v>
      </c>
      <c r="D23" s="18" t="s">
        <v>2</v>
      </c>
      <c r="E23" s="16">
        <v>38</v>
      </c>
      <c r="F23" s="16">
        <v>41</v>
      </c>
      <c r="G23" s="16">
        <v>40</v>
      </c>
      <c r="H23" s="16">
        <v>43</v>
      </c>
      <c r="I23" s="16">
        <v>40</v>
      </c>
      <c r="J23" s="16">
        <v>47</v>
      </c>
      <c r="K23" s="16" t="s">
        <v>4</v>
      </c>
      <c r="L23" s="16">
        <v>39</v>
      </c>
      <c r="M23" s="16">
        <v>44</v>
      </c>
      <c r="N23" s="16" t="s">
        <v>4</v>
      </c>
      <c r="O23" s="16">
        <v>38</v>
      </c>
      <c r="P23" s="344">
        <v>37.6</v>
      </c>
      <c r="Q23" s="344">
        <v>37</v>
      </c>
    </row>
    <row r="24" spans="1:17" ht="18" customHeight="1" x14ac:dyDescent="0.2">
      <c r="A24" s="19" t="s">
        <v>9</v>
      </c>
      <c r="B24" s="19" t="s">
        <v>270</v>
      </c>
      <c r="C24" s="20">
        <v>50</v>
      </c>
      <c r="D24" s="16">
        <v>49</v>
      </c>
      <c r="E24" s="17">
        <v>46</v>
      </c>
      <c r="F24" s="17">
        <v>47</v>
      </c>
      <c r="G24" s="17">
        <v>47</v>
      </c>
      <c r="H24" s="17">
        <v>48</v>
      </c>
      <c r="I24" s="17">
        <v>46</v>
      </c>
      <c r="J24" s="17">
        <v>49</v>
      </c>
      <c r="K24" s="16" t="s">
        <v>4</v>
      </c>
      <c r="L24" s="16" t="s">
        <v>2</v>
      </c>
      <c r="M24" s="16" t="s">
        <v>2</v>
      </c>
      <c r="N24" s="16" t="s">
        <v>2</v>
      </c>
      <c r="O24" s="16" t="s">
        <v>2</v>
      </c>
      <c r="P24" s="344" t="s">
        <v>2</v>
      </c>
      <c r="Q24" s="344" t="s">
        <v>2</v>
      </c>
    </row>
    <row r="25" spans="1:17" ht="18" customHeight="1" x14ac:dyDescent="0.2">
      <c r="A25" s="19" t="s">
        <v>283</v>
      </c>
      <c r="B25" s="19" t="s">
        <v>272</v>
      </c>
      <c r="C25" s="17">
        <v>23</v>
      </c>
      <c r="D25" s="17">
        <v>23</v>
      </c>
      <c r="E25" s="17">
        <v>21</v>
      </c>
      <c r="F25" s="17">
        <v>21</v>
      </c>
      <c r="G25" s="17">
        <v>22</v>
      </c>
      <c r="H25" s="17">
        <v>21</v>
      </c>
      <c r="I25" s="17">
        <v>21</v>
      </c>
      <c r="J25" s="17">
        <v>24</v>
      </c>
      <c r="K25" s="16">
        <v>27</v>
      </c>
      <c r="L25" s="16">
        <v>29</v>
      </c>
      <c r="M25" s="17">
        <v>21</v>
      </c>
      <c r="N25" s="17">
        <v>21</v>
      </c>
      <c r="O25" s="16" t="s">
        <v>4</v>
      </c>
      <c r="P25" s="344">
        <v>23.9</v>
      </c>
      <c r="Q25" s="344" t="s">
        <v>2</v>
      </c>
    </row>
    <row r="26" spans="1:17" ht="18" customHeight="1" x14ac:dyDescent="0.2">
      <c r="A26" s="19" t="s">
        <v>284</v>
      </c>
      <c r="B26" s="19" t="s">
        <v>272</v>
      </c>
      <c r="C26" s="18" t="s">
        <v>4</v>
      </c>
      <c r="D26" s="16">
        <v>28</v>
      </c>
      <c r="E26" s="16">
        <v>28</v>
      </c>
      <c r="F26" s="16">
        <v>28</v>
      </c>
      <c r="G26" s="16">
        <v>29</v>
      </c>
      <c r="H26" s="16">
        <v>27</v>
      </c>
      <c r="I26" s="16">
        <v>25</v>
      </c>
      <c r="J26" s="16">
        <v>30</v>
      </c>
      <c r="K26" s="16">
        <v>27</v>
      </c>
      <c r="L26" s="16">
        <v>26</v>
      </c>
      <c r="M26" s="16">
        <v>22</v>
      </c>
      <c r="N26" s="17">
        <v>22</v>
      </c>
      <c r="O26" s="17">
        <v>22</v>
      </c>
      <c r="P26" s="302">
        <v>23.2</v>
      </c>
      <c r="Q26" s="302">
        <v>22</v>
      </c>
    </row>
    <row r="27" spans="1:17" ht="6.75" customHeight="1" x14ac:dyDescent="0.25">
      <c r="A27" s="19"/>
      <c r="B27" s="17"/>
      <c r="C27" s="17"/>
      <c r="D27" s="17"/>
      <c r="E27" s="17"/>
      <c r="F27" s="16"/>
      <c r="J27" s="3"/>
      <c r="O27" s="239"/>
    </row>
    <row r="28" spans="1:17" ht="18" customHeight="1" x14ac:dyDescent="0.2">
      <c r="A28" s="30" t="s">
        <v>316</v>
      </c>
      <c r="B28" s="17"/>
      <c r="C28" s="23"/>
      <c r="D28" s="23"/>
      <c r="E28" s="23"/>
      <c r="G28" s="23"/>
      <c r="H28" s="23"/>
      <c r="I28" s="23"/>
      <c r="J28" s="23"/>
      <c r="K28" s="23"/>
      <c r="Q28" s="23" t="s">
        <v>6</v>
      </c>
    </row>
    <row r="29" spans="1:17" ht="14.25" customHeight="1" x14ac:dyDescent="0.25">
      <c r="A29" s="19"/>
      <c r="B29" s="17"/>
      <c r="C29" s="17"/>
      <c r="D29" s="16"/>
      <c r="E29" s="16"/>
      <c r="F29" s="16"/>
      <c r="G29" s="16"/>
      <c r="H29" s="16"/>
      <c r="I29" s="16"/>
      <c r="J29" s="16"/>
      <c r="K29" s="16"/>
      <c r="L29" s="4"/>
      <c r="O29" s="239"/>
    </row>
    <row r="30" spans="1:17" ht="18" customHeight="1" x14ac:dyDescent="0.2">
      <c r="A30" s="19" t="s">
        <v>5</v>
      </c>
      <c r="B30" s="19" t="s">
        <v>270</v>
      </c>
      <c r="C30" s="31" t="s">
        <v>2</v>
      </c>
      <c r="D30" s="16">
        <v>53</v>
      </c>
      <c r="E30" s="16">
        <v>53</v>
      </c>
      <c r="F30" s="16">
        <v>52</v>
      </c>
      <c r="G30" s="16">
        <v>48</v>
      </c>
      <c r="H30" s="16">
        <v>49</v>
      </c>
      <c r="I30" s="16">
        <v>52</v>
      </c>
      <c r="J30" s="16">
        <v>33</v>
      </c>
      <c r="K30" s="16">
        <v>40</v>
      </c>
      <c r="L30" s="16">
        <v>49</v>
      </c>
      <c r="M30" s="16">
        <v>49</v>
      </c>
      <c r="N30" s="16" t="s">
        <v>4</v>
      </c>
      <c r="O30" s="17">
        <v>45</v>
      </c>
      <c r="P30" s="302">
        <v>45.2</v>
      </c>
      <c r="Q30" s="302">
        <v>46</v>
      </c>
    </row>
    <row r="31" spans="1:17" ht="18" customHeight="1" x14ac:dyDescent="0.2">
      <c r="A31" s="19" t="s">
        <v>8</v>
      </c>
      <c r="B31" s="17" t="s">
        <v>59</v>
      </c>
      <c r="C31" s="17">
        <v>51</v>
      </c>
      <c r="D31" s="16">
        <v>53</v>
      </c>
      <c r="E31" s="17">
        <v>51</v>
      </c>
      <c r="F31" s="17">
        <v>58</v>
      </c>
      <c r="G31" s="17">
        <v>54</v>
      </c>
      <c r="H31" s="17">
        <v>57</v>
      </c>
      <c r="I31" s="17">
        <v>56</v>
      </c>
      <c r="J31" s="17">
        <v>55</v>
      </c>
      <c r="K31" s="16">
        <v>53</v>
      </c>
      <c r="L31" s="16">
        <v>51</v>
      </c>
      <c r="M31" s="17">
        <v>60</v>
      </c>
      <c r="N31" s="17">
        <v>58</v>
      </c>
      <c r="O31" s="17">
        <v>57</v>
      </c>
      <c r="P31" s="302">
        <v>54.2</v>
      </c>
      <c r="Q31" s="302">
        <v>57</v>
      </c>
    </row>
    <row r="32" spans="1:17" ht="18" customHeight="1" x14ac:dyDescent="0.2">
      <c r="A32" s="19" t="s">
        <v>7</v>
      </c>
      <c r="B32" s="17" t="s">
        <v>59</v>
      </c>
      <c r="C32" s="17">
        <v>73</v>
      </c>
      <c r="D32" s="16">
        <v>76</v>
      </c>
      <c r="E32" s="17">
        <v>67</v>
      </c>
      <c r="F32" s="17">
        <v>72</v>
      </c>
      <c r="G32" s="17">
        <v>68</v>
      </c>
      <c r="H32" s="17">
        <v>73</v>
      </c>
      <c r="I32" s="17">
        <v>67</v>
      </c>
      <c r="J32" s="17">
        <v>61</v>
      </c>
      <c r="K32" s="16">
        <v>64</v>
      </c>
      <c r="L32" s="16">
        <v>67</v>
      </c>
      <c r="M32" s="17">
        <v>70</v>
      </c>
      <c r="N32" s="17">
        <v>69</v>
      </c>
      <c r="O32" s="17">
        <v>70</v>
      </c>
      <c r="P32" s="302">
        <v>67.900000000000006</v>
      </c>
      <c r="Q32" s="302">
        <v>68</v>
      </c>
    </row>
    <row r="33" spans="1:17" ht="12" customHeight="1" x14ac:dyDescent="0.25">
      <c r="A33" s="19"/>
      <c r="B33" s="17"/>
      <c r="C33" s="29"/>
      <c r="D33" s="29"/>
      <c r="J33" s="3"/>
      <c r="N33" s="17"/>
      <c r="O33" s="239"/>
    </row>
    <row r="34" spans="1:17" ht="18" customHeight="1" x14ac:dyDescent="0.2">
      <c r="A34" s="19"/>
      <c r="B34" s="28"/>
      <c r="C34" s="240"/>
      <c r="D34" s="240"/>
      <c r="E34" s="29"/>
      <c r="G34" s="29"/>
      <c r="H34" s="29"/>
      <c r="I34" s="29"/>
      <c r="J34" s="29"/>
      <c r="K34" s="29"/>
      <c r="Q34" s="29" t="s">
        <v>285</v>
      </c>
    </row>
    <row r="35" spans="1:17" ht="18" customHeight="1" x14ac:dyDescent="0.2">
      <c r="A35" s="19" t="s">
        <v>5</v>
      </c>
      <c r="B35" s="19" t="s">
        <v>270</v>
      </c>
      <c r="C35" s="16" t="s">
        <v>2</v>
      </c>
      <c r="D35" s="16">
        <v>12</v>
      </c>
      <c r="E35" s="16">
        <v>13</v>
      </c>
      <c r="F35" s="16">
        <v>16</v>
      </c>
      <c r="G35" s="16">
        <v>9</v>
      </c>
      <c r="H35" s="16">
        <v>14</v>
      </c>
      <c r="I35" s="16">
        <v>3</v>
      </c>
      <c r="J35" s="16">
        <v>0</v>
      </c>
      <c r="K35" s="16">
        <v>0</v>
      </c>
      <c r="L35" s="16">
        <v>4</v>
      </c>
      <c r="M35" s="16">
        <v>2</v>
      </c>
      <c r="N35" s="16" t="s">
        <v>4</v>
      </c>
      <c r="O35" s="17">
        <v>3</v>
      </c>
      <c r="P35" s="17">
        <v>3</v>
      </c>
      <c r="Q35" s="17">
        <v>0</v>
      </c>
    </row>
    <row r="36" spans="1:17" ht="18" customHeight="1" x14ac:dyDescent="0.2">
      <c r="A36" s="19" t="s">
        <v>8</v>
      </c>
      <c r="B36" s="17" t="s">
        <v>59</v>
      </c>
      <c r="C36" s="17">
        <v>18</v>
      </c>
      <c r="D36" s="16">
        <v>5</v>
      </c>
      <c r="E36" s="17">
        <v>1</v>
      </c>
      <c r="F36" s="17">
        <v>23</v>
      </c>
      <c r="G36" s="17">
        <v>11</v>
      </c>
      <c r="H36" s="17">
        <v>16</v>
      </c>
      <c r="I36" s="17">
        <v>20</v>
      </c>
      <c r="J36" s="17">
        <v>2</v>
      </c>
      <c r="K36" s="16">
        <v>10</v>
      </c>
      <c r="L36" s="16">
        <v>7</v>
      </c>
      <c r="M36" s="17">
        <v>14</v>
      </c>
      <c r="N36" s="17">
        <v>7</v>
      </c>
      <c r="O36" s="17">
        <v>9</v>
      </c>
      <c r="P36" s="17">
        <v>8</v>
      </c>
      <c r="Q36" s="17">
        <v>0</v>
      </c>
    </row>
    <row r="37" spans="1:17" ht="18" customHeight="1" x14ac:dyDescent="0.2">
      <c r="A37" s="19" t="s">
        <v>7</v>
      </c>
      <c r="B37" s="17" t="s">
        <v>59</v>
      </c>
      <c r="C37" s="17">
        <v>48</v>
      </c>
      <c r="D37" s="16">
        <v>29</v>
      </c>
      <c r="E37" s="17">
        <v>18</v>
      </c>
      <c r="F37" s="17">
        <v>47</v>
      </c>
      <c r="G37" s="17">
        <v>17</v>
      </c>
      <c r="H37" s="17">
        <v>65</v>
      </c>
      <c r="I37" s="17">
        <v>4</v>
      </c>
      <c r="J37" s="17">
        <v>4</v>
      </c>
      <c r="K37" s="16">
        <v>14</v>
      </c>
      <c r="L37" s="16">
        <v>12</v>
      </c>
      <c r="M37" s="17">
        <v>23</v>
      </c>
      <c r="N37" s="17">
        <v>17</v>
      </c>
      <c r="O37" s="17">
        <v>10</v>
      </c>
      <c r="P37" s="17">
        <v>10</v>
      </c>
      <c r="Q37" s="17">
        <v>0</v>
      </c>
    </row>
    <row r="38" spans="1:17" ht="9" customHeight="1" x14ac:dyDescent="0.25">
      <c r="A38" s="25"/>
      <c r="B38" s="17"/>
      <c r="C38" s="17"/>
      <c r="D38" s="17"/>
      <c r="E38" s="17"/>
      <c r="F38" s="16"/>
      <c r="J38" s="3"/>
      <c r="N38" s="17"/>
      <c r="O38" s="239"/>
    </row>
    <row r="39" spans="1:17" ht="18" customHeight="1" x14ac:dyDescent="0.2">
      <c r="A39" s="24" t="s">
        <v>286</v>
      </c>
      <c r="B39" s="17"/>
      <c r="C39" s="23"/>
      <c r="D39" s="23"/>
      <c r="E39" s="23"/>
      <c r="G39" s="23"/>
      <c r="H39" s="23"/>
      <c r="I39" s="23"/>
      <c r="J39" s="23"/>
      <c r="K39" s="23"/>
      <c r="Q39" s="23" t="s">
        <v>6</v>
      </c>
    </row>
    <row r="40" spans="1:17" ht="12" customHeight="1" x14ac:dyDescent="0.25">
      <c r="A40" s="24"/>
      <c r="B40" s="17"/>
      <c r="C40" s="23"/>
      <c r="D40" s="23"/>
      <c r="E40" s="23"/>
      <c r="G40" s="23"/>
      <c r="H40" s="23"/>
      <c r="I40" s="23"/>
      <c r="J40" s="23"/>
      <c r="K40" s="23"/>
      <c r="M40" s="23"/>
      <c r="N40" s="17"/>
      <c r="O40" s="239"/>
    </row>
    <row r="41" spans="1:17" ht="18" customHeight="1" x14ac:dyDescent="0.2">
      <c r="A41" s="19" t="s">
        <v>3</v>
      </c>
      <c r="B41" s="19" t="s">
        <v>270</v>
      </c>
      <c r="C41" s="17">
        <v>22</v>
      </c>
      <c r="D41" s="16">
        <v>19</v>
      </c>
      <c r="E41" s="17">
        <v>19</v>
      </c>
      <c r="F41" s="17">
        <v>20</v>
      </c>
      <c r="G41" s="17">
        <v>17</v>
      </c>
      <c r="H41" s="17">
        <v>16</v>
      </c>
      <c r="I41" s="17">
        <v>15</v>
      </c>
      <c r="J41" s="17">
        <v>13</v>
      </c>
      <c r="K41" s="16">
        <v>14</v>
      </c>
      <c r="L41" s="16">
        <v>12</v>
      </c>
      <c r="M41" s="17">
        <v>13</v>
      </c>
      <c r="N41" s="17">
        <v>15</v>
      </c>
      <c r="O41" s="17">
        <v>12</v>
      </c>
      <c r="P41" s="302">
        <v>11.8</v>
      </c>
      <c r="Q41" s="302">
        <v>11</v>
      </c>
    </row>
    <row r="42" spans="1:17" ht="18" customHeight="1" x14ac:dyDescent="0.2">
      <c r="A42" s="19" t="s">
        <v>271</v>
      </c>
      <c r="B42" s="19" t="s">
        <v>272</v>
      </c>
      <c r="C42" s="18" t="s">
        <v>2</v>
      </c>
      <c r="D42" s="18" t="s">
        <v>2</v>
      </c>
      <c r="E42" s="17">
        <v>25</v>
      </c>
      <c r="F42" s="17">
        <v>26</v>
      </c>
      <c r="G42" s="17">
        <v>19</v>
      </c>
      <c r="H42" s="17">
        <v>22</v>
      </c>
      <c r="I42" s="17">
        <v>18</v>
      </c>
      <c r="J42" s="17">
        <v>18</v>
      </c>
      <c r="K42" s="16">
        <v>22</v>
      </c>
      <c r="L42" s="16">
        <v>21</v>
      </c>
      <c r="M42" s="17">
        <v>20</v>
      </c>
      <c r="N42" s="17">
        <v>18</v>
      </c>
      <c r="O42" s="16" t="s">
        <v>4</v>
      </c>
      <c r="P42" s="344">
        <v>12.6</v>
      </c>
      <c r="Q42" s="344">
        <v>13</v>
      </c>
    </row>
    <row r="43" spans="1:17" ht="18" customHeight="1" x14ac:dyDescent="0.2">
      <c r="A43" s="19" t="s">
        <v>273</v>
      </c>
      <c r="B43" s="19" t="s">
        <v>272</v>
      </c>
      <c r="C43" s="18" t="s">
        <v>2</v>
      </c>
      <c r="D43" s="18" t="s">
        <v>2</v>
      </c>
      <c r="E43" s="17">
        <v>25</v>
      </c>
      <c r="F43" s="17">
        <v>22</v>
      </c>
      <c r="G43" s="17">
        <v>22</v>
      </c>
      <c r="H43" s="17">
        <v>17</v>
      </c>
      <c r="I43" s="17">
        <v>19</v>
      </c>
      <c r="J43" s="17">
        <v>19</v>
      </c>
      <c r="K43" s="16">
        <v>17</v>
      </c>
      <c r="L43" s="16">
        <v>15</v>
      </c>
      <c r="M43" s="16" t="s">
        <v>4</v>
      </c>
      <c r="N43" s="16" t="s">
        <v>4</v>
      </c>
      <c r="O43" s="16" t="s">
        <v>4</v>
      </c>
      <c r="P43" s="344">
        <v>14.9</v>
      </c>
      <c r="Q43" s="344">
        <v>16</v>
      </c>
    </row>
    <row r="44" spans="1:17" ht="18" customHeight="1" x14ac:dyDescent="0.2">
      <c r="A44" s="19" t="s">
        <v>287</v>
      </c>
      <c r="B44" s="19" t="s">
        <v>272</v>
      </c>
      <c r="C44" s="18" t="s">
        <v>2</v>
      </c>
      <c r="D44" s="18" t="s">
        <v>2</v>
      </c>
      <c r="E44" s="18" t="s">
        <v>2</v>
      </c>
      <c r="F44" s="17">
        <v>20</v>
      </c>
      <c r="G44" s="17">
        <v>18</v>
      </c>
      <c r="H44" s="17">
        <v>15</v>
      </c>
      <c r="I44" s="17">
        <v>15</v>
      </c>
      <c r="J44" s="17">
        <v>16</v>
      </c>
      <c r="K44" s="17">
        <v>16</v>
      </c>
      <c r="L44" s="17">
        <v>14</v>
      </c>
      <c r="M44" s="17">
        <v>16</v>
      </c>
      <c r="N44" s="17">
        <v>15</v>
      </c>
      <c r="O44" s="17">
        <v>13</v>
      </c>
      <c r="P44" s="302">
        <v>12.1</v>
      </c>
      <c r="Q44" s="302">
        <v>11</v>
      </c>
    </row>
    <row r="45" spans="1:17" ht="18" customHeight="1" x14ac:dyDescent="0.2">
      <c r="A45" s="19" t="s">
        <v>276</v>
      </c>
      <c r="B45" s="19" t="s">
        <v>277</v>
      </c>
      <c r="C45" s="18" t="s">
        <v>2</v>
      </c>
      <c r="D45" s="18" t="s">
        <v>2</v>
      </c>
      <c r="E45" s="18" t="s">
        <v>2</v>
      </c>
      <c r="F45" s="17">
        <v>24</v>
      </c>
      <c r="G45" s="17">
        <v>22</v>
      </c>
      <c r="H45" s="17">
        <v>17</v>
      </c>
      <c r="I45" s="17">
        <v>17</v>
      </c>
      <c r="J45" s="17">
        <v>17</v>
      </c>
      <c r="K45" s="16">
        <v>19</v>
      </c>
      <c r="L45" s="16">
        <v>16</v>
      </c>
      <c r="M45" s="17">
        <v>15</v>
      </c>
      <c r="N45" s="17">
        <v>16</v>
      </c>
      <c r="O45" s="17">
        <v>17</v>
      </c>
      <c r="P45" s="344" t="s">
        <v>2</v>
      </c>
      <c r="Q45" s="344" t="s">
        <v>2</v>
      </c>
    </row>
    <row r="46" spans="1:17" ht="18" customHeight="1" x14ac:dyDescent="0.2">
      <c r="A46" s="19" t="s">
        <v>288</v>
      </c>
      <c r="B46" s="19" t="s">
        <v>272</v>
      </c>
      <c r="C46" s="18" t="s">
        <v>2</v>
      </c>
      <c r="D46" s="18" t="s">
        <v>2</v>
      </c>
      <c r="E46" s="18" t="s">
        <v>2</v>
      </c>
      <c r="F46" s="18" t="s">
        <v>2</v>
      </c>
      <c r="G46" s="17">
        <v>26</v>
      </c>
      <c r="H46" s="17">
        <v>18</v>
      </c>
      <c r="I46" s="17">
        <v>17</v>
      </c>
      <c r="J46" s="16">
        <v>18</v>
      </c>
      <c r="K46" s="16">
        <v>16</v>
      </c>
      <c r="L46" s="17">
        <v>16</v>
      </c>
      <c r="M46" s="16">
        <v>17</v>
      </c>
      <c r="N46" s="17">
        <v>17</v>
      </c>
      <c r="O46" s="17">
        <v>15</v>
      </c>
      <c r="P46" s="344" t="s">
        <v>4</v>
      </c>
      <c r="Q46" s="344" t="s">
        <v>2</v>
      </c>
    </row>
    <row r="47" spans="1:17" ht="18" customHeight="1" x14ac:dyDescent="0.2">
      <c r="A47" s="19" t="s">
        <v>5</v>
      </c>
      <c r="B47" s="19" t="s">
        <v>270</v>
      </c>
      <c r="C47" s="16" t="s">
        <v>2</v>
      </c>
      <c r="D47" s="16">
        <v>19</v>
      </c>
      <c r="E47" s="17">
        <v>18</v>
      </c>
      <c r="F47" s="17">
        <v>20</v>
      </c>
      <c r="G47" s="17">
        <v>19</v>
      </c>
      <c r="H47" s="17">
        <v>15</v>
      </c>
      <c r="I47" s="16" t="s">
        <v>4</v>
      </c>
      <c r="J47" s="17">
        <v>14</v>
      </c>
      <c r="K47" s="16">
        <v>15</v>
      </c>
      <c r="L47" s="16" t="s">
        <v>4</v>
      </c>
      <c r="M47" s="17">
        <v>14</v>
      </c>
      <c r="N47" s="16" t="s">
        <v>4</v>
      </c>
      <c r="O47" s="16">
        <v>10</v>
      </c>
      <c r="P47" s="344">
        <v>10.7</v>
      </c>
      <c r="Q47" s="344">
        <v>10</v>
      </c>
    </row>
    <row r="48" spans="1:17" ht="18" customHeight="1" x14ac:dyDescent="0.2">
      <c r="A48" s="19" t="s">
        <v>282</v>
      </c>
      <c r="B48" s="19" t="s">
        <v>272</v>
      </c>
      <c r="C48" s="18" t="s">
        <v>2</v>
      </c>
      <c r="D48" s="18" t="s">
        <v>2</v>
      </c>
      <c r="E48" s="16">
        <v>27</v>
      </c>
      <c r="F48" s="16">
        <v>27</v>
      </c>
      <c r="G48" s="16">
        <v>25</v>
      </c>
      <c r="H48" s="16">
        <v>10</v>
      </c>
      <c r="I48" s="16">
        <v>19</v>
      </c>
      <c r="J48" s="16">
        <v>23</v>
      </c>
      <c r="K48" s="16" t="s">
        <v>4</v>
      </c>
      <c r="L48" s="16">
        <v>13</v>
      </c>
      <c r="M48" s="16" t="s">
        <v>4</v>
      </c>
      <c r="N48" s="16" t="s">
        <v>4</v>
      </c>
      <c r="O48" s="16">
        <v>10</v>
      </c>
      <c r="P48" s="344">
        <v>11.5</v>
      </c>
      <c r="Q48" s="344">
        <v>13</v>
      </c>
    </row>
    <row r="49" spans="1:17" ht="18" customHeight="1" x14ac:dyDescent="0.2">
      <c r="A49" s="19" t="s">
        <v>289</v>
      </c>
      <c r="B49" s="19" t="s">
        <v>59</v>
      </c>
      <c r="C49" s="18" t="s">
        <v>2</v>
      </c>
      <c r="D49" s="18" t="s">
        <v>2</v>
      </c>
      <c r="E49" s="16">
        <v>14</v>
      </c>
      <c r="F49" s="16">
        <v>15</v>
      </c>
      <c r="G49" s="16">
        <v>15</v>
      </c>
      <c r="H49" s="16">
        <v>12</v>
      </c>
      <c r="I49" s="16">
        <v>11</v>
      </c>
      <c r="J49" s="16">
        <v>12</v>
      </c>
      <c r="K49" s="16">
        <v>12</v>
      </c>
      <c r="L49" s="16">
        <v>11</v>
      </c>
      <c r="M49" s="16">
        <v>12</v>
      </c>
      <c r="N49" s="16" t="s">
        <v>4</v>
      </c>
      <c r="O49" s="16">
        <v>11</v>
      </c>
      <c r="P49" s="344" t="s">
        <v>4</v>
      </c>
      <c r="Q49" s="344">
        <v>11</v>
      </c>
    </row>
    <row r="50" spans="1:17" ht="18" customHeight="1" x14ac:dyDescent="0.2">
      <c r="A50" s="19" t="s">
        <v>281</v>
      </c>
      <c r="B50" s="19" t="s">
        <v>277</v>
      </c>
      <c r="C50" s="16">
        <v>32</v>
      </c>
      <c r="D50" s="16">
        <v>27</v>
      </c>
      <c r="E50" s="17">
        <v>29</v>
      </c>
      <c r="F50" s="17">
        <v>38</v>
      </c>
      <c r="G50" s="17">
        <v>32</v>
      </c>
      <c r="H50" s="17">
        <v>27</v>
      </c>
      <c r="I50" s="17">
        <v>26</v>
      </c>
      <c r="J50" s="17">
        <v>29</v>
      </c>
      <c r="K50" s="16" t="s">
        <v>4</v>
      </c>
      <c r="L50" s="16" t="s">
        <v>4</v>
      </c>
      <c r="M50" s="17">
        <v>23</v>
      </c>
      <c r="N50" s="16" t="s">
        <v>2</v>
      </c>
      <c r="O50" s="16" t="s">
        <v>2</v>
      </c>
      <c r="P50" s="16" t="s">
        <v>2</v>
      </c>
      <c r="Q50" s="16" t="s">
        <v>2</v>
      </c>
    </row>
    <row r="51" spans="1:17" ht="18" customHeight="1" x14ac:dyDescent="0.2">
      <c r="A51" s="19" t="s">
        <v>290</v>
      </c>
      <c r="B51" s="19" t="s">
        <v>280</v>
      </c>
      <c r="C51" s="17">
        <v>21</v>
      </c>
      <c r="D51" s="16" t="s">
        <v>4</v>
      </c>
      <c r="E51" s="17">
        <v>20</v>
      </c>
      <c r="F51" s="17">
        <v>21</v>
      </c>
      <c r="G51" s="17">
        <v>20</v>
      </c>
      <c r="H51" s="17">
        <v>19</v>
      </c>
      <c r="I51" s="17">
        <v>25</v>
      </c>
      <c r="J51" s="16" t="s">
        <v>4</v>
      </c>
      <c r="K51" s="16">
        <v>17</v>
      </c>
      <c r="L51" s="16" t="s">
        <v>4</v>
      </c>
      <c r="M51" s="16" t="s">
        <v>2</v>
      </c>
      <c r="N51" s="16" t="s">
        <v>2</v>
      </c>
      <c r="O51" s="16" t="s">
        <v>2</v>
      </c>
      <c r="P51" s="344" t="s">
        <v>2</v>
      </c>
      <c r="Q51" s="344" t="s">
        <v>2</v>
      </c>
    </row>
    <row r="52" spans="1:17" ht="18" customHeight="1" x14ac:dyDescent="0.2">
      <c r="A52" s="19" t="s">
        <v>283</v>
      </c>
      <c r="B52" s="19" t="s">
        <v>272</v>
      </c>
      <c r="C52" s="21">
        <v>15</v>
      </c>
      <c r="D52" s="21">
        <v>14</v>
      </c>
      <c r="E52" s="21">
        <v>15</v>
      </c>
      <c r="F52" s="21">
        <v>16</v>
      </c>
      <c r="G52" s="21">
        <v>14</v>
      </c>
      <c r="H52" s="21">
        <v>12</v>
      </c>
      <c r="I52" s="21">
        <v>12</v>
      </c>
      <c r="J52" s="21">
        <v>14</v>
      </c>
      <c r="K52" s="21">
        <v>12</v>
      </c>
      <c r="L52" s="21">
        <v>11</v>
      </c>
      <c r="M52" s="21">
        <v>12</v>
      </c>
      <c r="N52" s="17">
        <v>11</v>
      </c>
      <c r="O52" s="17">
        <v>9</v>
      </c>
      <c r="P52" s="302">
        <v>8.6</v>
      </c>
      <c r="Q52" s="344" t="s">
        <v>2</v>
      </c>
    </row>
    <row r="53" spans="1:17" ht="18" customHeight="1" x14ac:dyDescent="0.2">
      <c r="A53" s="19" t="s">
        <v>284</v>
      </c>
      <c r="B53" s="19" t="s">
        <v>272</v>
      </c>
      <c r="C53" s="18" t="s">
        <v>4</v>
      </c>
      <c r="D53" s="22">
        <v>17</v>
      </c>
      <c r="E53" s="21">
        <v>19</v>
      </c>
      <c r="F53" s="21">
        <v>21</v>
      </c>
      <c r="G53" s="21">
        <v>20</v>
      </c>
      <c r="H53" s="21">
        <v>16</v>
      </c>
      <c r="I53" s="21">
        <v>16</v>
      </c>
      <c r="J53" s="21">
        <v>19</v>
      </c>
      <c r="K53" s="22">
        <v>19</v>
      </c>
      <c r="L53" s="22">
        <v>15</v>
      </c>
      <c r="M53" s="21">
        <v>16</v>
      </c>
      <c r="N53" s="21">
        <v>14</v>
      </c>
      <c r="O53" s="21">
        <v>13</v>
      </c>
      <c r="P53" s="371">
        <v>12.6</v>
      </c>
      <c r="Q53" s="371">
        <v>13</v>
      </c>
    </row>
    <row r="54" spans="1:17" ht="18" customHeight="1" x14ac:dyDescent="0.2">
      <c r="A54" s="19"/>
      <c r="B54" s="19"/>
      <c r="C54" s="18"/>
      <c r="D54" s="22"/>
      <c r="E54" s="21"/>
      <c r="F54" s="21"/>
      <c r="G54" s="21"/>
      <c r="H54" s="21"/>
      <c r="I54" s="21"/>
      <c r="J54" s="21"/>
      <c r="K54" s="22"/>
      <c r="L54" s="22"/>
      <c r="M54" s="21"/>
      <c r="N54" s="21"/>
      <c r="O54" s="21"/>
      <c r="P54" s="371"/>
      <c r="Q54" s="371"/>
    </row>
    <row r="55" spans="1:17" ht="18" customHeight="1" x14ac:dyDescent="0.2">
      <c r="A55" s="24" t="s">
        <v>444</v>
      </c>
      <c r="B55" s="17"/>
      <c r="C55" s="23"/>
      <c r="D55" s="23"/>
      <c r="E55" s="23"/>
      <c r="G55" s="23"/>
      <c r="H55" s="23"/>
      <c r="I55" s="23"/>
      <c r="J55" s="23"/>
      <c r="K55" s="23"/>
      <c r="Q55" s="23" t="s">
        <v>6</v>
      </c>
    </row>
    <row r="56" spans="1:17" ht="18" customHeight="1" x14ac:dyDescent="0.25">
      <c r="A56" s="24"/>
      <c r="B56" s="17"/>
      <c r="C56" s="23"/>
      <c r="D56" s="23"/>
      <c r="E56" s="23"/>
      <c r="G56" s="23"/>
      <c r="H56" s="23"/>
      <c r="I56" s="23"/>
      <c r="J56" s="23"/>
      <c r="K56" s="23"/>
      <c r="M56" s="23"/>
      <c r="N56" s="17"/>
      <c r="O56" s="239"/>
    </row>
    <row r="57" spans="1:17" ht="18" customHeight="1" x14ac:dyDescent="0.2">
      <c r="A57" s="19" t="s">
        <v>3</v>
      </c>
      <c r="B57" s="19" t="s">
        <v>270</v>
      </c>
      <c r="C57" s="17">
        <v>22</v>
      </c>
      <c r="D57" s="16">
        <v>19</v>
      </c>
      <c r="E57" s="17">
        <v>19</v>
      </c>
      <c r="F57" s="17">
        <v>20</v>
      </c>
      <c r="G57" s="17" t="s">
        <v>2</v>
      </c>
      <c r="H57" s="17" t="s">
        <v>2</v>
      </c>
      <c r="I57" s="17" t="s">
        <v>2</v>
      </c>
      <c r="J57" s="17">
        <v>7</v>
      </c>
      <c r="K57" s="16">
        <v>8</v>
      </c>
      <c r="L57" s="16">
        <v>9</v>
      </c>
      <c r="M57" s="17">
        <v>9</v>
      </c>
      <c r="N57" s="17">
        <v>10</v>
      </c>
      <c r="O57" s="17">
        <v>8</v>
      </c>
      <c r="P57" s="302">
        <v>5</v>
      </c>
      <c r="Q57" s="302">
        <v>6</v>
      </c>
    </row>
    <row r="58" spans="1:17" ht="18" customHeight="1" x14ac:dyDescent="0.2">
      <c r="A58" s="19" t="s">
        <v>271</v>
      </c>
      <c r="B58" s="19" t="s">
        <v>272</v>
      </c>
      <c r="C58" s="18" t="s">
        <v>2</v>
      </c>
      <c r="D58" s="18" t="s">
        <v>2</v>
      </c>
      <c r="E58" s="17">
        <v>25</v>
      </c>
      <c r="F58" s="17">
        <v>26</v>
      </c>
      <c r="G58" s="17" t="s">
        <v>2</v>
      </c>
      <c r="H58" s="17" t="s">
        <v>2</v>
      </c>
      <c r="I58" s="17" t="s">
        <v>2</v>
      </c>
      <c r="J58" s="17" t="s">
        <v>2</v>
      </c>
      <c r="K58" s="16" t="s">
        <v>2</v>
      </c>
      <c r="L58" s="16" t="s">
        <v>2</v>
      </c>
      <c r="M58" s="17" t="s">
        <v>2</v>
      </c>
      <c r="N58" s="17" t="s">
        <v>4</v>
      </c>
      <c r="O58" s="16">
        <v>11</v>
      </c>
      <c r="P58" s="344">
        <v>7</v>
      </c>
      <c r="Q58" s="344">
        <v>7</v>
      </c>
    </row>
    <row r="59" spans="1:17" ht="18" customHeight="1" x14ac:dyDescent="0.2">
      <c r="A59" s="19" t="s">
        <v>445</v>
      </c>
      <c r="B59" s="19" t="s">
        <v>59</v>
      </c>
      <c r="C59" s="18" t="s">
        <v>2</v>
      </c>
      <c r="D59" s="18" t="s">
        <v>2</v>
      </c>
      <c r="E59" s="17">
        <v>25</v>
      </c>
      <c r="F59" s="17">
        <v>22</v>
      </c>
      <c r="G59" s="17">
        <v>4</v>
      </c>
      <c r="H59" s="17">
        <v>3</v>
      </c>
      <c r="I59" s="17">
        <v>3</v>
      </c>
      <c r="J59" s="17" t="s">
        <v>2</v>
      </c>
      <c r="K59" s="16">
        <v>4</v>
      </c>
      <c r="L59" s="16">
        <v>4</v>
      </c>
      <c r="M59" s="16" t="s">
        <v>2</v>
      </c>
      <c r="N59" s="16">
        <v>7</v>
      </c>
      <c r="O59" s="16">
        <v>3</v>
      </c>
      <c r="P59" s="344">
        <v>3</v>
      </c>
      <c r="Q59" s="344">
        <v>5</v>
      </c>
    </row>
    <row r="60" spans="1:17" ht="18" customHeight="1" x14ac:dyDescent="0.2">
      <c r="A60" s="19" t="s">
        <v>5</v>
      </c>
      <c r="B60" s="19" t="s">
        <v>270</v>
      </c>
      <c r="C60" s="16" t="s">
        <v>2</v>
      </c>
      <c r="D60" s="16">
        <v>19</v>
      </c>
      <c r="E60" s="17">
        <v>18</v>
      </c>
      <c r="F60" s="17">
        <v>20</v>
      </c>
      <c r="G60" s="17" t="s">
        <v>2</v>
      </c>
      <c r="H60" s="17" t="s">
        <v>2</v>
      </c>
      <c r="I60" s="16">
        <v>8</v>
      </c>
      <c r="J60" s="17">
        <v>9</v>
      </c>
      <c r="K60" s="16">
        <v>12</v>
      </c>
      <c r="L60" s="16" t="s">
        <v>2</v>
      </c>
      <c r="M60" s="17">
        <v>8</v>
      </c>
      <c r="N60" s="16" t="s">
        <v>2</v>
      </c>
      <c r="O60" s="16">
        <v>6</v>
      </c>
      <c r="P60" s="344">
        <v>6</v>
      </c>
      <c r="Q60" s="344">
        <v>7</v>
      </c>
    </row>
    <row r="61" spans="1:17" ht="18" customHeight="1" x14ac:dyDescent="0.2">
      <c r="A61" s="19" t="s">
        <v>281</v>
      </c>
      <c r="B61" s="19" t="s">
        <v>277</v>
      </c>
      <c r="C61" s="16">
        <v>32</v>
      </c>
      <c r="D61" s="16">
        <v>27</v>
      </c>
      <c r="E61" s="17">
        <v>29</v>
      </c>
      <c r="F61" s="17">
        <v>38</v>
      </c>
      <c r="G61" s="17" t="s">
        <v>2</v>
      </c>
      <c r="H61" s="17" t="s">
        <v>2</v>
      </c>
      <c r="I61" s="17" t="s">
        <v>2</v>
      </c>
      <c r="J61" s="17">
        <v>23</v>
      </c>
      <c r="K61" s="16">
        <v>22</v>
      </c>
      <c r="L61" s="16">
        <v>20</v>
      </c>
      <c r="M61" s="17">
        <v>16</v>
      </c>
      <c r="N61" s="16" t="s">
        <v>2</v>
      </c>
      <c r="O61" s="16" t="s">
        <v>2</v>
      </c>
      <c r="P61" s="16" t="s">
        <v>2</v>
      </c>
      <c r="Q61" s="16" t="s">
        <v>2</v>
      </c>
    </row>
    <row r="62" spans="1:17" ht="18" customHeight="1" x14ac:dyDescent="0.2">
      <c r="A62" s="19" t="s">
        <v>290</v>
      </c>
      <c r="B62" s="19" t="s">
        <v>280</v>
      </c>
      <c r="C62" s="17">
        <v>21</v>
      </c>
      <c r="D62" s="16" t="s">
        <v>4</v>
      </c>
      <c r="E62" s="17">
        <v>20</v>
      </c>
      <c r="F62" s="17">
        <v>21</v>
      </c>
      <c r="G62" s="17" t="s">
        <v>2</v>
      </c>
      <c r="H62" s="17" t="s">
        <v>2</v>
      </c>
      <c r="I62" s="17">
        <v>12</v>
      </c>
      <c r="J62" s="16">
        <v>12</v>
      </c>
      <c r="K62" s="16">
        <v>10</v>
      </c>
      <c r="L62" s="16" t="s">
        <v>2</v>
      </c>
      <c r="M62" s="16" t="s">
        <v>2</v>
      </c>
      <c r="N62" s="16" t="s">
        <v>2</v>
      </c>
      <c r="O62" s="16" t="s">
        <v>2</v>
      </c>
      <c r="P62" s="344" t="s">
        <v>2</v>
      </c>
      <c r="Q62" s="344" t="s">
        <v>2</v>
      </c>
    </row>
    <row r="63" spans="1:17" ht="18" customHeight="1" x14ac:dyDescent="0.2">
      <c r="A63" s="19" t="s">
        <v>446</v>
      </c>
      <c r="B63" s="19" t="s">
        <v>272</v>
      </c>
      <c r="C63" s="17">
        <v>15</v>
      </c>
      <c r="D63" s="16">
        <v>14</v>
      </c>
      <c r="E63" s="17">
        <v>15</v>
      </c>
      <c r="F63" s="17">
        <v>16</v>
      </c>
      <c r="G63" s="17" t="s">
        <v>2</v>
      </c>
      <c r="H63" s="17" t="s">
        <v>2</v>
      </c>
      <c r="I63" s="17" t="s">
        <v>2</v>
      </c>
      <c r="J63" s="16" t="s">
        <v>2</v>
      </c>
      <c r="K63" s="16" t="s">
        <v>2</v>
      </c>
      <c r="L63" s="16" t="s">
        <v>2</v>
      </c>
      <c r="M63" s="16" t="s">
        <v>2</v>
      </c>
      <c r="N63" s="16" t="s">
        <v>2</v>
      </c>
      <c r="O63" s="16">
        <v>8</v>
      </c>
      <c r="P63" s="344">
        <v>8</v>
      </c>
      <c r="Q63" s="344">
        <v>7</v>
      </c>
    </row>
    <row r="64" spans="1:17" ht="18" customHeight="1" x14ac:dyDescent="0.2">
      <c r="A64" s="19" t="s">
        <v>447</v>
      </c>
      <c r="B64" s="19" t="s">
        <v>270</v>
      </c>
      <c r="C64" s="17" t="s">
        <v>4</v>
      </c>
      <c r="D64" s="16">
        <v>17</v>
      </c>
      <c r="E64" s="17">
        <v>19</v>
      </c>
      <c r="F64" s="17">
        <v>21</v>
      </c>
      <c r="G64" s="17" t="s">
        <v>2</v>
      </c>
      <c r="H64" s="17" t="s">
        <v>2</v>
      </c>
      <c r="I64" s="17" t="s">
        <v>2</v>
      </c>
      <c r="J64" s="16" t="s">
        <v>2</v>
      </c>
      <c r="K64" s="16" t="s">
        <v>2</v>
      </c>
      <c r="L64" s="16" t="s">
        <v>2</v>
      </c>
      <c r="M64" s="16" t="s">
        <v>2</v>
      </c>
      <c r="N64" s="16">
        <v>7</v>
      </c>
      <c r="O64" s="16">
        <v>7</v>
      </c>
      <c r="P64" s="344">
        <v>7</v>
      </c>
      <c r="Q64" s="344">
        <v>8</v>
      </c>
    </row>
    <row r="65" spans="1:17" ht="18" customHeight="1" thickBot="1" x14ac:dyDescent="0.25">
      <c r="A65" s="15" t="s">
        <v>448</v>
      </c>
      <c r="B65" s="15" t="s">
        <v>449</v>
      </c>
      <c r="C65" s="7"/>
      <c r="D65" s="5"/>
      <c r="G65" s="14" t="s">
        <v>2</v>
      </c>
      <c r="H65" s="14" t="s">
        <v>2</v>
      </c>
      <c r="I65" s="14">
        <v>9</v>
      </c>
      <c r="J65" s="14">
        <v>11</v>
      </c>
      <c r="K65" s="13">
        <v>11</v>
      </c>
      <c r="L65" s="13">
        <v>11</v>
      </c>
      <c r="M65" s="14" t="s">
        <v>2</v>
      </c>
      <c r="N65" s="14">
        <v>8</v>
      </c>
      <c r="O65" s="14">
        <v>9</v>
      </c>
      <c r="P65" s="345">
        <v>6</v>
      </c>
      <c r="Q65" s="345">
        <v>6</v>
      </c>
    </row>
    <row r="66" spans="1:17" ht="20.25" customHeight="1" x14ac:dyDescent="0.2">
      <c r="A66" s="243" t="s">
        <v>1</v>
      </c>
      <c r="C66" s="240"/>
      <c r="D66" s="240"/>
      <c r="E66" s="240"/>
      <c r="F66" s="240"/>
      <c r="G66" s="240"/>
      <c r="H66" s="240"/>
      <c r="I66" s="240"/>
      <c r="J66" s="240"/>
      <c r="K66" s="240"/>
      <c r="L66" s="240"/>
    </row>
    <row r="67" spans="1:17" x14ac:dyDescent="0.2">
      <c r="A67" s="3" t="s">
        <v>291</v>
      </c>
    </row>
    <row r="68" spans="1:17" x14ac:dyDescent="0.2">
      <c r="A68" s="213" t="s">
        <v>292</v>
      </c>
      <c r="B68" s="8"/>
      <c r="C68" s="7"/>
      <c r="D68" s="5"/>
    </row>
    <row r="69" spans="1:17" x14ac:dyDescent="0.2">
      <c r="A69" s="214" t="s">
        <v>293</v>
      </c>
      <c r="C69" s="7"/>
      <c r="D69" s="5"/>
    </row>
    <row r="70" spans="1:17" ht="15.75" x14ac:dyDescent="0.2">
      <c r="A70" s="215" t="s">
        <v>294</v>
      </c>
      <c r="C70" s="7"/>
      <c r="D70" s="5"/>
    </row>
    <row r="71" spans="1:17" ht="15.75" x14ac:dyDescent="0.2">
      <c r="A71" s="215" t="s">
        <v>450</v>
      </c>
      <c r="C71" s="7"/>
      <c r="D71" s="5"/>
    </row>
    <row r="72" spans="1:17" x14ac:dyDescent="0.2">
      <c r="A72" s="215"/>
      <c r="C72" s="7"/>
      <c r="D72" s="5"/>
    </row>
    <row r="73" spans="1:17" x14ac:dyDescent="0.2">
      <c r="A73" s="6" t="s">
        <v>295</v>
      </c>
      <c r="C73" s="7"/>
      <c r="D73" s="5"/>
    </row>
    <row r="74" spans="1:17" x14ac:dyDescent="0.2">
      <c r="A74" s="270" t="s">
        <v>348</v>
      </c>
      <c r="B74" s="8"/>
      <c r="C74" s="5"/>
      <c r="D74" s="5"/>
      <c r="E74" s="5"/>
      <c r="F74" s="5"/>
      <c r="G74" s="5"/>
      <c r="H74" s="5"/>
      <c r="I74" s="5"/>
      <c r="J74" s="5"/>
      <c r="K74" s="5"/>
      <c r="L74" s="5"/>
      <c r="M74" s="5"/>
    </row>
    <row r="75" spans="1:17" hidden="1" x14ac:dyDescent="0.2">
      <c r="A75" s="6" t="s">
        <v>295</v>
      </c>
      <c r="C75" s="7"/>
      <c r="D75" s="5"/>
    </row>
    <row r="76" spans="1:17" x14ac:dyDescent="0.2">
      <c r="A76" s="6" t="s">
        <v>0</v>
      </c>
      <c r="C76" s="5"/>
    </row>
    <row r="77" spans="1:17" x14ac:dyDescent="0.2">
      <c r="C77" s="5"/>
    </row>
    <row r="78" spans="1:17" x14ac:dyDescent="0.2">
      <c r="C78" s="5"/>
    </row>
  </sheetData>
  <pageMargins left="0.74803149606299213" right="0.74803149606299213" top="0.98425196850393704" bottom="0.9055118110236221" header="0.51181102362204722" footer="0.51181102362204722"/>
  <pageSetup paperSize="9" scale="56" orientation="portrait" r:id="rId1"/>
  <headerFooter alignWithMargins="0">
    <oddHeader>&amp;R&amp;"Arial,Bold"&amp;16ENVIRONMENT AND EMISSIONS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Q30"/>
  <sheetViews>
    <sheetView workbookViewId="0">
      <selection activeCell="C3" sqref="C3:G30"/>
    </sheetView>
  </sheetViews>
  <sheetFormatPr defaultRowHeight="12.75" x14ac:dyDescent="0.2"/>
  <cols>
    <col min="1" max="13" width="9.140625" style="176"/>
    <col min="14" max="14" width="9.42578125" style="176" customWidth="1"/>
    <col min="15" max="15" width="8.5703125" style="176" customWidth="1"/>
    <col min="16" max="16" width="8.7109375" style="176" customWidth="1"/>
    <col min="17" max="17" width="9" style="176" customWidth="1"/>
    <col min="18" max="16384" width="9.140625" style="176"/>
  </cols>
  <sheetData>
    <row r="3" spans="3:17" x14ac:dyDescent="0.2">
      <c r="D3" s="176" t="s">
        <v>235</v>
      </c>
      <c r="E3" s="176" t="s">
        <v>236</v>
      </c>
      <c r="F3" s="176" t="s">
        <v>237</v>
      </c>
      <c r="G3" s="176" t="s">
        <v>238</v>
      </c>
    </row>
    <row r="4" spans="3:17" x14ac:dyDescent="0.2">
      <c r="C4" s="176">
        <v>1990</v>
      </c>
      <c r="D4" s="176">
        <v>100</v>
      </c>
      <c r="E4" s="176">
        <v>100</v>
      </c>
      <c r="F4" s="176">
        <v>100</v>
      </c>
      <c r="G4" s="176">
        <v>100</v>
      </c>
      <c r="N4" s="271"/>
      <c r="O4" s="271"/>
      <c r="P4" s="271"/>
      <c r="Q4" s="271"/>
    </row>
    <row r="5" spans="3:17" x14ac:dyDescent="0.2">
      <c r="N5" s="271"/>
      <c r="O5" s="271"/>
      <c r="P5" s="271"/>
      <c r="Q5" s="271"/>
    </row>
    <row r="6" spans="3:17" x14ac:dyDescent="0.2">
      <c r="N6" s="271"/>
      <c r="O6" s="271"/>
      <c r="P6" s="271"/>
      <c r="Q6" s="271"/>
    </row>
    <row r="7" spans="3:17" x14ac:dyDescent="0.2">
      <c r="N7" s="271"/>
      <c r="O7" s="271"/>
      <c r="P7" s="271"/>
      <c r="Q7" s="271"/>
    </row>
    <row r="8" spans="3:17" x14ac:dyDescent="0.2">
      <c r="N8" s="271"/>
      <c r="O8" s="271"/>
      <c r="P8" s="271"/>
      <c r="Q8" s="271"/>
    </row>
    <row r="9" spans="3:17" x14ac:dyDescent="0.2">
      <c r="C9" s="176">
        <v>1995</v>
      </c>
      <c r="D9" s="176">
        <v>76.969917479422463</v>
      </c>
      <c r="E9" s="176">
        <v>83.441668189814891</v>
      </c>
      <c r="F9" s="176">
        <v>109.457605586111</v>
      </c>
      <c r="G9" s="176">
        <v>48.086808159882104</v>
      </c>
      <c r="N9" s="271"/>
      <c r="O9" s="271"/>
      <c r="P9" s="271"/>
      <c r="Q9" s="271"/>
    </row>
    <row r="10" spans="3:17" x14ac:dyDescent="0.2">
      <c r="N10" s="271"/>
      <c r="O10" s="271"/>
      <c r="P10" s="271"/>
      <c r="Q10" s="271"/>
    </row>
    <row r="11" spans="3:17" x14ac:dyDescent="0.2">
      <c r="N11" s="271"/>
      <c r="O11" s="271"/>
      <c r="P11" s="271"/>
      <c r="Q11" s="271"/>
    </row>
    <row r="12" spans="3:17" x14ac:dyDescent="0.2">
      <c r="C12" s="176">
        <v>1998</v>
      </c>
      <c r="D12" s="176">
        <v>58.780905998376831</v>
      </c>
      <c r="E12" s="176">
        <v>72.137048555406196</v>
      </c>
      <c r="F12" s="176">
        <v>105.59555035215173</v>
      </c>
      <c r="G12" s="176">
        <v>26.199307085845057</v>
      </c>
      <c r="N12" s="271"/>
      <c r="O12" s="271"/>
      <c r="P12" s="271"/>
      <c r="Q12" s="271"/>
    </row>
    <row r="13" spans="3:17" x14ac:dyDescent="0.2">
      <c r="D13" s="176">
        <v>51.562324929265948</v>
      </c>
      <c r="E13" s="176">
        <v>68.43707955270466</v>
      </c>
      <c r="F13" s="176">
        <v>104.68300103510828</v>
      </c>
      <c r="G13" s="176">
        <v>13.743615291891951</v>
      </c>
      <c r="N13" s="271"/>
      <c r="O13" s="271"/>
      <c r="P13" s="271"/>
      <c r="Q13" s="271"/>
    </row>
    <row r="14" spans="3:17" x14ac:dyDescent="0.2">
      <c r="C14" s="176">
        <v>2000</v>
      </c>
      <c r="D14" s="176">
        <v>43.396531686778822</v>
      </c>
      <c r="E14" s="176">
        <v>62.775861209608095</v>
      </c>
      <c r="F14" s="176">
        <v>93.687404801323609</v>
      </c>
      <c r="G14" s="176">
        <v>0.15675727935151121</v>
      </c>
      <c r="N14" s="271"/>
      <c r="O14" s="271"/>
      <c r="P14" s="271"/>
      <c r="Q14" s="271"/>
    </row>
    <row r="15" spans="3:17" x14ac:dyDescent="0.2">
      <c r="D15" s="176">
        <v>38.976134080140369</v>
      </c>
      <c r="E15" s="176">
        <v>59.571816810914001</v>
      </c>
      <c r="F15" s="176">
        <v>90.631345359483404</v>
      </c>
      <c r="G15" s="176">
        <v>0.1456626379516994</v>
      </c>
      <c r="N15" s="271"/>
      <c r="O15" s="271"/>
      <c r="P15" s="271"/>
      <c r="Q15" s="271"/>
    </row>
    <row r="16" spans="3:17" x14ac:dyDescent="0.2">
      <c r="C16" s="176">
        <v>2002</v>
      </c>
      <c r="D16" s="176">
        <v>33.718942332810762</v>
      </c>
      <c r="E16" s="176">
        <v>57.465441699592049</v>
      </c>
      <c r="F16" s="176">
        <v>89.223235993882611</v>
      </c>
      <c r="G16" s="176">
        <v>0.14585948106849075</v>
      </c>
      <c r="N16" s="271"/>
      <c r="O16" s="271"/>
      <c r="P16" s="271"/>
      <c r="Q16" s="271"/>
    </row>
    <row r="17" spans="3:17" x14ac:dyDescent="0.2">
      <c r="D17" s="176">
        <v>28.50634268661565</v>
      </c>
      <c r="E17" s="176">
        <v>54.64382170217096</v>
      </c>
      <c r="F17" s="176">
        <v>86.468008655372984</v>
      </c>
      <c r="G17" s="176">
        <v>0.14398864614035845</v>
      </c>
      <c r="N17" s="271"/>
      <c r="O17" s="271"/>
      <c r="P17" s="271"/>
      <c r="Q17" s="271"/>
    </row>
    <row r="18" spans="3:17" x14ac:dyDescent="0.2">
      <c r="C18" s="176">
        <v>2004</v>
      </c>
      <c r="D18" s="176">
        <v>24.248702292528925</v>
      </c>
      <c r="E18" s="176">
        <v>52.710703415369942</v>
      </c>
      <c r="F18" s="176">
        <v>84.811526979077698</v>
      </c>
      <c r="G18" s="176">
        <v>0.14535225241516198</v>
      </c>
      <c r="N18" s="271"/>
      <c r="O18" s="271"/>
      <c r="P18" s="271"/>
      <c r="Q18" s="271"/>
    </row>
    <row r="19" spans="3:17" x14ac:dyDescent="0.2">
      <c r="D19" s="176">
        <v>20.52159107326035</v>
      </c>
      <c r="E19" s="176">
        <v>50.949397442722031</v>
      </c>
      <c r="F19" s="176">
        <v>83.463145796885669</v>
      </c>
      <c r="G19" s="176">
        <v>0.14931412148837941</v>
      </c>
      <c r="N19" s="271"/>
      <c r="O19" s="271"/>
      <c r="P19" s="271"/>
      <c r="Q19" s="271"/>
    </row>
    <row r="20" spans="3:17" x14ac:dyDescent="0.2">
      <c r="C20" s="176">
        <v>2006</v>
      </c>
      <c r="D20" s="176">
        <v>17.949853121238132</v>
      </c>
      <c r="E20" s="176">
        <v>49.621479671863547</v>
      </c>
      <c r="F20" s="176">
        <v>81.546128937054235</v>
      </c>
      <c r="G20" s="176">
        <v>0.14911901177339668</v>
      </c>
      <c r="N20" s="271"/>
      <c r="O20" s="271"/>
      <c r="P20" s="271"/>
      <c r="Q20" s="271"/>
    </row>
    <row r="21" spans="3:17" x14ac:dyDescent="0.2">
      <c r="D21" s="176">
        <v>15.169679043235353</v>
      </c>
      <c r="E21" s="176">
        <v>48.415034958910347</v>
      </c>
      <c r="F21" s="176">
        <v>76.516333956956501</v>
      </c>
      <c r="G21" s="176">
        <v>0.1293000567301468</v>
      </c>
      <c r="N21" s="271"/>
      <c r="O21" s="271"/>
      <c r="P21" s="271"/>
      <c r="Q21" s="271"/>
    </row>
    <row r="22" spans="3:17" x14ac:dyDescent="0.2">
      <c r="C22" s="176">
        <v>2008</v>
      </c>
      <c r="D22" s="176">
        <v>13.425704517706016</v>
      </c>
      <c r="E22" s="176">
        <v>46.329797695237708</v>
      </c>
      <c r="F22" s="176">
        <v>73.879053781776335</v>
      </c>
      <c r="G22" s="176">
        <v>0.1266390770490089</v>
      </c>
      <c r="N22" s="271"/>
      <c r="O22" s="271"/>
      <c r="P22" s="271"/>
      <c r="Q22" s="271"/>
    </row>
    <row r="23" spans="3:17" x14ac:dyDescent="0.2">
      <c r="D23" s="176">
        <v>9.4682024075748377</v>
      </c>
      <c r="E23" s="176">
        <v>39.756481459303764</v>
      </c>
      <c r="F23" s="176">
        <v>70.615234848066919</v>
      </c>
      <c r="G23" s="176">
        <v>0.12160654812467118</v>
      </c>
      <c r="N23" s="271"/>
      <c r="O23" s="271"/>
      <c r="P23" s="271"/>
      <c r="Q23" s="271"/>
    </row>
    <row r="24" spans="3:17" x14ac:dyDescent="0.2">
      <c r="C24" s="176">
        <v>2010</v>
      </c>
      <c r="D24" s="176">
        <v>8.0690486315925476</v>
      </c>
      <c r="E24" s="176">
        <v>37.889736985365118</v>
      </c>
      <c r="F24" s="176">
        <v>68.469183706468982</v>
      </c>
      <c r="G24" s="176">
        <v>0.11993110875594797</v>
      </c>
      <c r="N24" s="271"/>
      <c r="O24" s="271"/>
      <c r="P24" s="271"/>
      <c r="Q24" s="271"/>
    </row>
    <row r="25" spans="3:17" x14ac:dyDescent="0.2">
      <c r="D25" s="176">
        <v>6.7655818034582094</v>
      </c>
      <c r="E25" s="176">
        <v>35.491996420713242</v>
      </c>
      <c r="F25" s="176">
        <v>63.682661901201818</v>
      </c>
      <c r="G25" s="176">
        <v>0.1156362994253539</v>
      </c>
      <c r="N25" s="271"/>
      <c r="O25" s="271"/>
      <c r="P25" s="271"/>
      <c r="Q25" s="271"/>
    </row>
    <row r="26" spans="3:17" x14ac:dyDescent="0.2">
      <c r="C26" s="176">
        <v>2012</v>
      </c>
      <c r="D26" s="176">
        <v>5.9238686859630167</v>
      </c>
      <c r="E26" s="176">
        <v>34.134208781477184</v>
      </c>
      <c r="F26" s="176">
        <v>61.226230403057045</v>
      </c>
      <c r="G26" s="176">
        <v>0.11576093306786275</v>
      </c>
      <c r="N26" s="271"/>
      <c r="O26" s="271"/>
      <c r="P26" s="271"/>
      <c r="Q26" s="271"/>
    </row>
    <row r="27" spans="3:17" x14ac:dyDescent="0.2">
      <c r="D27" s="3">
        <v>5.1322322056231204</v>
      </c>
      <c r="E27" s="3">
        <v>32.683035233409392</v>
      </c>
      <c r="F27" s="3">
        <v>58.102012181338971</v>
      </c>
      <c r="G27" s="3">
        <v>0.11333829398534608</v>
      </c>
      <c r="N27" s="271"/>
      <c r="O27" s="271"/>
      <c r="P27" s="271"/>
      <c r="Q27" s="271"/>
    </row>
    <row r="28" spans="3:17" x14ac:dyDescent="0.2">
      <c r="C28" s="3">
        <v>2014</v>
      </c>
      <c r="D28" s="3">
        <v>4.6553057080364102</v>
      </c>
      <c r="E28" s="3">
        <v>31.723683775555372</v>
      </c>
      <c r="F28" s="3">
        <v>55.980345881986736</v>
      </c>
      <c r="G28" s="3">
        <v>0.11440265941166439</v>
      </c>
    </row>
    <row r="29" spans="3:17" x14ac:dyDescent="0.2">
      <c r="C29" s="3"/>
      <c r="D29" s="3">
        <v>4.3638508560262839</v>
      </c>
      <c r="E29" s="3">
        <v>30.778237443584455</v>
      </c>
      <c r="F29" s="3">
        <v>54.746749904511105</v>
      </c>
      <c r="G29" s="3">
        <v>0.11630134048111114</v>
      </c>
    </row>
    <row r="30" spans="3:17" x14ac:dyDescent="0.2">
      <c r="C30" s="176">
        <v>2016</v>
      </c>
      <c r="D30" s="350"/>
      <c r="E30" s="350"/>
      <c r="F30" s="350"/>
      <c r="G30" s="35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Normal="100" workbookViewId="0">
      <selection activeCell="AC34" sqref="AC34"/>
    </sheetView>
  </sheetViews>
  <sheetFormatPr defaultRowHeight="12.75" x14ac:dyDescent="0.2"/>
  <cols>
    <col min="1" max="1" width="27.42578125" style="176" customWidth="1"/>
    <col min="2" max="5" width="11.42578125" style="176" customWidth="1"/>
    <col min="6" max="6" width="14.7109375" style="176" customWidth="1"/>
    <col min="7" max="7" width="9.140625" style="176"/>
    <col min="8" max="8" width="13.140625" style="176" customWidth="1"/>
    <col min="9" max="16384" width="9.140625" style="176"/>
  </cols>
  <sheetData>
    <row r="1" spans="1:6" ht="15" x14ac:dyDescent="0.25">
      <c r="A1" s="224" t="s">
        <v>418</v>
      </c>
      <c r="B1" s="225"/>
      <c r="C1" s="121"/>
      <c r="D1" s="121"/>
      <c r="E1" s="226"/>
      <c r="F1" s="226"/>
    </row>
    <row r="3" spans="1:6" ht="15" x14ac:dyDescent="0.25">
      <c r="A3" s="241" t="s">
        <v>296</v>
      </c>
      <c r="B3" s="389" t="s">
        <v>297</v>
      </c>
      <c r="C3" s="390"/>
      <c r="D3" s="390"/>
      <c r="E3" s="390"/>
      <c r="F3" s="246" t="s">
        <v>298</v>
      </c>
    </row>
    <row r="4" spans="1:6" ht="48" x14ac:dyDescent="0.35">
      <c r="A4" s="235"/>
      <c r="B4" s="242" t="s">
        <v>319</v>
      </c>
      <c r="C4" s="242" t="s">
        <v>318</v>
      </c>
      <c r="D4" s="242" t="s">
        <v>299</v>
      </c>
      <c r="E4" s="242" t="s">
        <v>300</v>
      </c>
      <c r="F4" s="245"/>
    </row>
    <row r="5" spans="1:6" ht="15" x14ac:dyDescent="0.25">
      <c r="A5" s="224" t="s">
        <v>301</v>
      </c>
      <c r="B5" s="351">
        <v>0</v>
      </c>
      <c r="C5" s="351">
        <v>0</v>
      </c>
      <c r="D5" s="351">
        <v>3</v>
      </c>
      <c r="E5" s="351">
        <v>0</v>
      </c>
      <c r="F5" s="353">
        <v>3</v>
      </c>
    </row>
    <row r="6" spans="1:6" ht="15" x14ac:dyDescent="0.25">
      <c r="A6" s="224" t="s">
        <v>302</v>
      </c>
      <c r="B6" s="351">
        <v>5</v>
      </c>
      <c r="C6" s="351">
        <v>1</v>
      </c>
      <c r="D6" s="351">
        <v>0</v>
      </c>
      <c r="E6" s="351">
        <v>0</v>
      </c>
      <c r="F6" s="353">
        <v>6</v>
      </c>
    </row>
    <row r="7" spans="1:6" ht="15" x14ac:dyDescent="0.25">
      <c r="A7" s="224" t="s">
        <v>303</v>
      </c>
      <c r="B7" s="351">
        <v>0</v>
      </c>
      <c r="C7" s="351">
        <v>0</v>
      </c>
      <c r="D7" s="351">
        <v>1</v>
      </c>
      <c r="E7" s="351">
        <v>0</v>
      </c>
      <c r="F7" s="353">
        <v>1</v>
      </c>
    </row>
    <row r="8" spans="1:6" ht="15" x14ac:dyDescent="0.25">
      <c r="A8" s="224" t="s">
        <v>304</v>
      </c>
      <c r="B8" s="351">
        <v>0</v>
      </c>
      <c r="C8" s="351">
        <v>0</v>
      </c>
      <c r="D8" s="351">
        <v>2</v>
      </c>
      <c r="E8" s="351">
        <v>0</v>
      </c>
      <c r="F8" s="353">
        <v>2</v>
      </c>
    </row>
    <row r="9" spans="1:6" ht="15" x14ac:dyDescent="0.25">
      <c r="A9" s="224" t="s">
        <v>305</v>
      </c>
      <c r="B9" s="351">
        <v>1</v>
      </c>
      <c r="C9" s="351">
        <v>0</v>
      </c>
      <c r="D9" s="351">
        <v>0</v>
      </c>
      <c r="E9" s="351">
        <v>0</v>
      </c>
      <c r="F9" s="353">
        <v>1</v>
      </c>
    </row>
    <row r="10" spans="1:6" ht="15" x14ac:dyDescent="0.25">
      <c r="A10" s="224" t="s">
        <v>306</v>
      </c>
      <c r="B10" s="351">
        <v>1</v>
      </c>
      <c r="C10" s="351">
        <v>1</v>
      </c>
      <c r="D10" s="351">
        <v>1</v>
      </c>
      <c r="E10" s="351">
        <v>1</v>
      </c>
      <c r="F10" s="353">
        <v>4</v>
      </c>
    </row>
    <row r="11" spans="1:6" ht="15" x14ac:dyDescent="0.25">
      <c r="A11" s="224" t="s">
        <v>307</v>
      </c>
      <c r="B11" s="351">
        <v>1</v>
      </c>
      <c r="C11" s="351">
        <v>0</v>
      </c>
      <c r="D11" s="351">
        <v>2</v>
      </c>
      <c r="E11" s="351">
        <v>0</v>
      </c>
      <c r="F11" s="353">
        <v>3</v>
      </c>
    </row>
    <row r="12" spans="1:6" ht="15" x14ac:dyDescent="0.25">
      <c r="A12" s="224" t="s">
        <v>308</v>
      </c>
      <c r="B12" s="351">
        <v>2</v>
      </c>
      <c r="C12" s="351">
        <v>0</v>
      </c>
      <c r="D12" s="351">
        <v>1</v>
      </c>
      <c r="E12" s="351">
        <v>0</v>
      </c>
      <c r="F12" s="353">
        <v>3</v>
      </c>
    </row>
    <row r="13" spans="1:6" ht="15" x14ac:dyDescent="0.25">
      <c r="A13" s="224" t="s">
        <v>309</v>
      </c>
      <c r="B13" s="351">
        <v>1</v>
      </c>
      <c r="C13" s="351">
        <v>0</v>
      </c>
      <c r="D13" s="351">
        <v>0</v>
      </c>
      <c r="E13" s="351">
        <v>0</v>
      </c>
      <c r="F13" s="353">
        <v>1</v>
      </c>
    </row>
    <row r="14" spans="1:6" ht="15" x14ac:dyDescent="0.25">
      <c r="A14" s="224" t="s">
        <v>310</v>
      </c>
      <c r="B14" s="351">
        <v>0</v>
      </c>
      <c r="C14" s="351">
        <v>5</v>
      </c>
      <c r="D14" s="351">
        <v>0</v>
      </c>
      <c r="E14" s="351">
        <v>0</v>
      </c>
      <c r="F14" s="353">
        <v>5</v>
      </c>
    </row>
    <row r="15" spans="1:6" ht="15" x14ac:dyDescent="0.25">
      <c r="A15" s="272" t="s">
        <v>311</v>
      </c>
      <c r="B15" s="351">
        <v>0</v>
      </c>
      <c r="C15" s="351">
        <v>0</v>
      </c>
      <c r="D15" s="351">
        <v>2</v>
      </c>
      <c r="E15" s="351">
        <v>0</v>
      </c>
      <c r="F15" s="353">
        <v>2</v>
      </c>
    </row>
    <row r="16" spans="1:6" ht="15" x14ac:dyDescent="0.25">
      <c r="A16" s="224" t="s">
        <v>312</v>
      </c>
      <c r="B16" s="351">
        <v>2</v>
      </c>
      <c r="C16" s="351">
        <v>0</v>
      </c>
      <c r="D16" s="351">
        <v>1</v>
      </c>
      <c r="E16" s="351">
        <v>0</v>
      </c>
      <c r="F16" s="353">
        <v>3</v>
      </c>
    </row>
    <row r="17" spans="1:6" ht="15" x14ac:dyDescent="0.25">
      <c r="A17" s="224" t="s">
        <v>313</v>
      </c>
      <c r="B17" s="351">
        <v>1</v>
      </c>
      <c r="C17" s="351">
        <v>2</v>
      </c>
      <c r="D17" s="351">
        <v>0</v>
      </c>
      <c r="E17" s="351">
        <v>0</v>
      </c>
      <c r="F17" s="353">
        <v>3</v>
      </c>
    </row>
    <row r="18" spans="1:6" ht="15" x14ac:dyDescent="0.25">
      <c r="A18" s="224" t="s">
        <v>314</v>
      </c>
      <c r="B18" s="351">
        <v>0</v>
      </c>
      <c r="C18" s="351">
        <v>1</v>
      </c>
      <c r="D18" s="351">
        <v>2</v>
      </c>
      <c r="E18" s="351">
        <v>0</v>
      </c>
      <c r="F18" s="353">
        <v>3</v>
      </c>
    </row>
    <row r="19" spans="1:6" ht="15" x14ac:dyDescent="0.25">
      <c r="A19" s="228" t="s">
        <v>315</v>
      </c>
      <c r="B19" s="352">
        <v>14</v>
      </c>
      <c r="C19" s="352">
        <v>10</v>
      </c>
      <c r="D19" s="352">
        <v>15</v>
      </c>
      <c r="E19" s="352">
        <v>1</v>
      </c>
      <c r="F19" s="354">
        <v>40</v>
      </c>
    </row>
    <row r="20" spans="1:6" ht="15" x14ac:dyDescent="0.25">
      <c r="A20" s="244" t="s">
        <v>317</v>
      </c>
    </row>
  </sheetData>
  <mergeCells count="1">
    <mergeCell ref="B3:E3"/>
  </mergeCells>
  <pageMargins left="0.70866141732283472" right="0.70866141732283472" top="0.74803149606299213" bottom="0.74803149606299213" header="0.31496062992125984" footer="0.31496062992125984"/>
  <pageSetup paperSize="9" scale="80" orientation="portrait" r:id="rId1"/>
  <headerFooter>
    <oddHeader>&amp;RENVIRONMENT AND EMISSIONS</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Q32"/>
  <sheetViews>
    <sheetView zoomScaleNormal="100" workbookViewId="0">
      <selection activeCell="H30" sqref="H30"/>
    </sheetView>
  </sheetViews>
  <sheetFormatPr defaultRowHeight="12.75" x14ac:dyDescent="0.2"/>
  <cols>
    <col min="1" max="10" width="9.140625" style="176"/>
    <col min="11" max="11" width="18.85546875" style="176" bestFit="1" customWidth="1"/>
    <col min="12" max="12" width="12" style="176" bestFit="1" customWidth="1"/>
    <col min="13" max="13" width="9.140625" style="176"/>
    <col min="14" max="15" width="17.85546875" style="176" bestFit="1" customWidth="1"/>
    <col min="16" max="16" width="12" style="176" bestFit="1" customWidth="1"/>
    <col min="17" max="17" width="9" style="176" customWidth="1"/>
    <col min="18" max="16384" width="9.140625" style="176"/>
  </cols>
  <sheetData>
    <row r="3" spans="3:17" x14ac:dyDescent="0.2">
      <c r="D3" s="176" t="s">
        <v>235</v>
      </c>
      <c r="E3" s="176" t="s">
        <v>236</v>
      </c>
      <c r="F3" s="176" t="s">
        <v>237</v>
      </c>
      <c r="G3" s="176" t="s">
        <v>451</v>
      </c>
      <c r="H3" s="176" t="s">
        <v>238</v>
      </c>
      <c r="K3" s="271"/>
      <c r="M3" s="176" t="s">
        <v>235</v>
      </c>
      <c r="N3" s="176" t="s">
        <v>236</v>
      </c>
      <c r="O3" s="176" t="s">
        <v>237</v>
      </c>
      <c r="P3" s="176" t="s">
        <v>238</v>
      </c>
    </row>
    <row r="4" spans="3:17" x14ac:dyDescent="0.2">
      <c r="C4" s="176">
        <v>1990</v>
      </c>
      <c r="D4" s="176">
        <v>100</v>
      </c>
      <c r="E4" s="176">
        <v>100</v>
      </c>
      <c r="F4" s="176">
        <v>100</v>
      </c>
      <c r="G4" s="176">
        <v>100</v>
      </c>
      <c r="H4" s="176">
        <v>100</v>
      </c>
      <c r="K4" s="271"/>
      <c r="L4" s="176">
        <v>1990</v>
      </c>
      <c r="M4" s="176">
        <v>100</v>
      </c>
      <c r="N4" s="176">
        <v>100</v>
      </c>
      <c r="O4" s="176">
        <v>100</v>
      </c>
      <c r="P4" s="176">
        <v>100</v>
      </c>
      <c r="Q4" s="271"/>
    </row>
    <row r="5" spans="3:17" x14ac:dyDescent="0.2">
      <c r="Q5" s="271"/>
    </row>
    <row r="6" spans="3:17" x14ac:dyDescent="0.2">
      <c r="Q6" s="271"/>
    </row>
    <row r="7" spans="3:17" x14ac:dyDescent="0.2">
      <c r="Q7" s="271"/>
    </row>
    <row r="8" spans="3:17" x14ac:dyDescent="0.2">
      <c r="Q8" s="271"/>
    </row>
    <row r="9" spans="3:17" x14ac:dyDescent="0.2">
      <c r="C9" s="176">
        <v>1995</v>
      </c>
      <c r="D9" s="346">
        <v>76.923732109162074</v>
      </c>
      <c r="E9" s="346">
        <v>82.481183051199906</v>
      </c>
      <c r="F9" s="346">
        <v>74.673461608594778</v>
      </c>
      <c r="G9" s="346">
        <v>75.472049234269576</v>
      </c>
      <c r="H9" s="346">
        <v>49.139237833458445</v>
      </c>
      <c r="K9" s="271"/>
      <c r="L9" s="176">
        <v>1995</v>
      </c>
      <c r="M9" s="346">
        <v>76.969917479422463</v>
      </c>
      <c r="N9" s="346">
        <v>83.441668189814891</v>
      </c>
      <c r="O9" s="346">
        <v>109.457605586111</v>
      </c>
      <c r="P9" s="346">
        <v>48.086808159882104</v>
      </c>
      <c r="Q9" s="271"/>
    </row>
    <row r="10" spans="3:17" x14ac:dyDescent="0.2">
      <c r="D10" s="346"/>
      <c r="E10" s="346"/>
      <c r="F10" s="346"/>
      <c r="G10" s="346"/>
      <c r="H10" s="346"/>
      <c r="M10" s="346"/>
      <c r="N10" s="346"/>
      <c r="O10" s="346"/>
      <c r="P10" s="346"/>
      <c r="Q10" s="271"/>
    </row>
    <row r="11" spans="3:17" x14ac:dyDescent="0.2">
      <c r="D11" s="346"/>
      <c r="E11" s="346"/>
      <c r="F11" s="346"/>
      <c r="G11" s="346"/>
      <c r="H11" s="346"/>
      <c r="M11" s="346"/>
      <c r="N11" s="346"/>
      <c r="O11" s="346"/>
      <c r="P11" s="346"/>
      <c r="Q11" s="271"/>
    </row>
    <row r="12" spans="3:17" x14ac:dyDescent="0.2">
      <c r="C12" s="176">
        <v>1998</v>
      </c>
      <c r="D12" s="346">
        <v>68.182443144496958</v>
      </c>
      <c r="E12" s="346">
        <v>71.367325091483366</v>
      </c>
      <c r="F12" s="346">
        <v>65.636651008714594</v>
      </c>
      <c r="G12" s="346">
        <v>66.931483193121664</v>
      </c>
      <c r="H12" s="346">
        <v>26.353818312859566</v>
      </c>
      <c r="K12" s="271"/>
      <c r="L12" s="176">
        <v>1998</v>
      </c>
      <c r="M12" s="346">
        <v>58.780905998376831</v>
      </c>
      <c r="N12" s="346">
        <v>72.137048555406196</v>
      </c>
      <c r="O12" s="346">
        <v>105.59555035215173</v>
      </c>
      <c r="P12" s="346">
        <v>26.199307085845057</v>
      </c>
      <c r="Q12" s="271"/>
    </row>
    <row r="13" spans="3:17" x14ac:dyDescent="0.2">
      <c r="D13" s="346">
        <v>61.213504634703298</v>
      </c>
      <c r="E13" s="346">
        <v>68.489404279700622</v>
      </c>
      <c r="F13" s="346">
        <v>63.641410262427001</v>
      </c>
      <c r="G13" s="346">
        <v>65.895583168321934</v>
      </c>
      <c r="H13" s="346">
        <v>15.510573867905592</v>
      </c>
      <c r="K13" s="271"/>
      <c r="M13" s="346">
        <v>51.562324929265948</v>
      </c>
      <c r="N13" s="346">
        <v>68.43707955270466</v>
      </c>
      <c r="O13" s="346">
        <v>104.68300103510828</v>
      </c>
      <c r="P13" s="346">
        <v>13.743615291891951</v>
      </c>
      <c r="Q13" s="271"/>
    </row>
    <row r="14" spans="3:17" x14ac:dyDescent="0.2">
      <c r="C14" s="176">
        <v>2000</v>
      </c>
      <c r="D14" s="346">
        <v>60.010225616559431</v>
      </c>
      <c r="E14" s="346">
        <v>67.0509777132865</v>
      </c>
      <c r="F14" s="346">
        <v>60.457254538873315</v>
      </c>
      <c r="G14" s="346">
        <v>60.107933189032828</v>
      </c>
      <c r="H14" s="346">
        <v>4.4042407683383704</v>
      </c>
      <c r="K14" s="271"/>
      <c r="L14" s="176">
        <v>2000</v>
      </c>
      <c r="M14" s="346">
        <v>43.396531686778822</v>
      </c>
      <c r="N14" s="346">
        <v>62.775861209608095</v>
      </c>
      <c r="O14" s="346">
        <v>93.687404801323609</v>
      </c>
      <c r="P14" s="346">
        <v>0.15675727935151121</v>
      </c>
      <c r="Q14" s="271"/>
    </row>
    <row r="15" spans="3:17" x14ac:dyDescent="0.2">
      <c r="D15" s="346">
        <v>56.552838262509383</v>
      </c>
      <c r="E15" s="346">
        <v>63.377623290495798</v>
      </c>
      <c r="F15" s="346">
        <v>61.786622007036215</v>
      </c>
      <c r="G15" s="346">
        <v>60.253325118013144</v>
      </c>
      <c r="H15" s="346">
        <v>4.2119874173744645</v>
      </c>
      <c r="K15" s="271"/>
      <c r="M15" s="346">
        <v>38.976134080140369</v>
      </c>
      <c r="N15" s="346">
        <v>59.571816810914001</v>
      </c>
      <c r="O15" s="346">
        <v>90.631345359483404</v>
      </c>
      <c r="P15" s="346">
        <v>0.1456626379516994</v>
      </c>
      <c r="Q15" s="271"/>
    </row>
    <row r="16" spans="3:17" x14ac:dyDescent="0.2">
      <c r="C16" s="176">
        <v>2002</v>
      </c>
      <c r="D16" s="346">
        <v>54.129915132777917</v>
      </c>
      <c r="E16" s="346">
        <v>60.384636850615124</v>
      </c>
      <c r="F16" s="346">
        <v>53.41955250860687</v>
      </c>
      <c r="G16" s="346">
        <v>52.620259772473652</v>
      </c>
      <c r="H16" s="346">
        <v>3.7114022749537114</v>
      </c>
      <c r="K16" s="271"/>
      <c r="L16" s="176">
        <v>2002</v>
      </c>
      <c r="M16" s="346">
        <v>33.718942332810762</v>
      </c>
      <c r="N16" s="346">
        <v>57.465441699592049</v>
      </c>
      <c r="O16" s="346">
        <v>89.223235993882611</v>
      </c>
      <c r="P16" s="346">
        <v>0.14585948106849075</v>
      </c>
      <c r="Q16" s="271"/>
    </row>
    <row r="17" spans="3:17" x14ac:dyDescent="0.2">
      <c r="D17" s="346">
        <v>47.507645439132567</v>
      </c>
      <c r="E17" s="346">
        <v>58.113074824758137</v>
      </c>
      <c r="F17" s="346">
        <v>51.405709976945914</v>
      </c>
      <c r="G17" s="346">
        <v>49.80791338506986</v>
      </c>
      <c r="H17" s="346">
        <v>3.546571310830704</v>
      </c>
      <c r="K17" s="271"/>
      <c r="M17" s="346">
        <v>28.50634268661565</v>
      </c>
      <c r="N17" s="346">
        <v>54.64382170217096</v>
      </c>
      <c r="O17" s="346">
        <v>86.468008655372984</v>
      </c>
      <c r="P17" s="346">
        <v>0.14398864614035845</v>
      </c>
      <c r="Q17" s="271"/>
    </row>
    <row r="18" spans="3:17" x14ac:dyDescent="0.2">
      <c r="C18" s="176">
        <v>2004</v>
      </c>
      <c r="D18" s="346">
        <v>43.172443728518331</v>
      </c>
      <c r="E18" s="346">
        <v>56.329014066015027</v>
      </c>
      <c r="F18" s="346">
        <v>51.191397898985954</v>
      </c>
      <c r="G18" s="346">
        <v>49.461507800216751</v>
      </c>
      <c r="H18" s="346">
        <v>4.3077559241216337</v>
      </c>
      <c r="K18" s="271"/>
      <c r="L18" s="176">
        <v>2004</v>
      </c>
      <c r="M18" s="346">
        <v>24.248702292528925</v>
      </c>
      <c r="N18" s="346">
        <v>52.710703415369942</v>
      </c>
      <c r="O18" s="346">
        <v>84.811526979077698</v>
      </c>
      <c r="P18" s="346">
        <v>0.14535225241516198</v>
      </c>
      <c r="Q18" s="271"/>
    </row>
    <row r="19" spans="3:17" x14ac:dyDescent="0.2">
      <c r="D19" s="346">
        <v>42.534630572439717</v>
      </c>
      <c r="E19" s="346">
        <v>55.691823366905247</v>
      </c>
      <c r="F19" s="346">
        <v>50.583463372990764</v>
      </c>
      <c r="G19" s="346">
        <v>49.668670046739081</v>
      </c>
      <c r="H19" s="346">
        <v>3.0985711525890891</v>
      </c>
      <c r="K19" s="271"/>
      <c r="M19" s="346">
        <v>20.52159107326035</v>
      </c>
      <c r="N19" s="346">
        <v>50.949397442722031</v>
      </c>
      <c r="O19" s="346">
        <v>83.463145796885669</v>
      </c>
      <c r="P19" s="346">
        <v>0.14931412148837941</v>
      </c>
      <c r="Q19" s="271"/>
    </row>
    <row r="20" spans="3:17" x14ac:dyDescent="0.2">
      <c r="C20" s="176">
        <v>2006</v>
      </c>
      <c r="D20" s="346">
        <v>41.277041895683517</v>
      </c>
      <c r="E20" s="346">
        <v>56.645221719195618</v>
      </c>
      <c r="F20" s="346">
        <v>50.920184607554042</v>
      </c>
      <c r="G20" s="346">
        <v>49.584335354648772</v>
      </c>
      <c r="H20" s="346">
        <v>2.8841151708935095</v>
      </c>
      <c r="K20" s="271"/>
      <c r="L20" s="176">
        <v>2006</v>
      </c>
      <c r="M20" s="346">
        <v>17.949853121238132</v>
      </c>
      <c r="N20" s="346">
        <v>49.621479671863547</v>
      </c>
      <c r="O20" s="346">
        <v>81.546128937054235</v>
      </c>
      <c r="P20" s="346">
        <v>0.14911901177339668</v>
      </c>
      <c r="Q20" s="271"/>
    </row>
    <row r="21" spans="3:17" x14ac:dyDescent="0.2">
      <c r="D21" s="346">
        <v>40.978536793379831</v>
      </c>
      <c r="E21" s="346">
        <v>53.977169760940257</v>
      </c>
      <c r="F21" s="346">
        <v>48.676975784638309</v>
      </c>
      <c r="G21" s="346">
        <v>46.782078986651705</v>
      </c>
      <c r="H21" s="346">
        <v>2.353898305593074</v>
      </c>
      <c r="K21" s="271"/>
      <c r="M21" s="346">
        <v>15.169679043235353</v>
      </c>
      <c r="N21" s="346">
        <v>48.415034958910347</v>
      </c>
      <c r="O21" s="346">
        <v>76.516333956956501</v>
      </c>
      <c r="P21" s="346">
        <v>0.1293000567301468</v>
      </c>
      <c r="Q21" s="271"/>
    </row>
    <row r="22" spans="3:17" x14ac:dyDescent="0.2">
      <c r="C22" s="176">
        <v>2008</v>
      </c>
      <c r="D22" s="346">
        <v>39.205038007035206</v>
      </c>
      <c r="E22" s="346">
        <v>48.825520138081863</v>
      </c>
      <c r="F22" s="346">
        <v>44.063955714193767</v>
      </c>
      <c r="G22" s="346">
        <v>43.306993868143664</v>
      </c>
      <c r="H22" s="346">
        <v>1.90126801294405</v>
      </c>
      <c r="K22" s="271"/>
      <c r="L22" s="176">
        <v>2008</v>
      </c>
      <c r="M22" s="346">
        <v>13.425704517706016</v>
      </c>
      <c r="N22" s="346">
        <v>46.329797695237708</v>
      </c>
      <c r="O22" s="346">
        <v>73.879053781776335</v>
      </c>
      <c r="P22" s="346">
        <v>0.1266390770490089</v>
      </c>
      <c r="Q22" s="271"/>
    </row>
    <row r="23" spans="3:17" x14ac:dyDescent="0.2">
      <c r="D23" s="346">
        <v>35.232204227159372</v>
      </c>
      <c r="E23" s="346">
        <v>43.118998123611711</v>
      </c>
      <c r="F23" s="346">
        <v>40.631149189125132</v>
      </c>
      <c r="G23" s="346">
        <v>40.353156883581875</v>
      </c>
      <c r="H23" s="346">
        <v>1.8478883613664565</v>
      </c>
      <c r="K23" s="271"/>
      <c r="M23" s="346">
        <v>9.4682024075748377</v>
      </c>
      <c r="N23" s="346">
        <v>39.756481459303764</v>
      </c>
      <c r="O23" s="346">
        <v>70.615234848066919</v>
      </c>
      <c r="P23" s="346">
        <v>0.12160654812467118</v>
      </c>
      <c r="Q23" s="271"/>
    </row>
    <row r="24" spans="3:17" x14ac:dyDescent="0.2">
      <c r="C24" s="176">
        <v>2010</v>
      </c>
      <c r="D24" s="346">
        <v>35.281761242893808</v>
      </c>
      <c r="E24" s="346">
        <v>42.298482264410573</v>
      </c>
      <c r="F24" s="346">
        <v>43.89161988252647</v>
      </c>
      <c r="G24" s="346">
        <v>42.507652066418139</v>
      </c>
      <c r="H24" s="346">
        <v>2.3150907732757378</v>
      </c>
      <c r="K24" s="271"/>
      <c r="L24" s="176">
        <v>2010</v>
      </c>
      <c r="M24" s="346">
        <v>8.0690486315925476</v>
      </c>
      <c r="N24" s="346">
        <v>37.889736985365118</v>
      </c>
      <c r="O24" s="346">
        <v>68.469183706468982</v>
      </c>
      <c r="P24" s="346">
        <v>0.11993110875594797</v>
      </c>
      <c r="Q24" s="271"/>
    </row>
    <row r="25" spans="3:17" x14ac:dyDescent="0.2">
      <c r="D25" s="346">
        <v>35.065678944412362</v>
      </c>
      <c r="E25" s="346">
        <v>37.059024120134112</v>
      </c>
      <c r="F25" s="346">
        <v>39.829622773282068</v>
      </c>
      <c r="G25" s="346">
        <v>37.859182926461749</v>
      </c>
      <c r="H25" s="346">
        <v>1.9246036263209636</v>
      </c>
      <c r="K25" s="271"/>
      <c r="M25" s="346">
        <v>6.7655818034582094</v>
      </c>
      <c r="N25" s="346">
        <v>35.491996420713242</v>
      </c>
      <c r="O25" s="346">
        <v>63.682661901201818</v>
      </c>
      <c r="P25" s="346">
        <v>0.1156362994253539</v>
      </c>
      <c r="Q25" s="271"/>
    </row>
    <row r="26" spans="3:17" x14ac:dyDescent="0.2">
      <c r="C26" s="176">
        <v>2012</v>
      </c>
      <c r="D26" s="346">
        <v>35.930255679949013</v>
      </c>
      <c r="E26" s="346">
        <v>36.827284806796676</v>
      </c>
      <c r="F26" s="346">
        <v>38.103787978503334</v>
      </c>
      <c r="G26" s="346">
        <v>37.276131424175446</v>
      </c>
      <c r="H26" s="346">
        <v>2.0855670727797491</v>
      </c>
      <c r="K26" s="271"/>
      <c r="L26" s="176">
        <v>2012</v>
      </c>
      <c r="M26" s="346">
        <v>5.9238686859630167</v>
      </c>
      <c r="N26" s="346">
        <v>34.134208781477184</v>
      </c>
      <c r="O26" s="346">
        <v>61.226230403057045</v>
      </c>
      <c r="P26" s="346">
        <v>0.11576093306786275</v>
      </c>
      <c r="Q26" s="271"/>
    </row>
    <row r="27" spans="3:17" x14ac:dyDescent="0.2">
      <c r="D27" s="346">
        <v>36.082417347397971</v>
      </c>
      <c r="E27" s="346">
        <v>34.803088426903265</v>
      </c>
      <c r="F27" s="346">
        <v>38.593475929965258</v>
      </c>
      <c r="G27" s="346">
        <v>36.397473739020704</v>
      </c>
      <c r="H27" s="346">
        <v>1.7111218133964261</v>
      </c>
      <c r="K27" s="271"/>
      <c r="M27" s="377">
        <v>5.1322322056231204</v>
      </c>
      <c r="N27" s="377">
        <v>32.683035233409392</v>
      </c>
      <c r="O27" s="377">
        <v>58.102012181338971</v>
      </c>
      <c r="P27" s="377">
        <v>0.11333829398534608</v>
      </c>
      <c r="Q27" s="271"/>
    </row>
    <row r="28" spans="3:17" x14ac:dyDescent="0.2">
      <c r="C28" s="3">
        <v>2014</v>
      </c>
      <c r="D28" s="346">
        <v>36.787997827461126</v>
      </c>
      <c r="E28" s="346">
        <v>33.643674993172858</v>
      </c>
      <c r="F28" s="346">
        <v>37.675529527108182</v>
      </c>
      <c r="G28" s="346">
        <v>35.038297484585776</v>
      </c>
      <c r="H28" s="346">
        <v>1.7209590462641109</v>
      </c>
      <c r="K28" s="271"/>
      <c r="L28" s="3">
        <v>2014</v>
      </c>
      <c r="M28" s="377">
        <v>4.6553057080364102</v>
      </c>
      <c r="N28" s="377">
        <v>31.723683775555372</v>
      </c>
      <c r="O28" s="377">
        <v>55.980345881986736</v>
      </c>
      <c r="P28" s="377">
        <v>0.11440265941166439</v>
      </c>
    </row>
    <row r="29" spans="3:17" x14ac:dyDescent="0.2">
      <c r="C29" s="3"/>
      <c r="D29" s="346">
        <v>36.494733301287091</v>
      </c>
      <c r="E29" s="346">
        <v>32.247024748210443</v>
      </c>
      <c r="F29" s="346">
        <v>36.545454628198527</v>
      </c>
      <c r="G29" s="346">
        <v>34.154058490647834</v>
      </c>
      <c r="H29" s="346">
        <v>1.7215874194861012</v>
      </c>
      <c r="L29" s="3"/>
      <c r="M29" s="377">
        <v>4.3638508560262839</v>
      </c>
      <c r="N29" s="377">
        <v>30.778237443584455</v>
      </c>
      <c r="O29" s="377">
        <v>54.746749904511105</v>
      </c>
      <c r="P29" s="377">
        <v>0.11630134048111114</v>
      </c>
    </row>
    <row r="30" spans="3:17" x14ac:dyDescent="0.2">
      <c r="C30" s="176">
        <v>2016</v>
      </c>
      <c r="D30" s="346">
        <v>36.752358747352297</v>
      </c>
      <c r="E30" s="346">
        <v>28.404489125138753</v>
      </c>
      <c r="F30" s="346">
        <v>36.231249156480025</v>
      </c>
      <c r="G30" s="346">
        <v>33.230661139269749</v>
      </c>
      <c r="H30" s="346">
        <v>1.556171579588506</v>
      </c>
      <c r="L30" s="176">
        <v>2016</v>
      </c>
      <c r="M30" s="350"/>
      <c r="N30" s="350"/>
      <c r="O30" s="350"/>
      <c r="P30" s="350"/>
    </row>
    <row r="32" spans="3:17" x14ac:dyDescent="0.2">
      <c r="D32" s="346"/>
      <c r="E32" s="346"/>
      <c r="F32" s="346"/>
      <c r="G32" s="346"/>
      <c r="H32" s="34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zoomScaleNormal="100" workbookViewId="0">
      <selection activeCell="L26" sqref="L26"/>
    </sheetView>
  </sheetViews>
  <sheetFormatPr defaultRowHeight="12.75" x14ac:dyDescent="0.2"/>
  <cols>
    <col min="1" max="1" width="27.42578125" style="176" customWidth="1"/>
    <col min="2" max="5" width="11.42578125" style="176" customWidth="1"/>
    <col min="6" max="6" width="14.7109375" style="176" customWidth="1"/>
    <col min="7" max="7" width="9.140625" style="176"/>
    <col min="8" max="8" width="13.140625" style="176" customWidth="1"/>
    <col min="9" max="16384" width="9.140625" style="176"/>
  </cols>
  <sheetData>
    <row r="1" spans="1:7" ht="15" x14ac:dyDescent="0.25">
      <c r="A1" s="224" t="s">
        <v>418</v>
      </c>
      <c r="B1" s="225"/>
      <c r="C1" s="121"/>
      <c r="D1" s="121"/>
      <c r="E1" s="226"/>
      <c r="F1" s="226"/>
    </row>
    <row r="3" spans="1:7" ht="15" x14ac:dyDescent="0.25">
      <c r="A3" s="241" t="s">
        <v>296</v>
      </c>
      <c r="B3" s="389" t="s">
        <v>297</v>
      </c>
      <c r="C3" s="390"/>
      <c r="D3" s="390"/>
      <c r="E3" s="390"/>
      <c r="F3" s="246" t="s">
        <v>298</v>
      </c>
    </row>
    <row r="4" spans="1:7" ht="48" x14ac:dyDescent="0.35">
      <c r="A4" s="235"/>
      <c r="B4" s="242" t="s">
        <v>319</v>
      </c>
      <c r="C4" s="242" t="s">
        <v>318</v>
      </c>
      <c r="D4" s="242" t="s">
        <v>299</v>
      </c>
      <c r="E4" s="242" t="s">
        <v>300</v>
      </c>
      <c r="F4" s="245"/>
    </row>
    <row r="5" spans="1:7" ht="15" x14ac:dyDescent="0.25">
      <c r="A5" s="224" t="s">
        <v>301</v>
      </c>
      <c r="B5" s="372">
        <v>0</v>
      </c>
      <c r="C5" s="372">
        <v>0</v>
      </c>
      <c r="D5" s="372">
        <v>3</v>
      </c>
      <c r="E5" s="372">
        <v>0</v>
      </c>
      <c r="F5" s="373">
        <v>3</v>
      </c>
      <c r="G5" s="374"/>
    </row>
    <row r="6" spans="1:7" ht="15" x14ac:dyDescent="0.25">
      <c r="A6" s="224" t="s">
        <v>302</v>
      </c>
      <c r="B6" s="372">
        <v>5</v>
      </c>
      <c r="C6" s="372">
        <v>1</v>
      </c>
      <c r="D6" s="372">
        <v>0</v>
      </c>
      <c r="E6" s="372">
        <v>0</v>
      </c>
      <c r="F6" s="373">
        <v>6</v>
      </c>
      <c r="G6" s="374"/>
    </row>
    <row r="7" spans="1:7" ht="15" x14ac:dyDescent="0.25">
      <c r="A7" s="224" t="s">
        <v>303</v>
      </c>
      <c r="B7" s="372">
        <v>0</v>
      </c>
      <c r="C7" s="372">
        <v>0</v>
      </c>
      <c r="D7" s="372">
        <v>1</v>
      </c>
      <c r="E7" s="372">
        <v>0</v>
      </c>
      <c r="F7" s="373">
        <v>1</v>
      </c>
      <c r="G7" s="374"/>
    </row>
    <row r="8" spans="1:7" ht="15" x14ac:dyDescent="0.25">
      <c r="A8" s="224" t="s">
        <v>304</v>
      </c>
      <c r="B8" s="372">
        <v>0</v>
      </c>
      <c r="C8" s="372">
        <v>0</v>
      </c>
      <c r="D8" s="372">
        <v>2</v>
      </c>
      <c r="E8" s="372">
        <v>0</v>
      </c>
      <c r="F8" s="373">
        <v>2</v>
      </c>
      <c r="G8" s="374"/>
    </row>
    <row r="9" spans="1:7" ht="15" x14ac:dyDescent="0.25">
      <c r="A9" s="224" t="s">
        <v>305</v>
      </c>
      <c r="B9" s="372">
        <v>1</v>
      </c>
      <c r="C9" s="372">
        <v>0</v>
      </c>
      <c r="D9" s="372">
        <v>0</v>
      </c>
      <c r="E9" s="372">
        <v>0</v>
      </c>
      <c r="F9" s="373">
        <v>1</v>
      </c>
      <c r="G9" s="374"/>
    </row>
    <row r="10" spans="1:7" ht="15" x14ac:dyDescent="0.25">
      <c r="A10" s="224" t="s">
        <v>306</v>
      </c>
      <c r="B10" s="372">
        <v>1</v>
      </c>
      <c r="C10" s="372">
        <v>1</v>
      </c>
      <c r="D10" s="372">
        <v>1</v>
      </c>
      <c r="E10" s="372">
        <v>1</v>
      </c>
      <c r="F10" s="373">
        <v>4</v>
      </c>
      <c r="G10" s="374"/>
    </row>
    <row r="11" spans="1:7" ht="15" x14ac:dyDescent="0.25">
      <c r="A11" s="224" t="s">
        <v>307</v>
      </c>
      <c r="B11" s="372">
        <v>0</v>
      </c>
      <c r="C11" s="372">
        <v>0</v>
      </c>
      <c r="D11" s="372">
        <v>2</v>
      </c>
      <c r="E11" s="372">
        <v>0</v>
      </c>
      <c r="F11" s="373">
        <v>2</v>
      </c>
      <c r="G11" s="374"/>
    </row>
    <row r="12" spans="1:7" ht="15" x14ac:dyDescent="0.25">
      <c r="A12" s="224" t="s">
        <v>308</v>
      </c>
      <c r="B12" s="372">
        <v>2</v>
      </c>
      <c r="C12" s="372">
        <v>0</v>
      </c>
      <c r="D12" s="372">
        <v>1</v>
      </c>
      <c r="E12" s="372">
        <v>0</v>
      </c>
      <c r="F12" s="373">
        <v>3</v>
      </c>
      <c r="G12" s="374"/>
    </row>
    <row r="13" spans="1:7" ht="15" x14ac:dyDescent="0.25">
      <c r="A13" s="224" t="s">
        <v>309</v>
      </c>
      <c r="B13" s="372">
        <v>1</v>
      </c>
      <c r="C13" s="372">
        <v>0</v>
      </c>
      <c r="D13" s="372">
        <v>0</v>
      </c>
      <c r="E13" s="372">
        <v>0</v>
      </c>
      <c r="F13" s="373">
        <v>1</v>
      </c>
      <c r="G13" s="374"/>
    </row>
    <row r="14" spans="1:7" ht="15" x14ac:dyDescent="0.25">
      <c r="A14" s="224" t="s">
        <v>310</v>
      </c>
      <c r="B14" s="372">
        <v>0</v>
      </c>
      <c r="C14" s="372">
        <v>4</v>
      </c>
      <c r="D14" s="372">
        <v>0</v>
      </c>
      <c r="E14" s="372">
        <v>0</v>
      </c>
      <c r="F14" s="373">
        <v>4</v>
      </c>
      <c r="G14" s="374"/>
    </row>
    <row r="15" spans="1:7" ht="15" x14ac:dyDescent="0.25">
      <c r="A15" s="272" t="s">
        <v>311</v>
      </c>
      <c r="B15" s="372">
        <v>0</v>
      </c>
      <c r="C15" s="372">
        <v>0</v>
      </c>
      <c r="D15" s="372">
        <v>2</v>
      </c>
      <c r="E15" s="372">
        <v>0</v>
      </c>
      <c r="F15" s="373">
        <v>2</v>
      </c>
      <c r="G15" s="374"/>
    </row>
    <row r="16" spans="1:7" ht="15" x14ac:dyDescent="0.25">
      <c r="A16" s="224" t="s">
        <v>312</v>
      </c>
      <c r="B16" s="372">
        <v>2</v>
      </c>
      <c r="C16" s="372">
        <v>0</v>
      </c>
      <c r="D16" s="372">
        <v>1</v>
      </c>
      <c r="E16" s="372">
        <v>0</v>
      </c>
      <c r="F16" s="373">
        <v>3</v>
      </c>
      <c r="G16" s="374"/>
    </row>
    <row r="17" spans="1:7" ht="15" x14ac:dyDescent="0.25">
      <c r="A17" s="224" t="s">
        <v>313</v>
      </c>
      <c r="B17" s="372">
        <v>1</v>
      </c>
      <c r="C17" s="372">
        <v>2</v>
      </c>
      <c r="D17" s="372">
        <v>0</v>
      </c>
      <c r="E17" s="372">
        <v>0</v>
      </c>
      <c r="F17" s="373">
        <v>3</v>
      </c>
      <c r="G17" s="374"/>
    </row>
    <row r="18" spans="1:7" ht="15" x14ac:dyDescent="0.25">
      <c r="A18" s="224" t="s">
        <v>314</v>
      </c>
      <c r="B18" s="372">
        <v>0</v>
      </c>
      <c r="C18" s="372">
        <v>1</v>
      </c>
      <c r="D18" s="372">
        <v>2</v>
      </c>
      <c r="E18" s="372">
        <v>0</v>
      </c>
      <c r="F18" s="373">
        <v>3</v>
      </c>
      <c r="G18" s="374"/>
    </row>
    <row r="19" spans="1:7" ht="15" x14ac:dyDescent="0.25">
      <c r="A19" s="228" t="s">
        <v>315</v>
      </c>
      <c r="B19" s="375">
        <v>13</v>
      </c>
      <c r="C19" s="375">
        <v>9</v>
      </c>
      <c r="D19" s="375">
        <v>15</v>
      </c>
      <c r="E19" s="375">
        <v>1</v>
      </c>
      <c r="F19" s="376">
        <v>38</v>
      </c>
    </row>
    <row r="20" spans="1:7" ht="15" x14ac:dyDescent="0.25">
      <c r="A20" s="244" t="s">
        <v>317</v>
      </c>
    </row>
    <row r="21" spans="1:7" x14ac:dyDescent="0.2">
      <c r="B21" s="374"/>
      <c r="C21" s="374"/>
      <c r="D21" s="374"/>
      <c r="E21" s="374"/>
      <c r="F21" s="374"/>
    </row>
  </sheetData>
  <mergeCells count="1">
    <mergeCell ref="B3:E3"/>
  </mergeCells>
  <pageMargins left="0.70866141732283472" right="0.70866141732283472" top="0.74803149606299213" bottom="0.74803149606299213" header="0.31496062992125984" footer="0.31496062992125984"/>
  <pageSetup paperSize="9" scale="80" orientation="portrait" r:id="rId1"/>
  <headerFooter>
    <oddHeader>&amp;RENVIRONMENT AND EMISSIONS</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6"/>
  <sheetViews>
    <sheetView zoomScale="70" zoomScaleNormal="70" workbookViewId="0">
      <selection activeCell="AC20" sqref="AC20"/>
    </sheetView>
  </sheetViews>
  <sheetFormatPr defaultRowHeight="12.75" x14ac:dyDescent="0.2"/>
  <cols>
    <col min="1" max="1" width="49" style="214" customWidth="1"/>
    <col min="2" max="2" width="9.85546875" style="214" customWidth="1"/>
    <col min="3" max="3" width="2.140625" style="214" customWidth="1"/>
    <col min="4" max="4" width="9.85546875" style="214" customWidth="1"/>
    <col min="5" max="5" width="1.85546875" style="214" customWidth="1"/>
    <col min="6" max="10" width="9.140625" style="214" hidden="1" customWidth="1"/>
    <col min="11" max="11" width="9.85546875" style="214" customWidth="1"/>
    <col min="12" max="12" width="9.7109375" style="214" customWidth="1"/>
    <col min="13" max="21" width="9.85546875" style="214" customWidth="1"/>
    <col min="22" max="25" width="9.140625" style="214"/>
    <col min="26" max="26" width="28.28515625" style="214" customWidth="1"/>
    <col min="27" max="16384" width="9.140625" style="214"/>
  </cols>
  <sheetData>
    <row r="1" spans="1:24" s="17" customFormat="1" ht="21" x14ac:dyDescent="0.25">
      <c r="A1" s="290" t="s">
        <v>381</v>
      </c>
    </row>
    <row r="2" spans="1:24" s="17" customFormat="1" ht="8.25" customHeight="1" thickBot="1" x14ac:dyDescent="0.3">
      <c r="A2" s="169"/>
      <c r="B2" s="14"/>
      <c r="C2" s="14"/>
      <c r="D2" s="14"/>
      <c r="E2" s="14"/>
      <c r="F2" s="14"/>
      <c r="G2" s="14"/>
      <c r="H2" s="14"/>
      <c r="I2" s="14"/>
      <c r="J2" s="14"/>
      <c r="K2" s="14"/>
      <c r="L2" s="14"/>
      <c r="M2" s="14"/>
      <c r="N2" s="14"/>
      <c r="O2" s="14"/>
      <c r="P2" s="14"/>
      <c r="Q2" s="14"/>
      <c r="R2" s="14"/>
      <c r="S2" s="14"/>
      <c r="T2" s="14"/>
      <c r="U2" s="14"/>
      <c r="V2" s="21"/>
      <c r="W2" s="21"/>
    </row>
    <row r="3" spans="1:24" s="35" customFormat="1" ht="16.5" thickBot="1" x14ac:dyDescent="0.3">
      <c r="A3" s="170"/>
      <c r="B3" s="170">
        <v>1990</v>
      </c>
      <c r="C3" s="170"/>
      <c r="D3" s="170">
        <v>1995</v>
      </c>
      <c r="E3" s="170"/>
      <c r="F3" s="170">
        <v>2001</v>
      </c>
      <c r="G3" s="170">
        <v>2002</v>
      </c>
      <c r="H3" s="170">
        <v>2003</v>
      </c>
      <c r="I3" s="170">
        <v>2004</v>
      </c>
      <c r="J3" s="170">
        <v>2005</v>
      </c>
      <c r="K3" s="170">
        <v>2006</v>
      </c>
      <c r="L3" s="170">
        <v>2007</v>
      </c>
      <c r="M3" s="170">
        <v>2008</v>
      </c>
      <c r="N3" s="170">
        <v>2009</v>
      </c>
      <c r="O3" s="170">
        <v>2010</v>
      </c>
      <c r="P3" s="170">
        <v>2011</v>
      </c>
      <c r="Q3" s="170">
        <v>2012</v>
      </c>
      <c r="R3" s="170">
        <v>2013</v>
      </c>
      <c r="S3" s="170">
        <v>2014</v>
      </c>
      <c r="T3" s="170">
        <v>2015</v>
      </c>
      <c r="U3" s="170">
        <v>2016</v>
      </c>
    </row>
    <row r="4" spans="1:24" s="35" customFormat="1" ht="15" customHeight="1" x14ac:dyDescent="0.25">
      <c r="A4" s="64"/>
      <c r="B4" s="36"/>
      <c r="C4" s="36"/>
      <c r="D4" s="36"/>
      <c r="E4" s="36"/>
      <c r="G4" s="23"/>
      <c r="H4" s="23"/>
      <c r="I4" s="23"/>
      <c r="K4" s="23"/>
      <c r="M4" s="23"/>
      <c r="N4" s="23"/>
      <c r="O4" s="23"/>
      <c r="U4" s="69" t="s">
        <v>188</v>
      </c>
    </row>
    <row r="5" spans="1:24" s="35" customFormat="1" ht="15.75" x14ac:dyDescent="0.25">
      <c r="A5" s="63" t="s">
        <v>39</v>
      </c>
      <c r="B5" s="62"/>
      <c r="C5" s="62"/>
      <c r="D5" s="62"/>
      <c r="E5" s="62"/>
      <c r="F5" s="62"/>
      <c r="G5" s="62"/>
      <c r="H5" s="62"/>
      <c r="I5" s="62"/>
      <c r="J5" s="62"/>
      <c r="K5" s="62"/>
      <c r="L5" s="62"/>
      <c r="M5" s="62"/>
      <c r="N5" s="62"/>
      <c r="O5" s="62"/>
    </row>
    <row r="6" spans="1:24" ht="18.75" x14ac:dyDescent="0.25">
      <c r="A6" s="61" t="s">
        <v>38</v>
      </c>
      <c r="B6" s="304">
        <f t="shared" ref="B6" si="0">SUM(B7:B12)</f>
        <v>9181.974422198813</v>
      </c>
      <c r="C6" s="305"/>
      <c r="D6" s="304">
        <f t="shared" ref="D6" si="1">SUM(D7:D12)</f>
        <v>9257.4768030487376</v>
      </c>
      <c r="E6" s="304"/>
      <c r="F6" s="304">
        <v>9350.8622384753362</v>
      </c>
      <c r="G6" s="304">
        <v>9620.3051953425129</v>
      </c>
      <c r="H6" s="304">
        <f t="shared" ref="H6:J6" si="2">SUM(H7:H12)</f>
        <v>9791.0419556157722</v>
      </c>
      <c r="I6" s="304">
        <f t="shared" si="2"/>
        <v>9863.7571637630863</v>
      </c>
      <c r="J6" s="304">
        <f t="shared" si="2"/>
        <v>9961.64806344934</v>
      </c>
      <c r="K6" s="304">
        <f t="shared" ref="K6:U6" si="3">SUM(K7:K12)</f>
        <v>10131.593622582044</v>
      </c>
      <c r="L6" s="304">
        <f t="shared" si="3"/>
        <v>10296.468355268998</v>
      </c>
      <c r="M6" s="304">
        <f t="shared" si="3"/>
        <v>9912.8827830133414</v>
      </c>
      <c r="N6" s="304">
        <f t="shared" si="3"/>
        <v>9588.473899779543</v>
      </c>
      <c r="O6" s="304">
        <f t="shared" si="3"/>
        <v>9491.2108630854382</v>
      </c>
      <c r="P6" s="304">
        <f t="shared" si="3"/>
        <v>9328.3882286960197</v>
      </c>
      <c r="Q6" s="304">
        <f t="shared" si="3"/>
        <v>9393.3294680721847</v>
      </c>
      <c r="R6" s="304">
        <f t="shared" si="3"/>
        <v>9342.4471858918278</v>
      </c>
      <c r="S6" s="304">
        <f t="shared" si="3"/>
        <v>9424.7150759711731</v>
      </c>
      <c r="T6" s="304">
        <f t="shared" si="3"/>
        <v>9571.3535382975242</v>
      </c>
      <c r="U6" s="304">
        <f t="shared" si="3"/>
        <v>9805.625243938066</v>
      </c>
    </row>
    <row r="7" spans="1:24" ht="15" customHeight="1" x14ac:dyDescent="0.25">
      <c r="A7" s="61" t="s">
        <v>37</v>
      </c>
      <c r="B7" s="60">
        <v>596.25582304735576</v>
      </c>
      <c r="C7" s="62"/>
      <c r="D7" s="60">
        <v>597.6480793284129</v>
      </c>
      <c r="E7" s="60"/>
      <c r="F7" s="60">
        <v>531.68621734601265</v>
      </c>
      <c r="G7" s="60">
        <v>547.47329577675441</v>
      </c>
      <c r="H7" s="60">
        <v>558.3061428933886</v>
      </c>
      <c r="I7" s="60">
        <v>509.38906208226797</v>
      </c>
      <c r="J7" s="60">
        <v>508.81132578310707</v>
      </c>
      <c r="K7" s="60">
        <v>516.48088370804862</v>
      </c>
      <c r="L7" s="60">
        <v>544.45063198594653</v>
      </c>
      <c r="M7" s="60">
        <v>496.75590465416917</v>
      </c>
      <c r="N7" s="60">
        <v>500.56108144146771</v>
      </c>
      <c r="O7" s="60">
        <v>521.40455107889932</v>
      </c>
      <c r="P7" s="60">
        <v>482.14633361280028</v>
      </c>
      <c r="Q7" s="60">
        <v>467.39867974440398</v>
      </c>
      <c r="R7" s="60">
        <v>480.28290882307203</v>
      </c>
      <c r="S7" s="301">
        <v>481.15710828362182</v>
      </c>
      <c r="T7" s="301">
        <v>470.20401975102749</v>
      </c>
      <c r="U7" s="301">
        <v>439.12526553518535</v>
      </c>
    </row>
    <row r="8" spans="1:24" ht="15" customHeight="1" x14ac:dyDescent="0.25">
      <c r="A8" s="61" t="s">
        <v>36</v>
      </c>
      <c r="B8" s="60">
        <v>5787.6030210713616</v>
      </c>
      <c r="C8" s="62"/>
      <c r="D8" s="60">
        <v>5841.1038877287137</v>
      </c>
      <c r="E8" s="60"/>
      <c r="F8" s="60">
        <v>6060.0021729888613</v>
      </c>
      <c r="G8" s="60">
        <v>6266.6806939284561</v>
      </c>
      <c r="H8" s="60">
        <v>6189.2004690410085</v>
      </c>
      <c r="I8" s="60">
        <v>6229.4807672652369</v>
      </c>
      <c r="J8" s="60">
        <v>6224.2920253312532</v>
      </c>
      <c r="K8" s="60">
        <v>6283.6707505767981</v>
      </c>
      <c r="L8" s="60">
        <v>6301.2339956824953</v>
      </c>
      <c r="M8" s="60">
        <v>6134.8261082357794</v>
      </c>
      <c r="N8" s="60">
        <v>5957.5601108186511</v>
      </c>
      <c r="O8" s="60">
        <v>5759.3704490465061</v>
      </c>
      <c r="P8" s="60">
        <v>5679.7915925298303</v>
      </c>
      <c r="Q8" s="60">
        <v>5705.152630637951</v>
      </c>
      <c r="R8" s="60">
        <v>5615.2121714087152</v>
      </c>
      <c r="S8" s="301">
        <v>5628.916647302437</v>
      </c>
      <c r="T8" s="301">
        <v>5652.9142693981639</v>
      </c>
      <c r="U8" s="301">
        <v>5775.4006098947921</v>
      </c>
    </row>
    <row r="9" spans="1:24" ht="15" customHeight="1" x14ac:dyDescent="0.25">
      <c r="A9" s="61" t="s">
        <v>231</v>
      </c>
      <c r="B9" s="60">
        <v>1788.8238099057389</v>
      </c>
      <c r="C9" s="62"/>
      <c r="D9" s="60">
        <v>1710.8686910678082</v>
      </c>
      <c r="E9" s="60"/>
      <c r="F9" s="60">
        <v>1603.8247120466185</v>
      </c>
      <c r="G9" s="60">
        <v>1619.5772522271434</v>
      </c>
      <c r="H9" s="60">
        <v>1682.3031183619146</v>
      </c>
      <c r="I9" s="60">
        <v>1732.5450257419661</v>
      </c>
      <c r="J9" s="60">
        <v>1786.7073669965348</v>
      </c>
      <c r="K9" s="60">
        <v>1837.3844563721991</v>
      </c>
      <c r="L9" s="60">
        <v>1881.110778953795</v>
      </c>
      <c r="M9" s="60">
        <v>1775.0510210353909</v>
      </c>
      <c r="N9" s="60">
        <v>1648.3586653401128</v>
      </c>
      <c r="O9" s="60">
        <v>1692.6220299848669</v>
      </c>
      <c r="P9" s="60">
        <v>1647.4707818828097</v>
      </c>
      <c r="Q9" s="60">
        <v>1680.1692660495619</v>
      </c>
      <c r="R9" s="60">
        <v>1689.6140976649879</v>
      </c>
      <c r="S9" s="301">
        <v>1689.2617136850934</v>
      </c>
      <c r="T9" s="301">
        <v>1741.3951754896111</v>
      </c>
      <c r="U9" s="301">
        <v>1781.9724657931683</v>
      </c>
    </row>
    <row r="10" spans="1:24" ht="15" customHeight="1" x14ac:dyDescent="0.25">
      <c r="A10" s="61" t="s">
        <v>232</v>
      </c>
      <c r="B10" s="60">
        <v>956.67703364499414</v>
      </c>
      <c r="C10" s="62"/>
      <c r="D10" s="60">
        <v>1066.0240292509875</v>
      </c>
      <c r="E10" s="60"/>
      <c r="F10" s="60">
        <v>1202.2401720158243</v>
      </c>
      <c r="G10" s="60">
        <v>1230.290087997405</v>
      </c>
      <c r="H10" s="60">
        <v>1268.7881182415699</v>
      </c>
      <c r="I10" s="60">
        <v>1300.0386089075917</v>
      </c>
      <c r="J10" s="60">
        <v>1346.817416578954</v>
      </c>
      <c r="K10" s="60">
        <v>1399.2874867702565</v>
      </c>
      <c r="L10" s="60">
        <v>1474.0889255402205</v>
      </c>
      <c r="M10" s="60">
        <v>1410.69897070243</v>
      </c>
      <c r="N10" s="60">
        <v>1392.8008036312176</v>
      </c>
      <c r="O10" s="60">
        <v>1433.2877629467496</v>
      </c>
      <c r="P10" s="60">
        <v>1436.625291018943</v>
      </c>
      <c r="Q10" s="60">
        <v>1459.8064797528882</v>
      </c>
      <c r="R10" s="60">
        <v>1479.532507164002</v>
      </c>
      <c r="S10" s="301">
        <v>1546.8264108974276</v>
      </c>
      <c r="T10" s="301">
        <v>1629.1631638853305</v>
      </c>
      <c r="U10" s="301">
        <v>1734.1762127550703</v>
      </c>
    </row>
    <row r="11" spans="1:24" ht="15" customHeight="1" x14ac:dyDescent="0.25">
      <c r="A11" s="61" t="s">
        <v>35</v>
      </c>
      <c r="B11" s="60">
        <v>38.684380622547401</v>
      </c>
      <c r="C11" s="62"/>
      <c r="D11" s="60">
        <v>27.458246556045388</v>
      </c>
      <c r="E11" s="60"/>
      <c r="F11" s="60">
        <v>35.36815731423566</v>
      </c>
      <c r="G11" s="60">
        <v>39.138939601538603</v>
      </c>
      <c r="H11" s="60">
        <v>43.229439399678228</v>
      </c>
      <c r="I11" s="60">
        <v>40.527327171728999</v>
      </c>
      <c r="J11" s="60">
        <v>40.624795869726697</v>
      </c>
      <c r="K11" s="60">
        <v>38.066273282156672</v>
      </c>
      <c r="L11" s="60">
        <v>40.820211343298894</v>
      </c>
      <c r="M11" s="60">
        <v>39.164314715746322</v>
      </c>
      <c r="N11" s="60">
        <v>38.2695035536577</v>
      </c>
      <c r="O11" s="60">
        <v>33.924102542724526</v>
      </c>
      <c r="P11" s="60">
        <v>34.014530893068191</v>
      </c>
      <c r="Q11" s="60">
        <v>33.136520649174834</v>
      </c>
      <c r="R11" s="60">
        <v>32.560728898824159</v>
      </c>
      <c r="S11" s="301">
        <v>33.632208562530678</v>
      </c>
      <c r="T11" s="301">
        <v>33.472143469354272</v>
      </c>
      <c r="U11" s="301">
        <v>33.999056316430199</v>
      </c>
    </row>
    <row r="12" spans="1:24" ht="15" customHeight="1" x14ac:dyDescent="0.2">
      <c r="A12" s="17" t="s">
        <v>360</v>
      </c>
      <c r="B12" s="279">
        <v>13.930353906815</v>
      </c>
      <c r="C12" s="279"/>
      <c r="D12" s="279">
        <v>14.3738691167718</v>
      </c>
      <c r="E12" s="279"/>
      <c r="F12" s="279">
        <v>32.577427285742438</v>
      </c>
      <c r="G12" s="279">
        <v>43.450656352362188</v>
      </c>
      <c r="H12" s="279">
        <v>49.214667678212109</v>
      </c>
      <c r="I12" s="279">
        <v>51.776372594294344</v>
      </c>
      <c r="J12" s="279">
        <v>54.395132889765783</v>
      </c>
      <c r="K12" s="279">
        <v>56.703771872586749</v>
      </c>
      <c r="L12" s="279">
        <v>54.763811763243936</v>
      </c>
      <c r="M12" s="279">
        <v>56.386463669824536</v>
      </c>
      <c r="N12" s="279">
        <v>50.923734994436913</v>
      </c>
      <c r="O12" s="279">
        <v>50.601967485693045</v>
      </c>
      <c r="P12" s="279">
        <v>48.339698758568787</v>
      </c>
      <c r="Q12" s="279">
        <v>47.665891238204793</v>
      </c>
      <c r="R12" s="279">
        <v>45.244771932226136</v>
      </c>
      <c r="S12" s="301">
        <v>44.920987240061585</v>
      </c>
      <c r="T12" s="301">
        <v>44.204766304034862</v>
      </c>
      <c r="U12" s="301">
        <v>40.951633643419605</v>
      </c>
    </row>
    <row r="13" spans="1:24" ht="7.5" customHeight="1" x14ac:dyDescent="0.2">
      <c r="A13" s="17"/>
      <c r="B13" s="279"/>
      <c r="C13" s="279"/>
      <c r="D13" s="279"/>
      <c r="E13" s="279"/>
      <c r="F13" s="279"/>
      <c r="G13" s="279"/>
      <c r="H13" s="279"/>
      <c r="I13" s="279"/>
      <c r="J13" s="279"/>
      <c r="K13" s="279"/>
      <c r="L13" s="279"/>
      <c r="M13" s="279"/>
      <c r="N13" s="279"/>
      <c r="O13" s="279"/>
      <c r="P13" s="279"/>
      <c r="Q13" s="279"/>
      <c r="R13" s="279"/>
    </row>
    <row r="14" spans="1:24" ht="15" customHeight="1" x14ac:dyDescent="0.2">
      <c r="A14" s="61" t="s">
        <v>34</v>
      </c>
      <c r="B14" s="60">
        <v>123.4494504515655</v>
      </c>
      <c r="C14" s="60"/>
      <c r="D14" s="60">
        <v>126.16387342610497</v>
      </c>
      <c r="E14" s="60"/>
      <c r="F14" s="60">
        <v>149.17402537830742</v>
      </c>
      <c r="G14" s="60">
        <v>148.36925829200078</v>
      </c>
      <c r="H14" s="60">
        <v>149.88249380350908</v>
      </c>
      <c r="I14" s="60">
        <v>155.37591211842914</v>
      </c>
      <c r="J14" s="60">
        <v>154.73216010824211</v>
      </c>
      <c r="K14" s="60">
        <v>159.22632609102067</v>
      </c>
      <c r="L14" s="60">
        <v>170.28959892993527</v>
      </c>
      <c r="M14" s="60">
        <v>170.92828075315364</v>
      </c>
      <c r="N14" s="60">
        <v>170.27233151342108</v>
      </c>
      <c r="O14" s="60">
        <v>170.67016064799085</v>
      </c>
      <c r="P14" s="60">
        <v>168.10673918997796</v>
      </c>
      <c r="Q14" s="60">
        <v>172.12058727029401</v>
      </c>
      <c r="R14" s="60">
        <v>171.19914185003469</v>
      </c>
      <c r="S14" s="302">
        <v>174.08202205337477</v>
      </c>
      <c r="T14" s="302">
        <v>173.36419601691813</v>
      </c>
      <c r="U14" s="302">
        <v>172.71849286976197</v>
      </c>
    </row>
    <row r="15" spans="1:24" ht="7.5" customHeight="1" x14ac:dyDescent="0.2">
      <c r="A15" s="61"/>
      <c r="B15" s="60"/>
      <c r="C15" s="60"/>
      <c r="D15" s="60"/>
      <c r="E15" s="60"/>
      <c r="F15" s="60"/>
      <c r="G15" s="60"/>
      <c r="H15" s="60"/>
      <c r="I15" s="60"/>
      <c r="J15" s="60"/>
      <c r="K15" s="60"/>
      <c r="L15" s="60"/>
      <c r="M15" s="60"/>
      <c r="N15" s="60"/>
      <c r="O15" s="60"/>
      <c r="P15" s="60"/>
      <c r="Q15" s="60"/>
      <c r="R15" s="60"/>
    </row>
    <row r="16" spans="1:24" ht="15" customHeight="1" x14ac:dyDescent="0.25">
      <c r="A16" s="61" t="s">
        <v>361</v>
      </c>
      <c r="B16" s="60">
        <v>5455.8419603786442</v>
      </c>
      <c r="C16" s="62"/>
      <c r="D16" s="60">
        <v>6328.0471329121883</v>
      </c>
      <c r="E16" s="60"/>
      <c r="F16" s="60">
        <v>5804.8452257482595</v>
      </c>
      <c r="G16" s="60">
        <v>5882.3884076092836</v>
      </c>
      <c r="H16" s="60">
        <v>5615.9288392290973</v>
      </c>
      <c r="I16" s="60">
        <v>5640.1562420699684</v>
      </c>
      <c r="J16" s="60">
        <v>5721.1305172841867</v>
      </c>
      <c r="K16" s="60">
        <v>5532.7865995459761</v>
      </c>
      <c r="L16" s="60">
        <v>5670.878808331423</v>
      </c>
      <c r="M16" s="60">
        <v>5455.3529258137905</v>
      </c>
      <c r="N16" s="60">
        <v>5098.4264534955382</v>
      </c>
      <c r="O16" s="60">
        <v>4675.5930798281352</v>
      </c>
      <c r="P16" s="60">
        <v>4426.878948788366</v>
      </c>
      <c r="Q16" s="60">
        <v>4105.8226210690464</v>
      </c>
      <c r="R16" s="60">
        <v>4044.7777997716585</v>
      </c>
      <c r="S16" s="60">
        <v>4166.7032105898088</v>
      </c>
      <c r="T16" s="60">
        <v>4332.9736193439294</v>
      </c>
      <c r="U16" s="60">
        <v>4418.9288209238275</v>
      </c>
      <c r="X16" s="381"/>
    </row>
    <row r="17" spans="1:27" ht="15" customHeight="1" x14ac:dyDescent="0.25">
      <c r="A17" s="61" t="s">
        <v>362</v>
      </c>
      <c r="B17" s="60">
        <v>1301.0670547332229</v>
      </c>
      <c r="C17" s="62"/>
      <c r="D17" s="60">
        <v>1475.6620378322675</v>
      </c>
      <c r="E17" s="60"/>
      <c r="F17" s="60">
        <v>1532.2475956098128</v>
      </c>
      <c r="G17" s="60">
        <v>1375.1766922284037</v>
      </c>
      <c r="H17" s="60">
        <v>1314.7414670725841</v>
      </c>
      <c r="I17" s="60">
        <v>1491.2659139549278</v>
      </c>
      <c r="J17" s="60">
        <v>1600.6487394830056</v>
      </c>
      <c r="K17" s="60">
        <v>1687.604700839383</v>
      </c>
      <c r="L17" s="60">
        <v>1738.1782284670503</v>
      </c>
      <c r="M17" s="60">
        <v>1772.5476470248759</v>
      </c>
      <c r="N17" s="60">
        <v>1624.3866069631335</v>
      </c>
      <c r="O17" s="60">
        <v>1425.7440442605573</v>
      </c>
      <c r="P17" s="60">
        <v>1547.4576504162158</v>
      </c>
      <c r="Q17" s="60">
        <v>1455.4274442795829</v>
      </c>
      <c r="R17" s="60">
        <v>1531.1894478948395</v>
      </c>
      <c r="S17" s="301">
        <v>1614.4744227172282</v>
      </c>
      <c r="T17" s="301">
        <v>1698.2944070008066</v>
      </c>
      <c r="U17" s="301">
        <v>1817.8460314913873</v>
      </c>
    </row>
    <row r="18" spans="1:27" ht="15" customHeight="1" x14ac:dyDescent="0.25">
      <c r="A18" s="61" t="s">
        <v>363</v>
      </c>
      <c r="B18" s="60">
        <v>804.08577389231925</v>
      </c>
      <c r="C18" s="62"/>
      <c r="D18" s="60">
        <v>689.7083746779017</v>
      </c>
      <c r="E18" s="60"/>
      <c r="F18" s="60">
        <v>819.16228800527358</v>
      </c>
      <c r="G18" s="60">
        <v>843.99928640603673</v>
      </c>
      <c r="H18" s="60">
        <v>856.38153935352238</v>
      </c>
      <c r="I18" s="60">
        <v>869.05127828726597</v>
      </c>
      <c r="J18" s="60">
        <v>920.08936056136599</v>
      </c>
      <c r="K18" s="60">
        <v>946.64370483136122</v>
      </c>
      <c r="L18" s="60">
        <v>944.09051713660961</v>
      </c>
      <c r="M18" s="60">
        <v>865.47080034173121</v>
      </c>
      <c r="N18" s="60">
        <v>764.0823057262179</v>
      </c>
      <c r="O18" s="60">
        <v>701.53396735012007</v>
      </c>
      <c r="P18" s="60">
        <v>684.28834446612586</v>
      </c>
      <c r="Q18" s="60">
        <v>655.99036967002712</v>
      </c>
      <c r="R18" s="60">
        <v>655.59061577749537</v>
      </c>
      <c r="S18" s="301">
        <v>622.89118110163258</v>
      </c>
      <c r="T18" s="301">
        <v>606.94913797041158</v>
      </c>
      <c r="U18" s="301">
        <v>564.53641346029008</v>
      </c>
    </row>
    <row r="19" spans="1:27" ht="15" customHeight="1" x14ac:dyDescent="0.25">
      <c r="A19" s="61" t="s">
        <v>364</v>
      </c>
      <c r="B19" s="60">
        <v>3301.6845500976842</v>
      </c>
      <c r="C19" s="62"/>
      <c r="D19" s="60">
        <v>4111.3635365468408</v>
      </c>
      <c r="E19" s="60"/>
      <c r="F19" s="60">
        <v>3385.075278539623</v>
      </c>
      <c r="G19" s="60">
        <v>3592.5607225037911</v>
      </c>
      <c r="H19" s="60">
        <v>3370.7814721946825</v>
      </c>
      <c r="I19" s="60">
        <v>3200.3176527415799</v>
      </c>
      <c r="J19" s="60">
        <v>3115.6534865265562</v>
      </c>
      <c r="K19" s="60">
        <v>2810.4842292072399</v>
      </c>
      <c r="L19" s="60">
        <v>2898.6975006126791</v>
      </c>
      <c r="M19" s="60">
        <v>2730.169662458215</v>
      </c>
      <c r="N19" s="60">
        <v>2627.6277854129594</v>
      </c>
      <c r="O19" s="60">
        <v>2469.7194719842255</v>
      </c>
      <c r="P19" s="60">
        <v>2112.6468524897</v>
      </c>
      <c r="Q19" s="60">
        <v>1909.5634212221021</v>
      </c>
      <c r="R19" s="60">
        <v>1769.8780561315727</v>
      </c>
      <c r="S19" s="301">
        <v>1838.2246666772951</v>
      </c>
      <c r="T19" s="301">
        <v>1931.6472486549283</v>
      </c>
      <c r="U19" s="301">
        <v>1938.6256914029982</v>
      </c>
      <c r="Z19" s="381"/>
      <c r="AA19" s="381"/>
    </row>
    <row r="20" spans="1:27" ht="15" customHeight="1" x14ac:dyDescent="0.25">
      <c r="A20" s="61" t="s">
        <v>365</v>
      </c>
      <c r="B20" s="280">
        <v>49.004581655418079</v>
      </c>
      <c r="C20" s="62"/>
      <c r="D20" s="280">
        <v>51.313183855178288</v>
      </c>
      <c r="E20" s="60"/>
      <c r="F20" s="60">
        <v>68.360063593550251</v>
      </c>
      <c r="G20" s="60">
        <v>70.651706471052265</v>
      </c>
      <c r="H20" s="60">
        <v>74.024360608308399</v>
      </c>
      <c r="I20" s="60">
        <v>79.521397086195179</v>
      </c>
      <c r="J20" s="60">
        <v>84.738930713259137</v>
      </c>
      <c r="K20" s="60">
        <v>88.053964667992602</v>
      </c>
      <c r="L20" s="60">
        <v>89.912562115084441</v>
      </c>
      <c r="M20" s="60">
        <v>87.16481598896857</v>
      </c>
      <c r="N20" s="60">
        <v>82.329755393226847</v>
      </c>
      <c r="O20" s="60">
        <v>78.595596233232456</v>
      </c>
      <c r="P20" s="60">
        <v>82.486101416324288</v>
      </c>
      <c r="Q20" s="60">
        <v>84.84138589733459</v>
      </c>
      <c r="R20" s="60">
        <v>88.11967996775104</v>
      </c>
      <c r="S20" s="301">
        <v>91.112940093652142</v>
      </c>
      <c r="T20" s="301">
        <v>96.082825717783194</v>
      </c>
      <c r="U20" s="301">
        <v>98</v>
      </c>
      <c r="V20" s="381"/>
      <c r="W20" s="381"/>
      <c r="X20" s="381"/>
      <c r="Y20" s="381"/>
    </row>
    <row r="21" spans="1:27" ht="18.75" customHeight="1" x14ac:dyDescent="0.25">
      <c r="A21" s="59" t="s">
        <v>31</v>
      </c>
      <c r="B21" s="304">
        <f>B6+B14+B16</f>
        <v>14761.265833029023</v>
      </c>
      <c r="C21" s="305"/>
      <c r="D21" s="304">
        <f>D6+D14+D16</f>
        <v>15711.687809387031</v>
      </c>
      <c r="E21" s="304"/>
      <c r="F21" s="304">
        <v>13143.962458392136</v>
      </c>
      <c r="G21" s="304">
        <v>13051.64094297597</v>
      </c>
      <c r="H21" s="304">
        <f t="shared" ref="H21:J21" si="4">H6+H14+H16</f>
        <v>15556.853288648377</v>
      </c>
      <c r="I21" s="304">
        <f t="shared" si="4"/>
        <v>15659.289317951483</v>
      </c>
      <c r="J21" s="304">
        <f t="shared" si="4"/>
        <v>15837.510740841768</v>
      </c>
      <c r="K21" s="304">
        <f t="shared" ref="K21:U21" si="5">K6+K14+K16</f>
        <v>15823.606548219041</v>
      </c>
      <c r="L21" s="304">
        <f t="shared" si="5"/>
        <v>16137.636762530357</v>
      </c>
      <c r="M21" s="304">
        <f t="shared" si="5"/>
        <v>15539.163989580287</v>
      </c>
      <c r="N21" s="304">
        <f t="shared" si="5"/>
        <v>14857.172684788502</v>
      </c>
      <c r="O21" s="304">
        <f t="shared" si="5"/>
        <v>14337.474103561564</v>
      </c>
      <c r="P21" s="304">
        <f t="shared" si="5"/>
        <v>13923.373916674363</v>
      </c>
      <c r="Q21" s="304">
        <f t="shared" si="5"/>
        <v>13671.272676411525</v>
      </c>
      <c r="R21" s="304">
        <f t="shared" si="5"/>
        <v>13558.424127513521</v>
      </c>
      <c r="S21" s="304">
        <f t="shared" si="5"/>
        <v>13765.500308614357</v>
      </c>
      <c r="T21" s="304">
        <f t="shared" si="5"/>
        <v>14077.691353658372</v>
      </c>
      <c r="U21" s="304">
        <f t="shared" si="5"/>
        <v>14397.272557731656</v>
      </c>
    </row>
    <row r="22" spans="1:27" ht="19.5" customHeight="1" x14ac:dyDescent="0.25">
      <c r="A22" s="58" t="s">
        <v>30</v>
      </c>
      <c r="B22" s="51">
        <v>60834.565057792322</v>
      </c>
      <c r="C22" s="51"/>
      <c r="D22" s="51">
        <v>59840.984120588437</v>
      </c>
      <c r="E22" s="51"/>
      <c r="F22" s="51">
        <v>55892.387227523373</v>
      </c>
      <c r="G22" s="51">
        <v>51249.38228178498</v>
      </c>
      <c r="H22" s="51">
        <v>51059.095500451331</v>
      </c>
      <c r="I22" s="51">
        <v>48464.006984536332</v>
      </c>
      <c r="J22" s="51">
        <v>46274.715555852839</v>
      </c>
      <c r="K22" s="51">
        <v>48502.030694687019</v>
      </c>
      <c r="L22" s="51">
        <v>43808.119861737869</v>
      </c>
      <c r="M22" s="51">
        <v>43104.729388848857</v>
      </c>
      <c r="N22" s="51">
        <v>39360.294722112296</v>
      </c>
      <c r="O22" s="51">
        <v>41485.722146132961</v>
      </c>
      <c r="P22" s="51">
        <v>35239.548034496955</v>
      </c>
      <c r="Q22" s="51">
        <v>37785.595423738167</v>
      </c>
      <c r="R22" s="51">
        <v>34835.85492562224</v>
      </c>
      <c r="S22" s="303">
        <v>30593.977034662479</v>
      </c>
      <c r="T22" s="303">
        <v>28928.124577722119</v>
      </c>
      <c r="U22" s="303">
        <v>24176.986231739509</v>
      </c>
    </row>
    <row r="23" spans="1:27" ht="18" customHeight="1" x14ac:dyDescent="0.25">
      <c r="A23" s="55" t="s">
        <v>366</v>
      </c>
      <c r="B23" s="304">
        <f>SUM(B21:B22)</f>
        <v>75595.830890821351</v>
      </c>
      <c r="C23" s="304"/>
      <c r="D23" s="304">
        <f t="shared" ref="D23" si="6">SUM(D21:D22)</f>
        <v>75552.671929975462</v>
      </c>
      <c r="E23" s="304"/>
      <c r="F23" s="304">
        <f t="shared" ref="F23:J23" si="7">SUM(F21:F22)</f>
        <v>69036.349685915513</v>
      </c>
      <c r="G23" s="304">
        <f t="shared" si="7"/>
        <v>64301.023224760953</v>
      </c>
      <c r="H23" s="304">
        <f t="shared" si="7"/>
        <v>66615.948789099712</v>
      </c>
      <c r="I23" s="304">
        <f t="shared" si="7"/>
        <v>64123.296302487812</v>
      </c>
      <c r="J23" s="304">
        <f t="shared" si="7"/>
        <v>62112.226296694607</v>
      </c>
      <c r="K23" s="304">
        <f t="shared" ref="K23:U23" si="8">SUM(K21:K22)</f>
        <v>64325.637242906058</v>
      </c>
      <c r="L23" s="304">
        <f t="shared" si="8"/>
        <v>59945.756624268222</v>
      </c>
      <c r="M23" s="304">
        <f t="shared" si="8"/>
        <v>58643.893378429144</v>
      </c>
      <c r="N23" s="304">
        <f t="shared" si="8"/>
        <v>54217.467406900796</v>
      </c>
      <c r="O23" s="304">
        <f t="shared" si="8"/>
        <v>55823.196249694527</v>
      </c>
      <c r="P23" s="304">
        <f t="shared" si="8"/>
        <v>49162.921951171316</v>
      </c>
      <c r="Q23" s="304">
        <f t="shared" si="8"/>
        <v>51456.868100149688</v>
      </c>
      <c r="R23" s="304">
        <f t="shared" si="8"/>
        <v>48394.27905313576</v>
      </c>
      <c r="S23" s="304">
        <f t="shared" si="8"/>
        <v>44359.477343276834</v>
      </c>
      <c r="T23" s="304">
        <f t="shared" si="8"/>
        <v>43005.815931380494</v>
      </c>
      <c r="U23" s="304">
        <f t="shared" si="8"/>
        <v>38574.258789471161</v>
      </c>
    </row>
    <row r="24" spans="1:27" ht="15.75" customHeight="1" x14ac:dyDescent="0.2">
      <c r="A24" s="57"/>
      <c r="B24" s="56"/>
      <c r="C24" s="56"/>
      <c r="D24" s="56"/>
      <c r="E24" s="56"/>
      <c r="F24" s="56"/>
      <c r="G24" s="56"/>
      <c r="H24" s="56"/>
      <c r="I24" s="56"/>
      <c r="J24" s="56"/>
      <c r="K24" s="56"/>
      <c r="N24" s="23"/>
    </row>
    <row r="25" spans="1:27" ht="16.5" customHeight="1" x14ac:dyDescent="0.2">
      <c r="A25" s="55" t="s">
        <v>29</v>
      </c>
      <c r="B25" s="178"/>
      <c r="C25" s="178"/>
      <c r="D25" s="178"/>
      <c r="E25" s="178"/>
      <c r="F25" s="178"/>
      <c r="G25" s="178"/>
      <c r="H25" s="178"/>
      <c r="I25" s="178"/>
      <c r="J25" s="178"/>
      <c r="K25" s="178"/>
      <c r="L25" s="178"/>
      <c r="M25" s="178"/>
      <c r="N25" s="178"/>
      <c r="O25" s="178"/>
      <c r="P25" s="178"/>
      <c r="Q25" s="178"/>
      <c r="R25" s="178"/>
    </row>
    <row r="26" spans="1:27" ht="19.5" thickBot="1" x14ac:dyDescent="0.25">
      <c r="A26" s="171" t="s">
        <v>350</v>
      </c>
      <c r="B26" s="287">
        <f>100*B21/B23</f>
        <v>19.526560736329305</v>
      </c>
      <c r="C26" s="287"/>
      <c r="D26" s="287">
        <f>100*D21/D23</f>
        <v>20.795674604266949</v>
      </c>
      <c r="E26" s="287"/>
      <c r="F26" s="287">
        <f t="shared" ref="F26:J26" si="9">100*F21/F23</f>
        <v>19.03919097430742</v>
      </c>
      <c r="G26" s="287">
        <f t="shared" si="9"/>
        <v>20.297718898429693</v>
      </c>
      <c r="H26" s="287">
        <f t="shared" si="9"/>
        <v>23.353046187032508</v>
      </c>
      <c r="I26" s="287">
        <f t="shared" si="9"/>
        <v>24.420593171134193</v>
      </c>
      <c r="J26" s="287">
        <f t="shared" si="9"/>
        <v>25.498217798843548</v>
      </c>
      <c r="K26" s="287">
        <f t="shared" ref="K26:U26" si="10">100*K21/K23</f>
        <v>24.599222372980215</v>
      </c>
      <c r="L26" s="287">
        <f t="shared" si="10"/>
        <v>26.920398826023415</v>
      </c>
      <c r="M26" s="287">
        <f t="shared" si="10"/>
        <v>26.497497172136978</v>
      </c>
      <c r="N26" s="287">
        <f t="shared" si="10"/>
        <v>27.402926391389283</v>
      </c>
      <c r="O26" s="287">
        <f t="shared" si="10"/>
        <v>25.683721224830478</v>
      </c>
      <c r="P26" s="287">
        <f t="shared" si="10"/>
        <v>28.320883633611277</v>
      </c>
      <c r="Q26" s="287">
        <f t="shared" si="10"/>
        <v>26.568411916954105</v>
      </c>
      <c r="R26" s="287">
        <f t="shared" si="10"/>
        <v>28.016584589733625</v>
      </c>
      <c r="S26" s="287">
        <f t="shared" si="10"/>
        <v>31.031700851860172</v>
      </c>
      <c r="T26" s="287">
        <f t="shared" si="10"/>
        <v>32.734389637254061</v>
      </c>
      <c r="U26" s="287">
        <f t="shared" si="10"/>
        <v>37.323523534978172</v>
      </c>
    </row>
    <row r="27" spans="1:27" ht="15" customHeight="1" x14ac:dyDescent="0.2">
      <c r="A27" s="183" t="s">
        <v>349</v>
      </c>
      <c r="B27" s="31"/>
      <c r="C27" s="31"/>
      <c r="D27" s="31"/>
      <c r="E27" s="31"/>
      <c r="F27" s="31"/>
      <c r="G27" s="31"/>
      <c r="H27" s="31"/>
      <c r="I27" s="31"/>
      <c r="J27" s="31"/>
      <c r="K27" s="31"/>
      <c r="L27" s="31"/>
      <c r="M27" s="31"/>
      <c r="N27" s="31"/>
      <c r="O27" s="31"/>
      <c r="P27" s="31"/>
      <c r="Q27" s="31"/>
      <c r="R27" s="32"/>
      <c r="S27" s="32"/>
    </row>
    <row r="28" spans="1:27" ht="15" customHeight="1" x14ac:dyDescent="0.2">
      <c r="A28" s="54" t="s">
        <v>415</v>
      </c>
      <c r="B28" s="31"/>
      <c r="C28" s="31"/>
      <c r="D28" s="31"/>
      <c r="E28" s="32"/>
      <c r="F28" s="32"/>
      <c r="G28" s="32"/>
      <c r="H28" s="32"/>
      <c r="I28" s="32"/>
      <c r="J28" s="32"/>
      <c r="K28" s="32"/>
      <c r="L28" s="32"/>
      <c r="M28" s="32"/>
      <c r="N28" s="32"/>
      <c r="O28" s="32"/>
      <c r="P28" s="32"/>
      <c r="Q28" s="32"/>
      <c r="R28" s="32"/>
    </row>
    <row r="29" spans="1:27" ht="15" customHeight="1" x14ac:dyDescent="0.2">
      <c r="A29" s="54" t="s">
        <v>367</v>
      </c>
      <c r="B29" s="31"/>
      <c r="C29" s="31"/>
      <c r="D29" s="31"/>
      <c r="E29" s="32"/>
      <c r="F29" s="32"/>
      <c r="G29" s="32"/>
      <c r="H29" s="32"/>
      <c r="I29" s="32"/>
      <c r="J29" s="32"/>
      <c r="K29" s="32"/>
      <c r="L29" s="32"/>
      <c r="M29" s="32"/>
      <c r="N29" s="32"/>
      <c r="O29" s="32"/>
      <c r="P29" s="32"/>
      <c r="Q29" s="32"/>
      <c r="R29" s="32"/>
    </row>
    <row r="30" spans="1:27" ht="12" customHeight="1" x14ac:dyDescent="0.2">
      <c r="A30" s="54" t="s">
        <v>368</v>
      </c>
      <c r="B30" s="31"/>
      <c r="C30" s="31"/>
      <c r="D30" s="31"/>
      <c r="E30" s="32"/>
      <c r="F30" s="32"/>
      <c r="G30" s="32"/>
      <c r="H30" s="32"/>
      <c r="I30" s="32"/>
      <c r="J30" s="32"/>
      <c r="K30" s="32"/>
      <c r="L30" s="32"/>
      <c r="M30" s="32"/>
      <c r="N30" s="32"/>
      <c r="O30" s="32"/>
      <c r="P30" s="32"/>
      <c r="Q30" s="32"/>
      <c r="R30" s="32"/>
    </row>
    <row r="31" spans="1:27" ht="4.5" customHeight="1" x14ac:dyDescent="0.2">
      <c r="A31" s="54"/>
      <c r="B31" s="31"/>
      <c r="C31" s="31"/>
      <c r="D31" s="31"/>
      <c r="E31" s="32"/>
      <c r="F31" s="32"/>
      <c r="G31" s="32"/>
      <c r="H31" s="32"/>
      <c r="I31" s="32"/>
      <c r="J31" s="32"/>
      <c r="K31" s="32"/>
      <c r="L31" s="32"/>
      <c r="M31" s="32"/>
      <c r="N31" s="32"/>
      <c r="O31" s="32"/>
      <c r="P31" s="32"/>
      <c r="Q31" s="32"/>
      <c r="R31" s="32"/>
    </row>
    <row r="32" spans="1:27" ht="12.75" customHeight="1" x14ac:dyDescent="0.2">
      <c r="A32" s="393" t="s">
        <v>28</v>
      </c>
      <c r="B32" s="393"/>
      <c r="C32" s="393"/>
      <c r="D32" s="393"/>
      <c r="E32" s="393"/>
      <c r="F32" s="393"/>
      <c r="G32" s="393"/>
      <c r="H32" s="393"/>
      <c r="I32" s="393"/>
      <c r="J32" s="393"/>
      <c r="K32" s="393"/>
      <c r="L32" s="393"/>
      <c r="M32" s="393"/>
      <c r="N32" s="393"/>
      <c r="O32" s="393"/>
      <c r="P32" s="393"/>
      <c r="Q32" s="393"/>
      <c r="R32" s="393"/>
      <c r="S32" s="393"/>
    </row>
    <row r="33" spans="1:22" ht="12.75" customHeight="1" x14ac:dyDescent="0.2">
      <c r="A33" s="392" t="s">
        <v>369</v>
      </c>
      <c r="B33" s="392"/>
      <c r="C33" s="392"/>
      <c r="D33" s="392"/>
      <c r="E33" s="392"/>
      <c r="F33" s="392"/>
      <c r="G33" s="392"/>
      <c r="H33" s="392"/>
      <c r="I33" s="392"/>
      <c r="J33" s="392"/>
      <c r="K33" s="392"/>
      <c r="L33" s="392"/>
      <c r="M33" s="392"/>
      <c r="N33" s="392"/>
      <c r="O33" s="392"/>
      <c r="P33" s="392"/>
      <c r="Q33" s="392"/>
      <c r="R33" s="392"/>
      <c r="S33" s="392"/>
    </row>
    <row r="34" spans="1:22" ht="12" customHeight="1" x14ac:dyDescent="0.2">
      <c r="A34" s="394" t="s">
        <v>27</v>
      </c>
      <c r="B34" s="394"/>
      <c r="C34" s="394"/>
      <c r="D34" s="394"/>
      <c r="E34" s="394"/>
      <c r="F34" s="394"/>
      <c r="G34" s="394"/>
      <c r="H34" s="394"/>
      <c r="I34" s="394"/>
      <c r="J34" s="394"/>
      <c r="K34" s="394"/>
      <c r="L34" s="394"/>
      <c r="M34" s="394"/>
      <c r="N34" s="394"/>
      <c r="O34" s="394"/>
      <c r="P34" s="394"/>
      <c r="Q34" s="394"/>
      <c r="R34" s="394"/>
      <c r="S34" s="394"/>
    </row>
    <row r="35" spans="1:22" ht="5.25" customHeight="1" x14ac:dyDescent="0.2">
      <c r="A35" s="281"/>
      <c r="B35" s="281"/>
      <c r="C35" s="281"/>
      <c r="D35" s="281"/>
      <c r="E35" s="281"/>
      <c r="F35" s="281"/>
      <c r="G35" s="281"/>
      <c r="H35" s="288"/>
      <c r="I35" s="348"/>
      <c r="J35" s="312"/>
      <c r="K35" s="281"/>
      <c r="L35" s="281"/>
      <c r="M35" s="281"/>
      <c r="N35" s="281"/>
      <c r="O35" s="281"/>
      <c r="P35" s="281"/>
      <c r="Q35" s="281"/>
      <c r="R35" s="281"/>
      <c r="S35" s="281"/>
    </row>
    <row r="36" spans="1:22" ht="14.25" customHeight="1" x14ac:dyDescent="0.2">
      <c r="A36" s="54" t="s">
        <v>370</v>
      </c>
      <c r="B36" s="281"/>
      <c r="C36" s="281"/>
      <c r="D36" s="281"/>
      <c r="E36" s="281"/>
      <c r="F36" s="281"/>
      <c r="G36" s="281"/>
      <c r="H36" s="288"/>
      <c r="I36" s="348"/>
      <c r="J36" s="312"/>
      <c r="K36" s="281"/>
      <c r="L36" s="281"/>
      <c r="M36" s="281"/>
      <c r="N36" s="281"/>
      <c r="O36" s="281"/>
      <c r="P36" s="281"/>
      <c r="Q36" s="281"/>
      <c r="R36" s="281"/>
      <c r="S36" s="281"/>
    </row>
    <row r="37" spans="1:22" ht="14.25" customHeight="1" x14ac:dyDescent="0.2">
      <c r="A37" s="54" t="s">
        <v>371</v>
      </c>
      <c r="B37" s="31"/>
      <c r="C37" s="31"/>
      <c r="D37" s="31"/>
      <c r="E37" s="31"/>
      <c r="F37" s="31"/>
      <c r="G37" s="31"/>
      <c r="H37" s="31"/>
      <c r="I37" s="31"/>
      <c r="J37" s="31"/>
      <c r="K37" s="31"/>
      <c r="L37" s="31"/>
      <c r="M37" s="31"/>
      <c r="N37" s="31"/>
      <c r="O37" s="31"/>
      <c r="P37" s="31"/>
      <c r="Q37" s="32"/>
      <c r="R37" s="32"/>
    </row>
    <row r="38" spans="1:22" ht="15" customHeight="1" x14ac:dyDescent="0.2">
      <c r="A38" s="54" t="s">
        <v>372</v>
      </c>
      <c r="B38" s="31"/>
      <c r="C38" s="31"/>
      <c r="D38" s="31"/>
      <c r="E38" s="31"/>
      <c r="F38" s="31"/>
      <c r="G38" s="31"/>
      <c r="H38" s="31"/>
      <c r="I38" s="31"/>
      <c r="J38" s="31"/>
      <c r="K38" s="31"/>
      <c r="L38" s="31"/>
      <c r="M38" s="31"/>
      <c r="N38" s="31"/>
      <c r="O38" s="31"/>
      <c r="P38" s="31"/>
      <c r="Q38" s="32"/>
      <c r="R38" s="32"/>
    </row>
    <row r="39" spans="1:22" ht="15" customHeight="1" x14ac:dyDescent="0.2">
      <c r="A39" s="54" t="s">
        <v>373</v>
      </c>
      <c r="B39" s="31"/>
      <c r="C39" s="31"/>
      <c r="D39" s="31"/>
      <c r="E39" s="31"/>
      <c r="F39" s="31"/>
      <c r="G39" s="31"/>
      <c r="H39" s="31"/>
      <c r="I39" s="31"/>
      <c r="J39" s="31"/>
      <c r="K39" s="31"/>
      <c r="L39" s="31"/>
      <c r="M39" s="31"/>
      <c r="N39" s="31"/>
      <c r="O39" s="31"/>
      <c r="P39" s="31"/>
      <c r="Q39" s="32"/>
      <c r="R39" s="32"/>
    </row>
    <row r="40" spans="1:22" ht="15" customHeight="1" x14ac:dyDescent="0.2">
      <c r="A40" s="54"/>
      <c r="B40" s="31"/>
      <c r="C40" s="31"/>
      <c r="D40" s="31"/>
      <c r="E40" s="31"/>
      <c r="F40" s="31"/>
      <c r="G40" s="31"/>
      <c r="H40" s="31"/>
      <c r="I40" s="31"/>
      <c r="J40" s="31"/>
      <c r="K40" s="31"/>
      <c r="L40" s="31"/>
      <c r="M40" s="31"/>
      <c r="N40" s="31"/>
      <c r="O40" s="31"/>
      <c r="P40" s="31"/>
      <c r="Q40" s="32"/>
      <c r="R40" s="32"/>
    </row>
    <row r="41" spans="1:22" ht="22.5" customHeight="1" x14ac:dyDescent="0.25">
      <c r="A41" s="290" t="s">
        <v>382</v>
      </c>
      <c r="B41" s="31"/>
      <c r="C41" s="31"/>
      <c r="D41" s="31"/>
      <c r="E41" s="31"/>
      <c r="F41" s="31"/>
      <c r="G41" s="31"/>
      <c r="H41" s="31"/>
      <c r="I41" s="31"/>
      <c r="J41" s="31"/>
      <c r="K41" s="31"/>
      <c r="L41" s="31"/>
      <c r="M41" s="31"/>
      <c r="N41" s="31"/>
      <c r="O41" s="31"/>
      <c r="P41" s="31"/>
      <c r="Q41" s="32"/>
      <c r="R41" s="32"/>
    </row>
    <row r="42" spans="1:22" ht="7.5" customHeight="1" thickBot="1" x14ac:dyDescent="0.25">
      <c r="A42" s="292"/>
      <c r="B42" s="293"/>
      <c r="C42" s="293"/>
      <c r="D42" s="293"/>
      <c r="E42" s="293"/>
      <c r="F42" s="293"/>
      <c r="G42" s="293"/>
      <c r="H42" s="293"/>
      <c r="I42" s="293"/>
      <c r="J42" s="293"/>
      <c r="K42" s="293"/>
      <c r="L42" s="293"/>
      <c r="M42" s="293"/>
      <c r="N42" s="293"/>
      <c r="O42" s="293"/>
      <c r="P42" s="293"/>
      <c r="Q42" s="294"/>
      <c r="R42" s="294"/>
      <c r="S42" s="286"/>
      <c r="T42" s="286"/>
      <c r="U42" s="286"/>
      <c r="V42" s="178"/>
    </row>
    <row r="43" spans="1:22" ht="18.75" customHeight="1" thickBot="1" x14ac:dyDescent="0.3">
      <c r="A43" s="52"/>
      <c r="B43" s="52">
        <v>1990</v>
      </c>
      <c r="C43" s="52"/>
      <c r="D43" s="52">
        <v>1995</v>
      </c>
      <c r="E43" s="52"/>
      <c r="F43" s="52"/>
      <c r="G43" s="52"/>
      <c r="H43" s="52"/>
      <c r="I43" s="52"/>
      <c r="J43" s="52"/>
      <c r="K43" s="52">
        <v>2006</v>
      </c>
      <c r="L43" s="52">
        <v>2007</v>
      </c>
      <c r="M43" s="52">
        <v>2008</v>
      </c>
      <c r="N43" s="52">
        <v>2009</v>
      </c>
      <c r="O43" s="52">
        <v>2010</v>
      </c>
      <c r="P43" s="52">
        <v>2011</v>
      </c>
      <c r="Q43" s="52">
        <v>2012</v>
      </c>
      <c r="R43" s="52">
        <v>2013</v>
      </c>
      <c r="S43" s="52">
        <v>2014</v>
      </c>
      <c r="T43" s="52">
        <v>2015</v>
      </c>
      <c r="U43" s="52">
        <v>2016</v>
      </c>
    </row>
    <row r="44" spans="1:22" ht="12" customHeight="1" x14ac:dyDescent="0.2">
      <c r="B44" s="54" t="s">
        <v>10</v>
      </c>
      <c r="C44" s="27"/>
      <c r="D44" s="27"/>
      <c r="E44" s="27"/>
      <c r="G44" s="17"/>
      <c r="H44" s="17"/>
      <c r="I44" s="23"/>
      <c r="J44" s="23"/>
      <c r="L44" s="23"/>
      <c r="M44" s="23"/>
      <c r="N44" s="23"/>
      <c r="O44" s="23"/>
      <c r="Q44" s="284"/>
      <c r="U44" s="295" t="s">
        <v>188</v>
      </c>
    </row>
    <row r="45" spans="1:22" ht="15.75" x14ac:dyDescent="0.2">
      <c r="A45" s="30" t="s">
        <v>26</v>
      </c>
      <c r="B45" s="27"/>
      <c r="C45" s="27"/>
      <c r="D45" s="27"/>
      <c r="E45" s="31"/>
      <c r="F45" s="17"/>
      <c r="G45" s="17"/>
      <c r="H45" s="17"/>
      <c r="I45" s="17"/>
      <c r="J45" s="17"/>
      <c r="K45" s="17"/>
      <c r="L45" s="17"/>
      <c r="M45" s="17"/>
      <c r="N45" s="17"/>
    </row>
    <row r="46" spans="1:22" ht="15" x14ac:dyDescent="0.2">
      <c r="A46" s="34" t="s">
        <v>23</v>
      </c>
      <c r="B46" s="60">
        <v>13192.114873910459</v>
      </c>
      <c r="C46" s="60"/>
      <c r="D46" s="60">
        <v>13944.275155738234</v>
      </c>
      <c r="E46" s="60"/>
      <c r="F46" s="60"/>
      <c r="G46" s="60"/>
      <c r="H46" s="60"/>
      <c r="I46" s="60"/>
      <c r="J46" s="60"/>
      <c r="K46" s="60">
        <v>13961.426086303403</v>
      </c>
      <c r="L46" s="60">
        <v>14228.681561726029</v>
      </c>
      <c r="M46" s="60">
        <v>13616.388551001148</v>
      </c>
      <c r="N46" s="60">
        <v>13094.495663789963</v>
      </c>
      <c r="O46" s="60">
        <v>12777.004613092447</v>
      </c>
      <c r="P46" s="60">
        <v>12245.402820815887</v>
      </c>
      <c r="Q46" s="60">
        <v>12085.746986814294</v>
      </c>
      <c r="R46" s="60">
        <v>11896.002877533319</v>
      </c>
      <c r="S46" s="60">
        <v>12015.275434803099</v>
      </c>
      <c r="T46" s="60">
        <v>12239.094043233157</v>
      </c>
      <c r="U46" s="60">
        <v>12434.538965303158</v>
      </c>
    </row>
    <row r="47" spans="1:22" ht="15" x14ac:dyDescent="0.2">
      <c r="A47" s="34" t="s">
        <v>22</v>
      </c>
      <c r="B47" s="60">
        <v>99.854227980219235</v>
      </c>
      <c r="C47" s="60"/>
      <c r="D47" s="60">
        <v>73.999857708156512</v>
      </c>
      <c r="E47" s="60"/>
      <c r="F47" s="60"/>
      <c r="G47" s="60"/>
      <c r="H47" s="60"/>
      <c r="I47" s="60"/>
      <c r="J47" s="60"/>
      <c r="K47" s="60">
        <v>26.676254824791869</v>
      </c>
      <c r="L47" s="60">
        <v>24.0353471896203</v>
      </c>
      <c r="M47" s="60">
        <v>21.65934126230005</v>
      </c>
      <c r="N47" s="60">
        <v>16.322771325215466</v>
      </c>
      <c r="O47" s="60">
        <v>14.509228330331208</v>
      </c>
      <c r="P47" s="60">
        <v>13.028320239243808</v>
      </c>
      <c r="Q47" s="60">
        <v>11.718947727720888</v>
      </c>
      <c r="R47" s="60">
        <v>10.437776341579207</v>
      </c>
      <c r="S47" s="60">
        <v>9.8921302835208031</v>
      </c>
      <c r="T47" s="60">
        <v>9.2683427936363643</v>
      </c>
      <c r="U47" s="60">
        <v>8.7833527269153393</v>
      </c>
    </row>
    <row r="48" spans="1:22" ht="15" x14ac:dyDescent="0.2">
      <c r="A48" s="34" t="s">
        <v>21</v>
      </c>
      <c r="B48" s="60">
        <v>168.22967640511837</v>
      </c>
      <c r="C48" s="60"/>
      <c r="D48" s="60">
        <v>217.75075810837217</v>
      </c>
      <c r="E48" s="60"/>
      <c r="F48" s="60"/>
      <c r="G48" s="60"/>
      <c r="H48" s="60"/>
      <c r="I48" s="60"/>
      <c r="J48" s="60"/>
      <c r="K48" s="60">
        <v>147.89950625146562</v>
      </c>
      <c r="L48" s="60">
        <v>146.74162514766297</v>
      </c>
      <c r="M48" s="60">
        <v>128.56845029196009</v>
      </c>
      <c r="N48" s="60">
        <v>121.96764271019239</v>
      </c>
      <c r="O48" s="60">
        <v>120.21621787822802</v>
      </c>
      <c r="P48" s="60">
        <v>117.48512520301726</v>
      </c>
      <c r="Q48" s="60">
        <v>118.37929758992694</v>
      </c>
      <c r="R48" s="60">
        <v>120.79402574378229</v>
      </c>
      <c r="S48" s="60">
        <v>125.8583208105071</v>
      </c>
      <c r="T48" s="60">
        <v>131.03456063076777</v>
      </c>
      <c r="U48" s="60">
        <v>136.10420821019466</v>
      </c>
    </row>
    <row r="49" spans="1:21" ht="31.5" x14ac:dyDescent="0.2">
      <c r="A49" s="50" t="s">
        <v>25</v>
      </c>
      <c r="B49" s="310">
        <f>SUM(B46:B48)</f>
        <v>13460.198778295797</v>
      </c>
      <c r="C49" s="310"/>
      <c r="D49" s="310">
        <f t="shared" ref="D49" si="11">SUM(D46:D48)</f>
        <v>14236.025771554763</v>
      </c>
      <c r="E49" s="310"/>
      <c r="F49" s="310"/>
      <c r="G49" s="310"/>
      <c r="H49" s="310"/>
      <c r="I49" s="310"/>
      <c r="J49" s="310"/>
      <c r="K49" s="310">
        <f t="shared" ref="K49:U49" si="12">SUM(K46:K48)</f>
        <v>14136.001847379661</v>
      </c>
      <c r="L49" s="310">
        <f t="shared" si="12"/>
        <v>14399.458534063311</v>
      </c>
      <c r="M49" s="310">
        <f t="shared" si="12"/>
        <v>13766.616342555408</v>
      </c>
      <c r="N49" s="310">
        <f t="shared" si="12"/>
        <v>13232.786077825373</v>
      </c>
      <c r="O49" s="310">
        <f t="shared" si="12"/>
        <v>12911.730059301006</v>
      </c>
      <c r="P49" s="310">
        <f t="shared" si="12"/>
        <v>12375.916266258148</v>
      </c>
      <c r="Q49" s="310">
        <f t="shared" si="12"/>
        <v>12215.845232131942</v>
      </c>
      <c r="R49" s="310">
        <f t="shared" si="12"/>
        <v>12027.234679618681</v>
      </c>
      <c r="S49" s="310">
        <f t="shared" si="12"/>
        <v>12151.025885897126</v>
      </c>
      <c r="T49" s="310">
        <f t="shared" si="12"/>
        <v>12379.396946657562</v>
      </c>
      <c r="U49" s="310">
        <f t="shared" si="12"/>
        <v>12579.426526240268</v>
      </c>
    </row>
    <row r="50" spans="1:21" ht="15.75" x14ac:dyDescent="0.2">
      <c r="A50" s="50"/>
      <c r="B50" s="306"/>
      <c r="C50" s="306"/>
      <c r="D50" s="306"/>
      <c r="E50" s="306"/>
      <c r="F50" s="306"/>
      <c r="G50" s="306"/>
      <c r="H50" s="306"/>
      <c r="I50" s="306"/>
      <c r="J50" s="306"/>
      <c r="K50" s="306"/>
      <c r="L50" s="306"/>
      <c r="M50" s="306"/>
      <c r="N50" s="306"/>
      <c r="O50" s="306"/>
      <c r="P50" s="306"/>
      <c r="Q50" s="306"/>
      <c r="R50" s="306"/>
      <c r="S50" s="306"/>
    </row>
    <row r="51" spans="1:21" ht="15.75" x14ac:dyDescent="0.2">
      <c r="A51" s="30" t="s">
        <v>24</v>
      </c>
      <c r="B51" s="306"/>
      <c r="C51" s="306"/>
      <c r="D51" s="306"/>
      <c r="E51" s="306"/>
      <c r="F51" s="306"/>
      <c r="G51" s="306"/>
      <c r="H51" s="306"/>
      <c r="I51" s="306"/>
      <c r="J51" s="306"/>
      <c r="K51" s="306"/>
      <c r="L51" s="306"/>
      <c r="M51" s="306"/>
      <c r="N51" s="306"/>
      <c r="O51" s="306"/>
      <c r="P51" s="306"/>
      <c r="Q51" s="306"/>
      <c r="R51" s="306"/>
      <c r="S51" s="306"/>
    </row>
    <row r="52" spans="1:21" ht="15" x14ac:dyDescent="0.2">
      <c r="A52" s="34" t="s">
        <v>23</v>
      </c>
      <c r="B52" s="60">
        <v>1284.3969762552024</v>
      </c>
      <c r="C52" s="60"/>
      <c r="D52" s="60">
        <v>1454.6474399749029</v>
      </c>
      <c r="E52" s="60"/>
      <c r="F52" s="60"/>
      <c r="G52" s="60"/>
      <c r="H52" s="60"/>
      <c r="I52" s="60"/>
      <c r="J52" s="60"/>
      <c r="K52" s="60">
        <v>1669.2667750035603</v>
      </c>
      <c r="L52" s="60">
        <v>1719.335350964363</v>
      </c>
      <c r="M52" s="60">
        <v>1752.5878619278781</v>
      </c>
      <c r="N52" s="60">
        <v>1606.1636446057817</v>
      </c>
      <c r="O52" s="60">
        <v>1410.1264584950907</v>
      </c>
      <c r="P52" s="60">
        <v>1530.5096844440893</v>
      </c>
      <c r="Q52" s="60">
        <v>1439.8054790716758</v>
      </c>
      <c r="R52" s="60">
        <v>1514.8422882808343</v>
      </c>
      <c r="S52" s="60">
        <v>1597.2248799279801</v>
      </c>
      <c r="T52" s="60">
        <v>1680.6122361473317</v>
      </c>
      <c r="U52" s="60">
        <v>1799.0184748427921</v>
      </c>
    </row>
    <row r="53" spans="1:21" ht="15" x14ac:dyDescent="0.2">
      <c r="A53" s="34" t="s">
        <v>22</v>
      </c>
      <c r="B53" s="60">
        <v>1.1069395935721955</v>
      </c>
      <c r="C53" s="60"/>
      <c r="D53" s="60">
        <v>0.76442123456878652</v>
      </c>
      <c r="E53" s="60"/>
      <c r="F53" s="60"/>
      <c r="G53" s="60"/>
      <c r="H53" s="60"/>
      <c r="I53" s="60"/>
      <c r="J53" s="60"/>
      <c r="K53" s="60">
        <v>0.50807634416772218</v>
      </c>
      <c r="L53" s="60">
        <v>0.51752353406965879</v>
      </c>
      <c r="M53" s="60">
        <v>0.53722633484846705</v>
      </c>
      <c r="N53" s="60">
        <v>0.47420645687615248</v>
      </c>
      <c r="O53" s="60">
        <v>0.40031222065874966</v>
      </c>
      <c r="P53" s="60">
        <v>0.43115081651510323</v>
      </c>
      <c r="Q53" s="60">
        <v>0.36887409081263062</v>
      </c>
      <c r="R53" s="60">
        <v>0.33351456329377116</v>
      </c>
      <c r="S53" s="60">
        <v>0.34178559655088075</v>
      </c>
      <c r="T53" s="60">
        <v>0.25484376166140604</v>
      </c>
      <c r="U53" s="60">
        <v>0.22641942182220645</v>
      </c>
    </row>
    <row r="54" spans="1:21" ht="15" x14ac:dyDescent="0.2">
      <c r="A54" s="34" t="s">
        <v>21</v>
      </c>
      <c r="B54" s="60">
        <v>15.563138884447907</v>
      </c>
      <c r="C54" s="60"/>
      <c r="D54" s="60">
        <v>20.250176622795689</v>
      </c>
      <c r="E54" s="60"/>
      <c r="F54" s="60"/>
      <c r="G54" s="60"/>
      <c r="H54" s="60"/>
      <c r="I54" s="60"/>
      <c r="J54" s="60"/>
      <c r="K54" s="60">
        <v>17.829849491654858</v>
      </c>
      <c r="L54" s="60">
        <v>18.32535396861751</v>
      </c>
      <c r="M54" s="60">
        <v>19.422558762149414</v>
      </c>
      <c r="N54" s="60">
        <v>17.748755900475494</v>
      </c>
      <c r="O54" s="60">
        <v>15.217273544807533</v>
      </c>
      <c r="P54" s="60">
        <v>16.516815155611667</v>
      </c>
      <c r="Q54" s="60">
        <v>15.253091117094705</v>
      </c>
      <c r="R54" s="60">
        <v>16.013645050711528</v>
      </c>
      <c r="S54" s="60">
        <v>16.907757192696973</v>
      </c>
      <c r="T54" s="60">
        <v>17.427327091813943</v>
      </c>
      <c r="U54" s="60">
        <v>18.60113722677303</v>
      </c>
    </row>
    <row r="55" spans="1:21" ht="31.5" x14ac:dyDescent="0.2">
      <c r="A55" s="50" t="s">
        <v>20</v>
      </c>
      <c r="B55" s="310">
        <f>SUM(B52:B54)</f>
        <v>1301.0670547332224</v>
      </c>
      <c r="C55" s="310"/>
      <c r="D55" s="310">
        <f t="shared" ref="D55" si="13">SUM(D52:D54)</f>
        <v>1475.6620378322673</v>
      </c>
      <c r="E55" s="310"/>
      <c r="F55" s="310"/>
      <c r="G55" s="310"/>
      <c r="H55" s="310"/>
      <c r="I55" s="310"/>
      <c r="J55" s="310"/>
      <c r="K55" s="310">
        <f t="shared" ref="K55:T55" si="14">SUM(K52:K54)</f>
        <v>1687.6047008393828</v>
      </c>
      <c r="L55" s="310">
        <f t="shared" si="14"/>
        <v>1738.1782284670501</v>
      </c>
      <c r="M55" s="310">
        <f t="shared" si="14"/>
        <v>1772.5476470248759</v>
      </c>
      <c r="N55" s="310">
        <f t="shared" si="14"/>
        <v>1624.3866069631333</v>
      </c>
      <c r="O55" s="310">
        <f t="shared" si="14"/>
        <v>1425.7440442605571</v>
      </c>
      <c r="P55" s="310">
        <f t="shared" si="14"/>
        <v>1547.4576504162162</v>
      </c>
      <c r="Q55" s="310">
        <f t="shared" si="14"/>
        <v>1455.4274442795831</v>
      </c>
      <c r="R55" s="310">
        <f t="shared" si="14"/>
        <v>1531.1894478948398</v>
      </c>
      <c r="S55" s="310">
        <f t="shared" si="14"/>
        <v>1614.4744227172278</v>
      </c>
      <c r="T55" s="310">
        <f t="shared" si="14"/>
        <v>1698.2944070008073</v>
      </c>
      <c r="U55" s="310">
        <f t="shared" ref="U55" si="15">SUM(U52:U54)</f>
        <v>1817.8460314913873</v>
      </c>
    </row>
    <row r="56" spans="1:21" ht="16.5" thickBot="1" x14ac:dyDescent="0.3">
      <c r="A56" s="49" t="s">
        <v>19</v>
      </c>
      <c r="B56" s="307">
        <f>SUM(B55,B49)</f>
        <v>14761.26583302902</v>
      </c>
      <c r="C56" s="307"/>
      <c r="D56" s="307">
        <f t="shared" ref="D56" si="16">SUM(D55,D49)</f>
        <v>15711.687809387031</v>
      </c>
      <c r="E56" s="307"/>
      <c r="F56" s="307"/>
      <c r="G56" s="307"/>
      <c r="H56" s="307"/>
      <c r="I56" s="307"/>
      <c r="J56" s="307"/>
      <c r="K56" s="307">
        <f t="shared" ref="K56:T56" si="17">SUM(K55,K49)</f>
        <v>15823.606548219044</v>
      </c>
      <c r="L56" s="307">
        <f t="shared" si="17"/>
        <v>16137.636762530361</v>
      </c>
      <c r="M56" s="307">
        <f t="shared" si="17"/>
        <v>15539.163989580284</v>
      </c>
      <c r="N56" s="307">
        <f t="shared" si="17"/>
        <v>14857.172684788506</v>
      </c>
      <c r="O56" s="307">
        <f t="shared" si="17"/>
        <v>14337.474103561563</v>
      </c>
      <c r="P56" s="307">
        <f t="shared" si="17"/>
        <v>13923.373916674363</v>
      </c>
      <c r="Q56" s="307">
        <f t="shared" si="17"/>
        <v>13671.272676411525</v>
      </c>
      <c r="R56" s="307">
        <f t="shared" si="17"/>
        <v>13558.424127513521</v>
      </c>
      <c r="S56" s="307">
        <f t="shared" si="17"/>
        <v>13765.500308614355</v>
      </c>
      <c r="T56" s="307">
        <f t="shared" si="17"/>
        <v>14077.691353658369</v>
      </c>
      <c r="U56" s="307">
        <f t="shared" ref="U56" si="18">SUM(U55,U49)</f>
        <v>14397.272557731656</v>
      </c>
    </row>
    <row r="57" spans="1:21" x14ac:dyDescent="0.2">
      <c r="A57" s="285"/>
      <c r="B57" s="285"/>
      <c r="C57" s="285"/>
      <c r="D57" s="285"/>
      <c r="E57" s="285"/>
      <c r="F57" s="285"/>
      <c r="G57" s="285"/>
      <c r="H57" s="285"/>
      <c r="I57" s="285"/>
      <c r="J57" s="285"/>
      <c r="K57" s="285"/>
      <c r="L57" s="285"/>
      <c r="M57" s="285"/>
      <c r="N57" s="285"/>
      <c r="O57" s="285"/>
      <c r="P57" s="285"/>
      <c r="Q57" s="285"/>
      <c r="R57" s="285"/>
      <c r="S57" s="285"/>
      <c r="T57" s="285"/>
      <c r="U57" s="285"/>
    </row>
    <row r="58" spans="1:21" ht="2.25" customHeight="1" x14ac:dyDescent="0.2">
      <c r="A58" s="285" t="s">
        <v>374</v>
      </c>
      <c r="B58" s="285" t="s">
        <v>375</v>
      </c>
      <c r="C58" s="285"/>
      <c r="D58" s="285"/>
      <c r="E58" s="285"/>
      <c r="F58" s="285"/>
      <c r="G58" s="285"/>
      <c r="H58" s="285"/>
      <c r="I58" s="285"/>
      <c r="J58" s="285"/>
      <c r="K58" s="285"/>
      <c r="L58" s="285"/>
      <c r="M58" s="285"/>
      <c r="N58" s="285"/>
      <c r="O58" s="285"/>
      <c r="P58" s="285"/>
      <c r="Q58" s="285"/>
      <c r="R58" s="285"/>
      <c r="S58" s="285"/>
      <c r="T58" s="285"/>
      <c r="U58" s="285"/>
    </row>
    <row r="59" spans="1:21" ht="15" x14ac:dyDescent="0.2">
      <c r="A59" s="183" t="s">
        <v>349</v>
      </c>
      <c r="B59" s="27"/>
      <c r="C59" s="27"/>
      <c r="D59" s="27"/>
      <c r="E59" s="31"/>
      <c r="F59" s="31"/>
      <c r="G59" s="31"/>
      <c r="H59" s="31"/>
      <c r="I59" s="31"/>
      <c r="J59" s="31"/>
      <c r="K59" s="31"/>
      <c r="M59" s="17"/>
      <c r="N59" s="17"/>
      <c r="O59" s="17"/>
      <c r="P59" s="17"/>
      <c r="Q59" s="17"/>
      <c r="R59" s="17"/>
    </row>
    <row r="60" spans="1:21" ht="3" customHeight="1" x14ac:dyDescent="0.2">
      <c r="A60" s="232"/>
      <c r="B60" s="27"/>
      <c r="C60" s="27"/>
      <c r="D60" s="27"/>
      <c r="E60" s="31"/>
      <c r="F60" s="31"/>
      <c r="G60" s="31"/>
      <c r="H60" s="31"/>
      <c r="I60" s="31"/>
      <c r="J60" s="31"/>
      <c r="K60" s="31"/>
      <c r="M60" s="17"/>
      <c r="N60" s="17"/>
      <c r="O60" s="17"/>
      <c r="P60" s="17"/>
      <c r="Q60" s="17"/>
      <c r="R60" s="17"/>
    </row>
    <row r="61" spans="1:21" ht="15" x14ac:dyDescent="0.2">
      <c r="A61" s="54" t="s">
        <v>18</v>
      </c>
      <c r="B61" s="27"/>
      <c r="C61" s="27"/>
      <c r="D61" s="27"/>
      <c r="E61" s="31"/>
      <c r="F61" s="31"/>
      <c r="G61" s="31"/>
      <c r="H61" s="31"/>
      <c r="I61" s="31"/>
      <c r="J61" s="31"/>
      <c r="K61" s="31"/>
      <c r="M61" s="17"/>
      <c r="N61" s="17"/>
      <c r="O61" s="17"/>
      <c r="P61" s="17"/>
      <c r="Q61" s="17"/>
      <c r="R61" s="17"/>
    </row>
    <row r="62" spans="1:21" ht="15" x14ac:dyDescent="0.2">
      <c r="A62" s="54" t="s">
        <v>17</v>
      </c>
      <c r="B62" s="27"/>
      <c r="C62" s="27"/>
      <c r="D62" s="27"/>
      <c r="E62" s="31"/>
      <c r="F62" s="31"/>
      <c r="G62" s="31"/>
      <c r="H62" s="31"/>
      <c r="I62" s="31"/>
      <c r="J62" s="31"/>
      <c r="K62" s="31"/>
      <c r="M62" s="17"/>
      <c r="N62" s="17"/>
      <c r="O62" s="17"/>
      <c r="P62" s="17"/>
      <c r="Q62" s="17"/>
      <c r="R62" s="17"/>
    </row>
    <row r="63" spans="1:21" ht="15" x14ac:dyDescent="0.2">
      <c r="A63" s="54" t="s">
        <v>16</v>
      </c>
      <c r="B63" s="27"/>
      <c r="C63" s="27"/>
      <c r="D63" s="27"/>
      <c r="E63" s="31"/>
      <c r="F63" s="31"/>
      <c r="G63" s="31"/>
      <c r="H63" s="31"/>
      <c r="I63" s="31"/>
      <c r="J63" s="31"/>
      <c r="K63" s="31"/>
      <c r="M63" s="17"/>
      <c r="N63" s="17"/>
      <c r="O63" s="17"/>
      <c r="P63" s="17"/>
      <c r="Q63" s="17"/>
      <c r="R63" s="17"/>
    </row>
    <row r="64" spans="1:21" ht="1.5" customHeight="1" x14ac:dyDescent="0.2">
      <c r="A64" s="54"/>
      <c r="B64" s="27"/>
      <c r="C64" s="27"/>
      <c r="D64" s="27"/>
      <c r="E64" s="31"/>
      <c r="F64" s="31"/>
      <c r="G64" s="31"/>
      <c r="H64" s="31"/>
      <c r="I64" s="31"/>
      <c r="J64" s="31"/>
      <c r="K64" s="31"/>
      <c r="M64" s="17"/>
      <c r="N64" s="17"/>
      <c r="O64" s="17"/>
      <c r="P64" s="17"/>
      <c r="Q64" s="17"/>
      <c r="R64" s="17"/>
    </row>
    <row r="65" spans="1:21" ht="15" x14ac:dyDescent="0.2">
      <c r="A65" s="54" t="s">
        <v>15</v>
      </c>
      <c r="B65" s="27"/>
      <c r="C65" s="27"/>
      <c r="D65" s="27"/>
      <c r="E65" s="31"/>
      <c r="F65" s="31"/>
      <c r="G65" s="31"/>
      <c r="H65" s="31"/>
      <c r="I65" s="31"/>
      <c r="J65" s="31"/>
      <c r="K65" s="31"/>
      <c r="M65" s="17"/>
      <c r="N65" s="17"/>
      <c r="O65" s="17"/>
      <c r="P65" s="17"/>
      <c r="Q65" s="17"/>
      <c r="R65" s="17"/>
      <c r="S65" s="214" t="s">
        <v>10</v>
      </c>
    </row>
    <row r="66" spans="1:21" ht="15" x14ac:dyDescent="0.2">
      <c r="A66" s="54" t="s">
        <v>14</v>
      </c>
      <c r="B66" s="27"/>
      <c r="C66" s="27"/>
      <c r="D66" s="27"/>
      <c r="E66" s="31"/>
      <c r="F66" s="31"/>
      <c r="G66" s="31"/>
      <c r="H66" s="31"/>
      <c r="I66" s="31"/>
      <c r="J66" s="31"/>
      <c r="K66" s="31"/>
      <c r="M66" s="17"/>
      <c r="N66" s="17"/>
      <c r="O66" s="17"/>
      <c r="P66" s="17"/>
      <c r="Q66" s="17"/>
      <c r="R66" s="17"/>
    </row>
    <row r="67" spans="1:21" ht="15" x14ac:dyDescent="0.2">
      <c r="A67" s="54" t="s">
        <v>351</v>
      </c>
      <c r="B67" s="56"/>
      <c r="C67" s="27"/>
      <c r="D67" s="56"/>
      <c r="E67" s="31"/>
      <c r="F67" s="31"/>
      <c r="G67" s="31"/>
      <c r="H67" s="31"/>
      <c r="I67" s="31"/>
      <c r="J67" s="31"/>
      <c r="K67" s="56"/>
      <c r="L67" s="56"/>
      <c r="M67" s="56"/>
      <c r="N67" s="56"/>
      <c r="O67" s="56"/>
      <c r="P67" s="56"/>
      <c r="Q67" s="56"/>
      <c r="R67" s="56"/>
      <c r="S67" s="56"/>
      <c r="T67" s="56"/>
      <c r="U67" s="56"/>
    </row>
    <row r="68" spans="1:21" ht="15" customHeight="1" x14ac:dyDescent="0.2">
      <c r="A68" s="54"/>
      <c r="B68" s="31"/>
      <c r="C68" s="31"/>
      <c r="D68" s="31"/>
      <c r="E68" s="31"/>
      <c r="F68" s="31"/>
      <c r="G68" s="31"/>
      <c r="H68" s="31"/>
      <c r="I68" s="31"/>
      <c r="J68" s="31"/>
      <c r="K68" s="31"/>
      <c r="L68" s="31"/>
      <c r="M68" s="31"/>
      <c r="N68" s="31"/>
      <c r="O68" s="31"/>
      <c r="P68" s="31"/>
      <c r="Q68" s="32"/>
      <c r="R68" s="32"/>
    </row>
    <row r="69" spans="1:21" ht="18" x14ac:dyDescent="0.2">
      <c r="A69" s="291" t="s">
        <v>376</v>
      </c>
    </row>
    <row r="70" spans="1:21" ht="8.25" customHeight="1" thickBot="1" x14ac:dyDescent="0.25">
      <c r="A70" s="77"/>
      <c r="B70" s="286"/>
      <c r="C70" s="286"/>
      <c r="D70" s="286"/>
      <c r="E70" s="286"/>
      <c r="F70" s="286"/>
      <c r="G70" s="286"/>
      <c r="H70" s="286"/>
      <c r="I70" s="286"/>
      <c r="J70" s="286"/>
      <c r="K70" s="286"/>
      <c r="L70" s="286"/>
      <c r="M70" s="286"/>
      <c r="N70" s="286"/>
      <c r="O70" s="286"/>
      <c r="P70" s="286"/>
      <c r="Q70" s="286"/>
      <c r="R70" s="286"/>
      <c r="S70" s="286"/>
      <c r="T70" s="286"/>
    </row>
    <row r="71" spans="1:21" ht="81.75" customHeight="1" thickBot="1" x14ac:dyDescent="0.3">
      <c r="A71" s="14"/>
      <c r="B71" s="202"/>
      <c r="C71" s="396" t="s">
        <v>419</v>
      </c>
      <c r="D71" s="396"/>
      <c r="E71" s="396"/>
      <c r="F71" s="282"/>
      <c r="G71" s="282"/>
      <c r="H71" s="289"/>
      <c r="I71" s="349"/>
      <c r="J71" s="313"/>
      <c r="K71" s="395" t="s">
        <v>420</v>
      </c>
      <c r="L71" s="395"/>
      <c r="M71" s="395" t="s">
        <v>421</v>
      </c>
      <c r="N71" s="395"/>
      <c r="O71" s="395" t="s">
        <v>422</v>
      </c>
      <c r="P71" s="395"/>
      <c r="Q71" s="395" t="s">
        <v>423</v>
      </c>
      <c r="R71" s="395"/>
      <c r="S71" s="395" t="s">
        <v>424</v>
      </c>
      <c r="T71" s="395"/>
    </row>
    <row r="72" spans="1:21" ht="15" x14ac:dyDescent="0.2">
      <c r="A72" s="21"/>
      <c r="B72" s="22"/>
      <c r="C72" s="22"/>
      <c r="D72" s="22"/>
      <c r="E72" s="22"/>
      <c r="F72" s="22"/>
      <c r="G72" s="22"/>
      <c r="H72" s="22"/>
      <c r="I72" s="22"/>
      <c r="J72" s="22"/>
      <c r="K72" s="22"/>
      <c r="L72" s="22"/>
      <c r="M72" s="22"/>
      <c r="N72" s="22"/>
      <c r="O72" s="22"/>
      <c r="P72" s="22"/>
      <c r="Q72" s="22"/>
      <c r="R72" s="22"/>
      <c r="S72" s="22"/>
      <c r="T72" s="21"/>
    </row>
    <row r="73" spans="1:21" ht="15" x14ac:dyDescent="0.2">
      <c r="A73" s="203" t="s">
        <v>55</v>
      </c>
      <c r="B73" s="204"/>
      <c r="C73" s="205"/>
      <c r="D73" s="364">
        <v>14397.272557731652</v>
      </c>
      <c r="E73" s="17"/>
      <c r="F73" s="17"/>
      <c r="G73" s="17"/>
      <c r="H73" s="17"/>
      <c r="I73" s="17"/>
      <c r="J73" s="17"/>
      <c r="K73" s="365">
        <v>8.5527813813510212E-2</v>
      </c>
      <c r="L73" s="204"/>
      <c r="M73" s="366">
        <v>2.2701250939858975E-2</v>
      </c>
      <c r="N73" s="204"/>
      <c r="O73" s="366">
        <v>1.9881416724073064E-2</v>
      </c>
      <c r="P73" s="204"/>
      <c r="Q73" s="366">
        <v>-2.4658676255454925E-2</v>
      </c>
      <c r="R73" s="204"/>
      <c r="S73" s="366">
        <v>0.10882666814163655</v>
      </c>
      <c r="T73" s="21"/>
    </row>
    <row r="74" spans="1:21" ht="30" x14ac:dyDescent="0.2">
      <c r="A74" s="203" t="s">
        <v>187</v>
      </c>
      <c r="B74" s="204"/>
      <c r="C74" s="205"/>
      <c r="D74" s="364">
        <v>12579.426526240266</v>
      </c>
      <c r="E74" s="17"/>
      <c r="F74" s="17"/>
      <c r="G74" s="17"/>
      <c r="H74" s="17"/>
      <c r="I74" s="17"/>
      <c r="J74" s="17"/>
      <c r="K74" s="365">
        <v>0.10003213609467604</v>
      </c>
      <c r="L74" s="204"/>
      <c r="M74" s="366">
        <v>1.6158265256750681E-2</v>
      </c>
      <c r="N74" s="204"/>
      <c r="O74" s="366">
        <v>1.8826497368441553E-2</v>
      </c>
      <c r="P74" s="204"/>
      <c r="Q74" s="366">
        <v>-6.5435307944764931E-2</v>
      </c>
      <c r="R74" s="204"/>
      <c r="S74" s="366">
        <v>-1.8371081879216766E-2</v>
      </c>
      <c r="T74" s="21"/>
    </row>
    <row r="75" spans="1:21" ht="15" x14ac:dyDescent="0.2">
      <c r="A75" s="203"/>
      <c r="B75" s="204"/>
      <c r="C75" s="205"/>
      <c r="D75" s="364"/>
      <c r="E75" s="17"/>
      <c r="F75" s="17"/>
      <c r="G75" s="17"/>
      <c r="H75" s="17"/>
      <c r="I75" s="17"/>
      <c r="J75" s="17"/>
      <c r="K75" s="365"/>
      <c r="L75" s="204"/>
      <c r="M75" s="365"/>
      <c r="N75" s="204"/>
      <c r="O75" s="365"/>
      <c r="P75" s="204"/>
      <c r="Q75" s="368"/>
      <c r="R75" s="204"/>
      <c r="S75" s="368"/>
      <c r="T75" s="21"/>
    </row>
    <row r="76" spans="1:21" ht="18" x14ac:dyDescent="0.2">
      <c r="A76" s="203" t="s">
        <v>377</v>
      </c>
      <c r="B76" s="204"/>
      <c r="C76" s="205"/>
      <c r="D76" s="364">
        <v>9805.625243938066</v>
      </c>
      <c r="E76" s="17"/>
      <c r="F76" s="17"/>
      <c r="G76" s="17"/>
      <c r="H76" s="17"/>
      <c r="I76" s="17"/>
      <c r="J76" s="17"/>
      <c r="K76" s="366">
        <v>8.5867339536177548E-2</v>
      </c>
      <c r="L76" s="204"/>
      <c r="M76" s="366">
        <v>2.447634022744638E-2</v>
      </c>
      <c r="N76" s="204"/>
      <c r="O76" s="365">
        <v>2.367604854896288E-2</v>
      </c>
      <c r="P76" s="204"/>
      <c r="Q76" s="366">
        <v>6.7921210957796019E-2</v>
      </c>
      <c r="R76" s="204"/>
      <c r="S76" s="365">
        <v>3.2676173215210769E-2</v>
      </c>
      <c r="T76" s="21"/>
    </row>
    <row r="77" spans="1:21" ht="15" x14ac:dyDescent="0.2">
      <c r="A77" s="206" t="s">
        <v>64</v>
      </c>
      <c r="B77" s="204"/>
      <c r="C77" s="205"/>
      <c r="D77" s="364"/>
      <c r="E77" s="17"/>
      <c r="F77" s="17"/>
      <c r="G77" s="17"/>
      <c r="H77" s="17"/>
      <c r="I77" s="17"/>
      <c r="J77" s="17"/>
      <c r="K77" s="365"/>
      <c r="L77" s="204"/>
      <c r="M77" s="365"/>
      <c r="N77" s="204"/>
      <c r="O77" s="365"/>
      <c r="P77" s="204"/>
      <c r="Q77" s="368"/>
      <c r="R77" s="204"/>
      <c r="S77" s="365"/>
      <c r="T77" s="21"/>
    </row>
    <row r="78" spans="1:21" ht="15" x14ac:dyDescent="0.2">
      <c r="A78" s="207" t="s">
        <v>378</v>
      </c>
      <c r="B78" s="204"/>
      <c r="C78" s="205"/>
      <c r="D78" s="364">
        <v>5775.4006098947921</v>
      </c>
      <c r="E78" s="17"/>
      <c r="F78" s="17"/>
      <c r="G78" s="17"/>
      <c r="H78" s="17"/>
      <c r="I78" s="17"/>
      <c r="J78" s="17"/>
      <c r="K78" s="366">
        <v>8.2178312531335368E-2</v>
      </c>
      <c r="L78" s="204"/>
      <c r="M78" s="365">
        <v>2.1667822057678032E-2</v>
      </c>
      <c r="N78" s="204"/>
      <c r="O78" s="365">
        <v>2.1018378481850286E-2</v>
      </c>
      <c r="P78" s="204"/>
      <c r="Q78" s="365">
        <v>-2.1083704483778609E-3</v>
      </c>
      <c r="R78" s="204"/>
      <c r="S78" s="365">
        <v>-2.7774267555026877E-2</v>
      </c>
      <c r="T78" s="21"/>
    </row>
    <row r="79" spans="1:21" ht="15" x14ac:dyDescent="0.2">
      <c r="A79" s="207" t="s">
        <v>233</v>
      </c>
      <c r="B79" s="204"/>
      <c r="C79" s="205"/>
      <c r="D79" s="364">
        <v>1781.9724657931683</v>
      </c>
      <c r="E79" s="17"/>
      <c r="F79" s="17"/>
      <c r="G79" s="17"/>
      <c r="H79" s="17"/>
      <c r="I79" s="17"/>
      <c r="J79" s="17"/>
      <c r="K79" s="366">
        <v>8.7979945409919033E-2</v>
      </c>
      <c r="L79" s="204"/>
      <c r="M79" s="365">
        <v>2.3301597979992428E-2</v>
      </c>
      <c r="N79" s="204"/>
      <c r="O79" s="365">
        <v>2.2136930730718207E-2</v>
      </c>
      <c r="P79" s="204"/>
      <c r="Q79" s="365">
        <v>-3.8300832505866467E-3</v>
      </c>
      <c r="R79" s="204"/>
      <c r="S79" s="365">
        <v>-1.0156369575907598E-2</v>
      </c>
      <c r="T79" s="21"/>
    </row>
    <row r="80" spans="1:21" ht="15" x14ac:dyDescent="0.2">
      <c r="A80" s="207" t="s">
        <v>234</v>
      </c>
      <c r="B80" s="204"/>
      <c r="C80" s="205"/>
      <c r="D80" s="364">
        <v>1734.1762127550703</v>
      </c>
      <c r="E80" s="17"/>
      <c r="F80" s="17"/>
      <c r="G80" s="17"/>
      <c r="H80" s="17"/>
      <c r="I80" s="17"/>
      <c r="J80" s="17"/>
      <c r="K80" s="366">
        <v>9.049153135285859E-2</v>
      </c>
      <c r="L80" s="204"/>
      <c r="M80" s="365">
        <v>6.4458276001832848E-2</v>
      </c>
      <c r="N80" s="204"/>
      <c r="O80" s="365">
        <v>5.5355641439711611E-2</v>
      </c>
      <c r="P80" s="204"/>
      <c r="Q80" s="365">
        <v>0.81270810499940604</v>
      </c>
      <c r="R80" s="204"/>
      <c r="S80" s="365">
        <v>0.64692346518297428</v>
      </c>
      <c r="T80" s="21"/>
    </row>
    <row r="81" spans="1:20" ht="15" x14ac:dyDescent="0.2">
      <c r="A81" s="207" t="s">
        <v>192</v>
      </c>
      <c r="B81" s="204"/>
      <c r="C81" s="205"/>
      <c r="D81" s="364">
        <v>439.12526553518535</v>
      </c>
      <c r="E81" s="17"/>
      <c r="F81" s="17"/>
      <c r="G81" s="17"/>
      <c r="H81" s="17"/>
      <c r="I81" s="17"/>
      <c r="J81" s="17"/>
      <c r="K81" s="366">
        <v>0.12681531646665758</v>
      </c>
      <c r="L81" s="204"/>
      <c r="M81" s="365">
        <v>-6.6096317577842734E-2</v>
      </c>
      <c r="N81" s="204"/>
      <c r="O81" s="365">
        <v>-6.5760420995681579E-2</v>
      </c>
      <c r="P81" s="204"/>
      <c r="Q81" s="365">
        <v>-0.26352875970100309</v>
      </c>
      <c r="R81" s="204"/>
      <c r="S81" s="365">
        <v>-0.34056972271649089</v>
      </c>
      <c r="T81" s="21"/>
    </row>
    <row r="82" spans="1:20" ht="15" x14ac:dyDescent="0.2">
      <c r="A82" s="207" t="s">
        <v>58</v>
      </c>
      <c r="B82" s="204"/>
      <c r="C82" s="205"/>
      <c r="D82" s="364">
        <v>33.999056316430199</v>
      </c>
      <c r="E82" s="17"/>
      <c r="F82" s="17"/>
      <c r="G82" s="17"/>
      <c r="H82" s="17"/>
      <c r="I82" s="17"/>
      <c r="J82" s="17"/>
      <c r="K82" s="366">
        <v>6.2570335063581103E-2</v>
      </c>
      <c r="L82" s="204"/>
      <c r="M82" s="365">
        <v>1.574183163854892E-2</v>
      </c>
      <c r="N82" s="204"/>
      <c r="O82" s="365">
        <v>3.7304714440223652E-2</v>
      </c>
      <c r="P82" s="204"/>
      <c r="Q82" s="365">
        <v>-2.1083704483778609E-3</v>
      </c>
      <c r="R82" s="204"/>
      <c r="S82" s="365">
        <v>-0.29556607374957744</v>
      </c>
      <c r="T82" s="21"/>
    </row>
    <row r="83" spans="1:20" ht="15" x14ac:dyDescent="0.2">
      <c r="A83" s="21"/>
      <c r="B83" s="21"/>
      <c r="C83" s="22"/>
      <c r="D83" s="364"/>
      <c r="E83" s="17"/>
      <c r="F83" s="17"/>
      <c r="G83" s="17"/>
      <c r="H83" s="17"/>
      <c r="I83" s="17"/>
      <c r="J83" s="17"/>
      <c r="K83" s="365"/>
      <c r="L83" s="21"/>
      <c r="M83" s="368"/>
      <c r="N83" s="21"/>
      <c r="O83" s="365"/>
      <c r="P83" s="21"/>
      <c r="Q83" s="368"/>
      <c r="R83" s="21"/>
      <c r="S83" s="365"/>
      <c r="T83" s="21"/>
    </row>
    <row r="84" spans="1:20" ht="15" x14ac:dyDescent="0.2">
      <c r="A84" s="207" t="s">
        <v>59</v>
      </c>
      <c r="B84" s="204"/>
      <c r="C84" s="205"/>
      <c r="D84" s="364">
        <v>4894.1080938465429</v>
      </c>
      <c r="E84" s="17"/>
      <c r="F84" s="17"/>
      <c r="G84" s="17"/>
      <c r="H84" s="17"/>
      <c r="I84" s="17"/>
      <c r="J84" s="17"/>
      <c r="K84" s="366">
        <v>0.10716142202682451</v>
      </c>
      <c r="L84" s="204"/>
      <c r="M84" s="365">
        <v>2.7547530737924708E-2</v>
      </c>
      <c r="N84" s="204"/>
      <c r="O84" s="365">
        <v>3.2005549200398997E-2</v>
      </c>
      <c r="P84" s="204"/>
      <c r="Q84" s="365">
        <v>5.6076186720328103E-2</v>
      </c>
      <c r="R84" s="204"/>
      <c r="S84" s="365">
        <v>8.6604906926789127E-2</v>
      </c>
      <c r="T84" s="21"/>
    </row>
    <row r="85" spans="1:20" ht="15" x14ac:dyDescent="0.2">
      <c r="A85" s="207" t="s">
        <v>60</v>
      </c>
      <c r="B85" s="204"/>
      <c r="C85" s="205"/>
      <c r="D85" s="364">
        <v>2993.3466666654585</v>
      </c>
      <c r="E85" s="17"/>
      <c r="F85" s="17"/>
      <c r="G85" s="17"/>
      <c r="H85" s="17"/>
      <c r="I85" s="17"/>
      <c r="J85" s="17"/>
      <c r="K85" s="366">
        <v>7.3147374622645464E-2</v>
      </c>
      <c r="L85" s="204"/>
      <c r="M85" s="365">
        <v>1.37861279589373E-2</v>
      </c>
      <c r="N85" s="204"/>
      <c r="O85" s="365">
        <v>1.3284857900423219E-2</v>
      </c>
      <c r="P85" s="204"/>
      <c r="Q85" s="365">
        <v>-0.11974971681284652</v>
      </c>
      <c r="R85" s="204"/>
      <c r="S85" s="365">
        <v>-0.16316613163314886</v>
      </c>
      <c r="T85" s="21"/>
    </row>
    <row r="86" spans="1:20" ht="15" x14ac:dyDescent="0.2">
      <c r="A86" s="207" t="s">
        <v>61</v>
      </c>
      <c r="B86" s="204"/>
      <c r="C86" s="205"/>
      <c r="D86" s="364">
        <v>1863.0521485251752</v>
      </c>
      <c r="E86" s="17"/>
      <c r="F86" s="17"/>
      <c r="G86" s="17"/>
      <c r="H86" s="17"/>
      <c r="I86" s="17"/>
      <c r="J86" s="17"/>
      <c r="K86" s="366">
        <v>6.9158663888393826E-2</v>
      </c>
      <c r="L86" s="204"/>
      <c r="M86" s="365">
        <v>3.6634147985911136E-2</v>
      </c>
      <c r="N86" s="204"/>
      <c r="O86" s="365">
        <v>2.7329703624301205E-2</v>
      </c>
      <c r="P86" s="204"/>
      <c r="Q86" s="365">
        <v>0.664476965595304</v>
      </c>
      <c r="R86" s="204"/>
      <c r="S86" s="365">
        <v>0.39551666859521495</v>
      </c>
      <c r="T86" s="21"/>
    </row>
    <row r="87" spans="1:20" ht="15" x14ac:dyDescent="0.2">
      <c r="A87" s="203"/>
      <c r="B87" s="204"/>
      <c r="C87" s="205"/>
      <c r="D87" s="364"/>
      <c r="E87" s="17"/>
      <c r="F87" s="17"/>
      <c r="G87" s="17"/>
      <c r="H87" s="17"/>
      <c r="I87" s="17"/>
      <c r="J87" s="17"/>
      <c r="K87" s="365"/>
      <c r="L87" s="204"/>
      <c r="M87" s="365"/>
      <c r="N87" s="204"/>
      <c r="O87" s="365"/>
      <c r="P87" s="204"/>
      <c r="Q87" s="368"/>
      <c r="R87" s="204"/>
      <c r="S87" s="365"/>
      <c r="T87" s="21"/>
    </row>
    <row r="88" spans="1:20" ht="15" x14ac:dyDescent="0.2">
      <c r="A88" s="203" t="s">
        <v>62</v>
      </c>
      <c r="B88" s="204"/>
      <c r="C88" s="205"/>
      <c r="D88" s="364">
        <v>172.71849286976197</v>
      </c>
      <c r="E88" s="17"/>
      <c r="F88" s="17"/>
      <c r="G88" s="17"/>
      <c r="H88" s="17"/>
      <c r="I88" s="17"/>
      <c r="J88" s="17"/>
      <c r="K88" s="366">
        <v>8.5547064201931047E-2</v>
      </c>
      <c r="L88" s="204"/>
      <c r="M88" s="365">
        <v>-3.7245472940278246E-3</v>
      </c>
      <c r="N88" s="204"/>
      <c r="O88" s="365">
        <v>-6.4942760460013904E-3</v>
      </c>
      <c r="P88" s="204"/>
      <c r="Q88" s="365">
        <v>0.3991029707947289</v>
      </c>
      <c r="R88" s="204"/>
      <c r="S88" s="365">
        <v>3.3130309275167136E-2</v>
      </c>
      <c r="T88" s="21"/>
    </row>
    <row r="89" spans="1:20" ht="15" x14ac:dyDescent="0.2">
      <c r="A89" s="214" t="s">
        <v>352</v>
      </c>
      <c r="B89" s="204"/>
      <c r="C89" s="205"/>
      <c r="D89" s="364">
        <v>564.53641346029008</v>
      </c>
      <c r="E89" s="17"/>
      <c r="F89" s="17"/>
      <c r="G89" s="17"/>
      <c r="H89" s="17"/>
      <c r="I89" s="17"/>
      <c r="J89" s="17"/>
      <c r="K89" s="366">
        <v>0.21779013913156736</v>
      </c>
      <c r="L89" s="204"/>
      <c r="M89" s="365">
        <v>-6.9878548064086887E-2</v>
      </c>
      <c r="N89" s="204"/>
      <c r="O89" s="365">
        <v>-6.1560156867752402E-2</v>
      </c>
      <c r="P89" s="204"/>
      <c r="Q89" s="365">
        <v>-0.29791518294428732</v>
      </c>
      <c r="R89" s="204"/>
      <c r="S89" s="365">
        <v>-0.51929736136441362</v>
      </c>
      <c r="T89" s="21"/>
    </row>
    <row r="90" spans="1:20" ht="15" x14ac:dyDescent="0.2">
      <c r="A90" s="214" t="s">
        <v>353</v>
      </c>
      <c r="B90" s="204"/>
      <c r="C90" s="205"/>
      <c r="D90" s="364">
        <v>2087.7624081989434</v>
      </c>
      <c r="E90" s="17"/>
      <c r="F90" s="17"/>
      <c r="G90" s="17"/>
      <c r="H90" s="17"/>
      <c r="I90" s="17"/>
      <c r="J90" s="17"/>
      <c r="K90" s="366">
        <v>5.6170238524333893E-2</v>
      </c>
      <c r="L90" s="204"/>
      <c r="M90" s="365">
        <v>3.2391115005987237E-2</v>
      </c>
      <c r="N90" s="204"/>
      <c r="O90" s="365">
        <v>8.6029729926790921E-3</v>
      </c>
      <c r="P90" s="204"/>
      <c r="Q90" s="365">
        <v>0.49992738074383247</v>
      </c>
      <c r="R90" s="204"/>
      <c r="S90" s="365">
        <v>0.75276661371333642</v>
      </c>
      <c r="T90" s="21"/>
    </row>
    <row r="91" spans="1:20" ht="15" x14ac:dyDescent="0.2">
      <c r="A91" s="214" t="s">
        <v>354</v>
      </c>
      <c r="B91" s="204"/>
      <c r="C91" s="205"/>
      <c r="D91" s="364">
        <v>1938.6256914029982</v>
      </c>
      <c r="E91" s="17"/>
      <c r="F91" s="17"/>
      <c r="G91" s="17"/>
      <c r="H91" s="17"/>
      <c r="I91" s="17"/>
      <c r="J91" s="17"/>
      <c r="K91" s="366">
        <v>0.30439081978168625</v>
      </c>
      <c r="L91" s="204"/>
      <c r="M91" s="365">
        <v>3.6126900255362138E-3</v>
      </c>
      <c r="N91" s="204"/>
      <c r="O91" s="365">
        <v>-2.2264256504624491E-2</v>
      </c>
      <c r="P91" s="204"/>
      <c r="Q91" s="365">
        <v>-0.41283739800471198</v>
      </c>
      <c r="R91" s="204"/>
      <c r="S91" s="365">
        <v>-0.35837633447954298</v>
      </c>
      <c r="T91" s="21"/>
    </row>
    <row r="92" spans="1:20" ht="15.75" thickBot="1" x14ac:dyDescent="0.25">
      <c r="A92" s="214" t="s">
        <v>355</v>
      </c>
      <c r="B92" s="208"/>
      <c r="C92" s="209"/>
      <c r="D92" s="364">
        <v>2331.1664127248846</v>
      </c>
      <c r="E92" s="17"/>
      <c r="F92" s="17"/>
      <c r="G92" s="17"/>
      <c r="H92" s="17"/>
      <c r="I92" s="17"/>
      <c r="J92" s="17"/>
      <c r="K92" s="367">
        <v>0.15591133472228302</v>
      </c>
      <c r="L92" s="208"/>
      <c r="M92" s="369">
        <v>8.8509300820327486E-3</v>
      </c>
      <c r="N92" s="208"/>
      <c r="O92" s="370">
        <v>2.3023403763711148E-2</v>
      </c>
      <c r="P92" s="208"/>
      <c r="Q92" s="369">
        <v>-0.4263767560369256</v>
      </c>
      <c r="R92" s="208"/>
      <c r="S92" s="369">
        <v>-0.17262986744903186</v>
      </c>
      <c r="T92" s="14"/>
    </row>
    <row r="93" spans="1:20" ht="15" customHeight="1" x14ac:dyDescent="0.2">
      <c r="A93" s="391" t="s">
        <v>204</v>
      </c>
      <c r="B93" s="391"/>
      <c r="C93" s="391"/>
      <c r="D93" s="391"/>
      <c r="E93" s="391"/>
      <c r="F93" s="391"/>
      <c r="G93" s="391"/>
      <c r="H93" s="391"/>
      <c r="I93" s="391"/>
      <c r="J93" s="391"/>
      <c r="K93" s="391"/>
      <c r="L93" s="391"/>
      <c r="M93" s="391"/>
      <c r="N93" s="391"/>
      <c r="O93" s="391"/>
      <c r="P93" s="391"/>
      <c r="Q93" s="391"/>
      <c r="R93" s="391"/>
    </row>
    <row r="94" spans="1:20" ht="15" x14ac:dyDescent="0.2">
      <c r="A94" s="216"/>
      <c r="B94" s="78"/>
      <c r="C94" s="78"/>
      <c r="D94" s="78"/>
      <c r="E94" s="78"/>
      <c r="F94" s="78"/>
      <c r="G94" s="78"/>
      <c r="H94" s="78"/>
      <c r="I94" s="78"/>
      <c r="J94" s="78"/>
      <c r="K94" s="78"/>
      <c r="L94" s="78"/>
      <c r="M94" s="78"/>
      <c r="N94" s="78"/>
      <c r="O94" s="78"/>
      <c r="P94" s="78"/>
      <c r="Q94" s="78"/>
      <c r="R94" s="78"/>
    </row>
    <row r="95" spans="1:20" x14ac:dyDescent="0.2">
      <c r="A95" s="214" t="s">
        <v>379</v>
      </c>
    </row>
    <row r="96" spans="1:20" x14ac:dyDescent="0.2">
      <c r="A96" s="214" t="s">
        <v>380</v>
      </c>
    </row>
  </sheetData>
  <mergeCells count="10">
    <mergeCell ref="A93:R93"/>
    <mergeCell ref="A33:S33"/>
    <mergeCell ref="A32:S32"/>
    <mergeCell ref="A34:S34"/>
    <mergeCell ref="K71:L71"/>
    <mergeCell ref="M71:N71"/>
    <mergeCell ref="O71:P71"/>
    <mergeCell ref="Q71:R71"/>
    <mergeCell ref="S71:T71"/>
    <mergeCell ref="C71:E71"/>
  </mergeCells>
  <pageMargins left="0.74803149606299213" right="0.74803149606299213" top="0.98425196850393704" bottom="0.9055118110236221" header="0.51181102362204722" footer="0.51181102362204722"/>
  <pageSetup paperSize="9" scale="48" orientation="portrait" r:id="rId1"/>
  <headerFooter alignWithMargins="0">
    <oddHeader>&amp;R&amp;"Arial,Bold"&amp;16ENVIRONMENT AND EMISSIONS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AE62"/>
  <sheetViews>
    <sheetView zoomScale="85" zoomScaleNormal="85" workbookViewId="0">
      <selection activeCell="Z40" sqref="Z40"/>
    </sheetView>
  </sheetViews>
  <sheetFormatPr defaultRowHeight="12.75" x14ac:dyDescent="0.2"/>
  <cols>
    <col min="1" max="1" width="36.28515625" customWidth="1"/>
    <col min="2" max="2" width="12.140625" customWidth="1"/>
    <col min="8" max="8" width="7.42578125" bestFit="1" customWidth="1"/>
    <col min="12" max="12" width="26" customWidth="1"/>
    <col min="15" max="15" width="9.140625" style="176"/>
    <col min="16" max="17" width="9.28515625" bestFit="1" customWidth="1"/>
    <col min="18" max="19" width="11.28515625" bestFit="1" customWidth="1"/>
  </cols>
  <sheetData>
    <row r="4" spans="12:31" x14ac:dyDescent="0.2">
      <c r="L4" t="s">
        <v>198</v>
      </c>
    </row>
    <row r="5" spans="12:31" ht="13.5" thickBot="1" x14ac:dyDescent="0.25"/>
    <row r="6" spans="12:31" ht="16.5" thickBot="1" x14ac:dyDescent="0.3">
      <c r="L6" s="184"/>
      <c r="M6" s="185">
        <v>1990</v>
      </c>
      <c r="N6" s="185">
        <v>1995</v>
      </c>
      <c r="O6" s="185">
        <v>1998</v>
      </c>
      <c r="P6" s="185">
        <v>2001</v>
      </c>
      <c r="Q6" s="185">
        <v>2002</v>
      </c>
      <c r="R6" s="185">
        <v>2003</v>
      </c>
      <c r="S6" s="185">
        <v>2004</v>
      </c>
      <c r="T6" s="185">
        <v>2005</v>
      </c>
      <c r="U6" s="185">
        <v>2006</v>
      </c>
      <c r="V6" s="185">
        <v>2007</v>
      </c>
      <c r="W6" s="185">
        <v>2008</v>
      </c>
      <c r="X6" s="185">
        <v>2009</v>
      </c>
      <c r="Y6" s="185">
        <v>2010</v>
      </c>
      <c r="Z6" s="185">
        <v>2011</v>
      </c>
      <c r="AA6" s="185">
        <v>2012</v>
      </c>
      <c r="AB6" s="185">
        <v>2013</v>
      </c>
      <c r="AC6" s="185">
        <v>2014</v>
      </c>
      <c r="AD6" s="185">
        <v>2015</v>
      </c>
      <c r="AE6" s="185">
        <v>2016</v>
      </c>
    </row>
    <row r="7" spans="12:31" ht="15" x14ac:dyDescent="0.2">
      <c r="L7" s="186" t="s">
        <v>192</v>
      </c>
      <c r="M7" s="60">
        <v>596.25582304735576</v>
      </c>
      <c r="N7" s="60">
        <v>597.6480793284129</v>
      </c>
      <c r="O7" s="60">
        <v>589.80305136735888</v>
      </c>
      <c r="P7" s="60">
        <v>531.68621734601265</v>
      </c>
      <c r="Q7" s="60">
        <v>547.47329577675441</v>
      </c>
      <c r="R7" s="60">
        <v>558.3061428933886</v>
      </c>
      <c r="S7" s="60">
        <v>509.38906208226797</v>
      </c>
      <c r="T7" s="60">
        <v>508.81132578310707</v>
      </c>
      <c r="U7" s="60">
        <v>516.48088370804862</v>
      </c>
      <c r="V7" s="60">
        <v>544.45063198594653</v>
      </c>
      <c r="W7" s="60">
        <v>496.75590465416917</v>
      </c>
      <c r="X7" s="60">
        <v>500.56108144146771</v>
      </c>
      <c r="Y7" s="60">
        <v>521.40455107889932</v>
      </c>
      <c r="Z7" s="60">
        <v>482.14633361280028</v>
      </c>
      <c r="AA7" s="60">
        <v>467.39867974440398</v>
      </c>
      <c r="AB7" s="60">
        <v>480.28290882307203</v>
      </c>
      <c r="AC7" s="301">
        <v>481.15710828362182</v>
      </c>
      <c r="AD7" s="301">
        <v>470.20401975102749</v>
      </c>
      <c r="AE7" s="302">
        <v>439.12526553518535</v>
      </c>
    </row>
    <row r="8" spans="12:31" ht="15" x14ac:dyDescent="0.2">
      <c r="L8" s="186" t="s">
        <v>193</v>
      </c>
      <c r="M8" s="60">
        <v>5787.6030210713616</v>
      </c>
      <c r="N8" s="60">
        <v>5841.1038877287137</v>
      </c>
      <c r="O8" s="60">
        <v>6027.5889521636309</v>
      </c>
      <c r="P8" s="60">
        <v>6060.0021729888613</v>
      </c>
      <c r="Q8" s="60">
        <v>6266.6806939284561</v>
      </c>
      <c r="R8" s="60">
        <v>6189.2004690410085</v>
      </c>
      <c r="S8" s="60">
        <v>6229.4807672652369</v>
      </c>
      <c r="T8" s="60">
        <v>6224.2920253312532</v>
      </c>
      <c r="U8" s="60">
        <v>6283.6707505767981</v>
      </c>
      <c r="V8" s="60">
        <v>6301.2339956824953</v>
      </c>
      <c r="W8" s="60">
        <v>6134.8261082357794</v>
      </c>
      <c r="X8" s="60">
        <v>5957.5601108186511</v>
      </c>
      <c r="Y8" s="60">
        <v>5759.3704490465061</v>
      </c>
      <c r="Z8" s="60">
        <v>5679.7915925298303</v>
      </c>
      <c r="AA8" s="60">
        <v>5705.152630637951</v>
      </c>
      <c r="AB8" s="60">
        <v>5615.2121714087152</v>
      </c>
      <c r="AC8" s="301">
        <v>5628.916647302437</v>
      </c>
      <c r="AD8" s="301">
        <v>5652.9142693981639</v>
      </c>
      <c r="AE8" s="302">
        <v>5775.4006098947921</v>
      </c>
    </row>
    <row r="9" spans="12:31" ht="15" x14ac:dyDescent="0.2">
      <c r="L9" s="186" t="s">
        <v>57</v>
      </c>
      <c r="M9" s="60">
        <v>1788.8238099057389</v>
      </c>
      <c r="N9" s="60">
        <v>1710.8686910678082</v>
      </c>
      <c r="O9" s="60">
        <v>1712.2044409959035</v>
      </c>
      <c r="P9" s="60">
        <v>1603.8247120466185</v>
      </c>
      <c r="Q9" s="60">
        <v>1619.5772522271434</v>
      </c>
      <c r="R9" s="60">
        <v>1682.3031183619146</v>
      </c>
      <c r="S9" s="60">
        <v>1732.5450257419661</v>
      </c>
      <c r="T9" s="60">
        <v>1786.7073669965348</v>
      </c>
      <c r="U9" s="60">
        <v>1837.3844563721991</v>
      </c>
      <c r="V9" s="60">
        <v>1881.110778953795</v>
      </c>
      <c r="W9" s="60">
        <v>1775.0510210353909</v>
      </c>
      <c r="X9" s="60">
        <v>1648.3586653401128</v>
      </c>
      <c r="Y9" s="60">
        <v>1692.6220299848669</v>
      </c>
      <c r="Z9" s="60">
        <v>1647.4707818828097</v>
      </c>
      <c r="AA9" s="60">
        <v>1680.1692660495619</v>
      </c>
      <c r="AB9" s="60">
        <v>1689.6140976649879</v>
      </c>
      <c r="AC9" s="301">
        <v>1689.2617136850934</v>
      </c>
      <c r="AD9" s="301">
        <v>1741.3951754896111</v>
      </c>
      <c r="AE9" s="302">
        <v>1781.9724657931683</v>
      </c>
    </row>
    <row r="10" spans="12:31" ht="15" x14ac:dyDescent="0.2">
      <c r="L10" s="186" t="s">
        <v>243</v>
      </c>
      <c r="M10" s="60">
        <v>956.67703364499414</v>
      </c>
      <c r="N10" s="60">
        <v>1066.0240292509875</v>
      </c>
      <c r="O10" s="60">
        <v>1240.4002020977628</v>
      </c>
      <c r="P10" s="60">
        <v>1202.2401720158243</v>
      </c>
      <c r="Q10" s="60">
        <v>1230.290087997405</v>
      </c>
      <c r="R10" s="60">
        <v>1268.7881182415699</v>
      </c>
      <c r="S10" s="60">
        <v>1300.0386089075917</v>
      </c>
      <c r="T10" s="60">
        <v>1346.817416578954</v>
      </c>
      <c r="U10" s="60">
        <v>1399.2874867702565</v>
      </c>
      <c r="V10" s="60">
        <v>1474.0889255402205</v>
      </c>
      <c r="W10" s="60">
        <v>1410.69897070243</v>
      </c>
      <c r="X10" s="60">
        <v>1392.8008036312176</v>
      </c>
      <c r="Y10" s="60">
        <v>1433.2877629467496</v>
      </c>
      <c r="Z10" s="60">
        <v>1436.625291018943</v>
      </c>
      <c r="AA10" s="60">
        <v>1459.8064797528882</v>
      </c>
      <c r="AB10" s="60">
        <v>1479.532507164002</v>
      </c>
      <c r="AC10" s="301">
        <v>1546.8264108974276</v>
      </c>
      <c r="AD10" s="301">
        <v>1629.1631638853305</v>
      </c>
      <c r="AE10" s="302">
        <v>1734.1762127550703</v>
      </c>
    </row>
    <row r="11" spans="12:31" ht="15" x14ac:dyDescent="0.2">
      <c r="L11" s="186" t="s">
        <v>194</v>
      </c>
      <c r="M11" s="60">
        <v>38.684380622547401</v>
      </c>
      <c r="N11" s="60">
        <v>27.458246556045388</v>
      </c>
      <c r="O11" s="60">
        <v>30.268068661712483</v>
      </c>
      <c r="P11" s="60">
        <v>35.36815731423566</v>
      </c>
      <c r="Q11" s="60">
        <v>39.138939601538603</v>
      </c>
      <c r="R11" s="60">
        <v>43.229439399678228</v>
      </c>
      <c r="S11" s="60">
        <v>40.527327171728999</v>
      </c>
      <c r="T11" s="60">
        <v>40.624795869726697</v>
      </c>
      <c r="U11" s="60">
        <v>38.066273282156672</v>
      </c>
      <c r="V11" s="60">
        <v>40.820211343298894</v>
      </c>
      <c r="W11" s="60">
        <v>39.164314715746322</v>
      </c>
      <c r="X11" s="60">
        <v>38.2695035536577</v>
      </c>
      <c r="Y11" s="60">
        <v>33.924102542724526</v>
      </c>
      <c r="Z11" s="60">
        <v>34.014530893068191</v>
      </c>
      <c r="AA11" s="60">
        <v>33.136520649174834</v>
      </c>
      <c r="AB11" s="60">
        <v>32.560728898824159</v>
      </c>
      <c r="AC11" s="301">
        <v>33.632208562530678</v>
      </c>
      <c r="AD11" s="301">
        <v>33.472143469354272</v>
      </c>
      <c r="AE11" s="302">
        <v>33.999056316430199</v>
      </c>
    </row>
    <row r="12" spans="12:31" ht="20.25" x14ac:dyDescent="0.35">
      <c r="L12" s="186" t="s">
        <v>196</v>
      </c>
      <c r="M12" s="187">
        <v>21.281286995129101</v>
      </c>
      <c r="N12" s="187">
        <v>22.142527593027129</v>
      </c>
      <c r="O12" s="187">
        <v>22.083282405622988</v>
      </c>
      <c r="P12" s="187">
        <v>37.038542675259677</v>
      </c>
      <c r="Q12" s="187">
        <v>47.778759645774997</v>
      </c>
      <c r="R12" s="187">
        <v>54.352957210365737</v>
      </c>
      <c r="S12" s="187">
        <v>55.274374714657583</v>
      </c>
      <c r="T12" s="187">
        <v>57.694757203837007</v>
      </c>
      <c r="U12" s="187">
        <v>59.582139843555822</v>
      </c>
      <c r="V12" s="187">
        <v>57.514438122676708</v>
      </c>
      <c r="W12" s="187">
        <v>58.413214847325541</v>
      </c>
      <c r="X12" s="187">
        <v>53.226530887885545</v>
      </c>
      <c r="Y12" s="187">
        <v>53.170874494866375</v>
      </c>
      <c r="Z12" s="187">
        <v>50.63423380318482</v>
      </c>
      <c r="AA12" s="187">
        <v>49.794536718601321</v>
      </c>
      <c r="AB12" s="187">
        <v>47.869273261679339</v>
      </c>
      <c r="AC12" s="308">
        <v>46.585575504618731</v>
      </c>
      <c r="AD12" s="308"/>
      <c r="AE12" s="3"/>
    </row>
    <row r="13" spans="12:31" ht="15" x14ac:dyDescent="0.2">
      <c r="L13" s="186" t="s">
        <v>34</v>
      </c>
      <c r="M13" s="60">
        <v>123.4494504515655</v>
      </c>
      <c r="N13" s="60">
        <v>126.16387342610497</v>
      </c>
      <c r="O13" s="60">
        <v>141.42398334104524</v>
      </c>
      <c r="P13" s="60">
        <v>149.17402537830742</v>
      </c>
      <c r="Q13" s="60">
        <v>148.36925829200078</v>
      </c>
      <c r="R13" s="60">
        <v>149.88249380350908</v>
      </c>
      <c r="S13" s="60">
        <v>155.37591211842914</v>
      </c>
      <c r="T13" s="60">
        <v>154.73216010824211</v>
      </c>
      <c r="U13" s="60">
        <v>159.22632609102067</v>
      </c>
      <c r="V13" s="60">
        <v>170.28959892993527</v>
      </c>
      <c r="W13" s="60">
        <v>170.92828075315364</v>
      </c>
      <c r="X13" s="60">
        <v>170.27233151342108</v>
      </c>
      <c r="Y13" s="60">
        <v>170.67016064799085</v>
      </c>
      <c r="Z13" s="60">
        <v>168.10673918997796</v>
      </c>
      <c r="AA13" s="60">
        <v>172.12058727029401</v>
      </c>
      <c r="AB13" s="60">
        <v>171.19914185003469</v>
      </c>
      <c r="AC13" s="301">
        <v>174.08202205337477</v>
      </c>
      <c r="AD13" s="301">
        <v>173.36419601691813</v>
      </c>
      <c r="AE13" s="302">
        <v>172.71849286976197</v>
      </c>
    </row>
    <row r="14" spans="12:31" ht="15" x14ac:dyDescent="0.2">
      <c r="L14" s="188" t="s">
        <v>33</v>
      </c>
      <c r="M14" s="60">
        <v>1301.0670547332229</v>
      </c>
      <c r="N14" s="60">
        <v>1475.6620378322675</v>
      </c>
      <c r="O14" s="60">
        <v>1730.2185222901824</v>
      </c>
      <c r="P14" s="60">
        <v>1532.2475956098128</v>
      </c>
      <c r="Q14" s="60">
        <v>1375.1766922284037</v>
      </c>
      <c r="R14" s="60">
        <v>1314.7414670725841</v>
      </c>
      <c r="S14" s="60">
        <v>1491.2659139549278</v>
      </c>
      <c r="T14" s="60">
        <v>1600.6487394830056</v>
      </c>
      <c r="U14" s="60">
        <v>1687.604700839383</v>
      </c>
      <c r="V14" s="60">
        <v>1738.1782284670503</v>
      </c>
      <c r="W14" s="60">
        <v>1772.5476470248759</v>
      </c>
      <c r="X14" s="60">
        <v>1624.3866069631335</v>
      </c>
      <c r="Y14" s="60">
        <v>1425.7440442605573</v>
      </c>
      <c r="Z14" s="60">
        <v>1547.4576504162158</v>
      </c>
      <c r="AA14" s="60">
        <v>1455.4274442795829</v>
      </c>
      <c r="AB14" s="60">
        <v>1531.1894478948395</v>
      </c>
      <c r="AC14" s="301">
        <v>1614.4744227172282</v>
      </c>
      <c r="AD14" s="301">
        <v>1698.2944070008066</v>
      </c>
      <c r="AE14" s="302">
        <v>1817.8460314913873</v>
      </c>
    </row>
    <row r="15" spans="12:31" ht="15" x14ac:dyDescent="0.2">
      <c r="L15" s="188" t="s">
        <v>195</v>
      </c>
      <c r="M15" s="60">
        <v>4105.7703239900038</v>
      </c>
      <c r="N15" s="60">
        <v>4801.0719112247425</v>
      </c>
      <c r="O15" s="60">
        <v>4802.6837522276801</v>
      </c>
      <c r="P15" s="60">
        <v>4204.2375665448963</v>
      </c>
      <c r="Q15" s="60">
        <v>4436.560008909828</v>
      </c>
      <c r="R15" s="60">
        <v>4227.1630115482048</v>
      </c>
      <c r="S15" s="60">
        <v>4069.368931028846</v>
      </c>
      <c r="T15" s="60">
        <v>4035.7428470879222</v>
      </c>
      <c r="U15" s="60">
        <v>3757.1279340386009</v>
      </c>
      <c r="V15" s="60">
        <v>3842.7880177492889</v>
      </c>
      <c r="W15" s="60">
        <v>3595.6404627999464</v>
      </c>
      <c r="X15" s="60">
        <v>3391.7100911391772</v>
      </c>
      <c r="Y15" s="60">
        <v>3171.2534393343458</v>
      </c>
      <c r="Z15" s="60">
        <v>2796.9351969558256</v>
      </c>
      <c r="AA15" s="60">
        <v>2565.5537908921292</v>
      </c>
      <c r="AB15" s="60">
        <v>2425.4686719090682</v>
      </c>
      <c r="AC15" s="301">
        <v>2461.1158477789277</v>
      </c>
      <c r="AD15" s="301">
        <v>2538.5963866253396</v>
      </c>
      <c r="AE15" s="302">
        <v>2503.1621048632883</v>
      </c>
    </row>
    <row r="16" spans="12:31" ht="15" x14ac:dyDescent="0.2">
      <c r="L16" s="186" t="s">
        <v>32</v>
      </c>
      <c r="M16" s="382">
        <v>804.08577389231925</v>
      </c>
      <c r="N16" s="382">
        <v>689.7083746779017</v>
      </c>
      <c r="O16" s="382">
        <v>758.11318077934129</v>
      </c>
      <c r="P16" s="382">
        <v>819.16228800527358</v>
      </c>
      <c r="Q16" s="382">
        <v>843.99928640603673</v>
      </c>
      <c r="R16" s="382">
        <v>856.38153935352238</v>
      </c>
      <c r="S16" s="382">
        <v>869.05127828726597</v>
      </c>
      <c r="T16" s="382">
        <v>920.08936056136599</v>
      </c>
      <c r="U16" s="382">
        <v>946.64370483136122</v>
      </c>
      <c r="V16" s="382">
        <v>944.09051713660961</v>
      </c>
      <c r="W16" s="382">
        <v>865.47080034173121</v>
      </c>
      <c r="X16" s="382">
        <v>764.0823057262179</v>
      </c>
      <c r="Y16" s="382">
        <v>701.53396735012007</v>
      </c>
      <c r="Z16" s="382">
        <v>684.28834446612586</v>
      </c>
      <c r="AA16" s="382">
        <v>655.99036967002712</v>
      </c>
      <c r="AB16" s="382">
        <v>655.59061577749537</v>
      </c>
      <c r="AC16" s="301">
        <v>622.89118110163258</v>
      </c>
      <c r="AD16" s="301">
        <v>606.94913797041158</v>
      </c>
      <c r="AE16" s="302">
        <v>564.53641346029008</v>
      </c>
    </row>
    <row r="17" spans="1:31" ht="15" x14ac:dyDescent="0.2">
      <c r="L17" s="186" t="s">
        <v>191</v>
      </c>
      <c r="M17" s="382">
        <v>3301.6845500976842</v>
      </c>
      <c r="N17" s="382">
        <v>4111.3635365468408</v>
      </c>
      <c r="O17" s="382">
        <v>4044.5705714483388</v>
      </c>
      <c r="P17" s="382">
        <v>3385.075278539623</v>
      </c>
      <c r="Q17" s="382">
        <v>3592.5607225037911</v>
      </c>
      <c r="R17" s="382">
        <v>3370.7814721946825</v>
      </c>
      <c r="S17" s="382">
        <v>3200.3176527415799</v>
      </c>
      <c r="T17" s="382">
        <v>3115.6534865265562</v>
      </c>
      <c r="U17" s="382">
        <v>2810.4842292072399</v>
      </c>
      <c r="V17" s="382">
        <v>2898.6975006126791</v>
      </c>
      <c r="W17" s="382">
        <v>2730.169662458215</v>
      </c>
      <c r="X17" s="382">
        <v>2627.6277854129594</v>
      </c>
      <c r="Y17" s="382">
        <v>2469.7194719842255</v>
      </c>
      <c r="Z17" s="382">
        <v>2112.6468524897</v>
      </c>
      <c r="AA17" s="382">
        <v>1909.5634212221021</v>
      </c>
      <c r="AB17" s="382">
        <v>1769.8780561315727</v>
      </c>
      <c r="AC17" s="301">
        <v>1838.2246666772951</v>
      </c>
      <c r="AD17" s="301">
        <v>1931.6472486549283</v>
      </c>
      <c r="AE17" s="17">
        <v>1938.6256914029982</v>
      </c>
    </row>
    <row r="18" spans="1:31" ht="18" x14ac:dyDescent="0.2">
      <c r="L18" s="186" t="s">
        <v>197</v>
      </c>
      <c r="M18" s="187">
        <v>49.004581655418086</v>
      </c>
      <c r="N18" s="187">
        <v>51.313183855178181</v>
      </c>
      <c r="O18" s="187">
        <v>59.963715565611359</v>
      </c>
      <c r="P18" s="187">
        <v>68.360063593550251</v>
      </c>
      <c r="Q18" s="187">
        <v>70.651706471052265</v>
      </c>
      <c r="R18" s="187">
        <v>74.024360608308399</v>
      </c>
      <c r="S18" s="187">
        <v>79.521397086195179</v>
      </c>
      <c r="T18" s="187">
        <v>84.738930713259023</v>
      </c>
      <c r="U18" s="187">
        <v>88.053964667992631</v>
      </c>
      <c r="V18" s="187">
        <v>89.912562115084569</v>
      </c>
      <c r="W18" s="187">
        <v>87.164815988968328</v>
      </c>
      <c r="X18" s="187">
        <v>82.329755393226748</v>
      </c>
      <c r="Y18" s="187">
        <v>78.595596233232229</v>
      </c>
      <c r="Z18" s="187">
        <v>82.486101416324175</v>
      </c>
      <c r="AA18" s="187">
        <v>84.841385897334362</v>
      </c>
      <c r="AB18" s="308">
        <v>88.119679967751281</v>
      </c>
      <c r="AC18" s="309">
        <v>91.112940093652455</v>
      </c>
      <c r="AD18" s="309"/>
      <c r="AE18" s="176"/>
    </row>
    <row r="19" spans="1:31" ht="15.75" x14ac:dyDescent="0.25">
      <c r="L19" s="383"/>
      <c r="M19" s="384"/>
      <c r="N19" s="384"/>
      <c r="O19" s="384"/>
      <c r="P19" s="384"/>
      <c r="Q19" s="384"/>
      <c r="R19" s="384"/>
      <c r="S19" s="384"/>
      <c r="T19" s="384"/>
      <c r="U19" s="384"/>
      <c r="V19" s="384"/>
      <c r="W19" s="384"/>
      <c r="X19" s="384"/>
      <c r="Y19" s="384"/>
      <c r="Z19" s="384"/>
      <c r="AA19" s="384"/>
      <c r="AB19" s="384"/>
      <c r="AC19" s="384"/>
      <c r="AD19" s="384"/>
      <c r="AE19" s="384"/>
    </row>
    <row r="20" spans="1:31" ht="15" x14ac:dyDescent="0.2">
      <c r="L20" s="186"/>
      <c r="M20" s="60"/>
      <c r="N20" s="60"/>
      <c r="O20" s="60"/>
      <c r="P20" s="60"/>
      <c r="Q20" s="60"/>
      <c r="R20" s="60"/>
      <c r="S20" s="60"/>
      <c r="T20" s="60"/>
      <c r="U20" s="60"/>
      <c r="V20" s="60"/>
      <c r="W20" s="60"/>
      <c r="X20" s="60"/>
      <c r="Y20" s="60"/>
      <c r="Z20" s="60"/>
      <c r="AA20" s="60"/>
      <c r="AB20" s="60"/>
      <c r="AC20" s="204"/>
      <c r="AD20" s="204"/>
      <c r="AE20" s="371"/>
    </row>
    <row r="21" spans="1:31" ht="15" x14ac:dyDescent="0.2">
      <c r="L21" s="186"/>
      <c r="M21" s="60"/>
      <c r="N21" s="60"/>
      <c r="O21" s="60"/>
      <c r="P21" s="60"/>
      <c r="Q21" s="60"/>
      <c r="R21" s="60"/>
      <c r="S21" s="60"/>
      <c r="T21" s="60"/>
      <c r="U21" s="60"/>
      <c r="V21" s="60"/>
      <c r="W21" s="60"/>
      <c r="X21" s="60"/>
      <c r="Y21" s="60"/>
      <c r="Z21" s="60"/>
      <c r="AA21" s="60"/>
      <c r="AB21" s="60"/>
      <c r="AC21" s="204"/>
      <c r="AD21" s="204"/>
      <c r="AE21" s="371"/>
    </row>
    <row r="22" spans="1:31" ht="15" x14ac:dyDescent="0.2">
      <c r="L22" s="186"/>
      <c r="M22" s="60"/>
      <c r="N22" s="60"/>
      <c r="O22" s="60"/>
      <c r="P22" s="60"/>
      <c r="Q22" s="60"/>
      <c r="R22" s="60"/>
      <c r="S22" s="60"/>
      <c r="T22" s="60"/>
      <c r="U22" s="60"/>
      <c r="V22" s="60"/>
      <c r="W22" s="60"/>
      <c r="X22" s="60"/>
      <c r="Y22" s="60"/>
      <c r="Z22" s="60"/>
      <c r="AA22" s="60"/>
      <c r="AB22" s="60"/>
      <c r="AC22" s="204"/>
      <c r="AD22" s="204"/>
      <c r="AE22" s="371"/>
    </row>
    <row r="23" spans="1:31" ht="15" x14ac:dyDescent="0.2">
      <c r="L23" s="186"/>
      <c r="M23" s="60"/>
      <c r="N23" s="60"/>
      <c r="O23" s="60"/>
      <c r="P23" s="60"/>
      <c r="Q23" s="60"/>
      <c r="R23" s="60"/>
      <c r="S23" s="60"/>
      <c r="T23" s="60"/>
      <c r="U23" s="60"/>
      <c r="V23" s="60"/>
      <c r="W23" s="60"/>
      <c r="X23" s="60"/>
      <c r="Y23" s="60"/>
      <c r="Z23" s="60"/>
      <c r="AA23" s="60"/>
      <c r="AB23" s="60"/>
      <c r="AC23" s="204"/>
      <c r="AD23" s="204"/>
      <c r="AE23" s="371"/>
    </row>
    <row r="24" spans="1:31" ht="15" x14ac:dyDescent="0.2">
      <c r="L24" s="186"/>
      <c r="M24" s="60"/>
      <c r="N24" s="60"/>
      <c r="O24" s="60"/>
      <c r="P24" s="60"/>
      <c r="Q24" s="60"/>
      <c r="R24" s="60"/>
      <c r="S24" s="60"/>
      <c r="T24" s="60"/>
      <c r="U24" s="60"/>
      <c r="V24" s="60"/>
      <c r="W24" s="60"/>
      <c r="X24" s="60"/>
      <c r="Y24" s="60"/>
      <c r="Z24" s="60"/>
      <c r="AA24" s="60"/>
      <c r="AB24" s="60"/>
      <c r="AC24" s="204"/>
      <c r="AD24" s="204"/>
      <c r="AE24" s="371"/>
    </row>
    <row r="25" spans="1:31" ht="15" x14ac:dyDescent="0.2">
      <c r="L25" s="186"/>
      <c r="M25" s="187"/>
      <c r="N25" s="187"/>
      <c r="O25" s="187"/>
      <c r="P25" s="187"/>
      <c r="Q25" s="187"/>
      <c r="R25" s="187"/>
      <c r="S25" s="187"/>
      <c r="T25" s="187"/>
      <c r="U25" s="187"/>
      <c r="V25" s="187"/>
      <c r="W25" s="187"/>
      <c r="X25" s="187"/>
      <c r="Y25" s="187"/>
      <c r="Z25" s="187"/>
      <c r="AA25" s="187"/>
      <c r="AB25" s="187"/>
      <c r="AC25" s="385"/>
      <c r="AD25" s="385"/>
      <c r="AE25" s="11"/>
    </row>
    <row r="26" spans="1:31" ht="15" x14ac:dyDescent="0.2">
      <c r="L26" s="186"/>
      <c r="M26" s="60"/>
      <c r="N26" s="60"/>
      <c r="O26" s="60"/>
      <c r="P26" s="60"/>
      <c r="Q26" s="60"/>
      <c r="R26" s="60"/>
      <c r="S26" s="60"/>
      <c r="T26" s="60"/>
      <c r="U26" s="60"/>
      <c r="V26" s="60"/>
      <c r="W26" s="60"/>
      <c r="X26" s="60"/>
      <c r="Y26" s="60"/>
      <c r="Z26" s="60"/>
      <c r="AA26" s="60"/>
      <c r="AB26" s="60"/>
      <c r="AC26" s="204"/>
      <c r="AD26" s="204"/>
      <c r="AE26" s="371"/>
    </row>
    <row r="27" spans="1:31" ht="15" x14ac:dyDescent="0.2">
      <c r="L27" s="188"/>
      <c r="M27" s="60"/>
      <c r="N27" s="60"/>
      <c r="O27" s="60"/>
      <c r="P27" s="60"/>
      <c r="Q27" s="60"/>
      <c r="R27" s="60"/>
      <c r="S27" s="60"/>
      <c r="T27" s="60"/>
      <c r="U27" s="60"/>
      <c r="V27" s="60"/>
      <c r="W27" s="60"/>
      <c r="X27" s="60"/>
      <c r="Y27" s="60"/>
      <c r="Z27" s="60"/>
      <c r="AA27" s="60"/>
      <c r="AB27" s="60"/>
      <c r="AC27" s="204"/>
      <c r="AD27" s="204"/>
      <c r="AE27" s="371"/>
    </row>
    <row r="28" spans="1:31" ht="15" x14ac:dyDescent="0.2">
      <c r="L28" s="188"/>
      <c r="M28" s="60"/>
      <c r="N28" s="60"/>
      <c r="O28" s="60"/>
      <c r="P28" s="60"/>
      <c r="Q28" s="60"/>
      <c r="R28" s="60"/>
      <c r="S28" s="60"/>
      <c r="T28" s="60"/>
      <c r="U28" s="60"/>
      <c r="V28" s="60"/>
      <c r="W28" s="60"/>
      <c r="X28" s="60"/>
      <c r="Y28" s="60"/>
      <c r="Z28" s="60"/>
      <c r="AA28" s="60"/>
      <c r="AB28" s="60"/>
      <c r="AC28" s="204"/>
      <c r="AD28" s="204"/>
      <c r="AE28" s="371"/>
    </row>
    <row r="29" spans="1:31" ht="15" x14ac:dyDescent="0.2">
      <c r="L29" s="186"/>
      <c r="M29" s="382"/>
      <c r="N29" s="382"/>
      <c r="O29" s="382"/>
      <c r="P29" s="382"/>
      <c r="Q29" s="382"/>
      <c r="R29" s="382"/>
      <c r="S29" s="382"/>
      <c r="T29" s="382"/>
      <c r="U29" s="382"/>
      <c r="V29" s="382"/>
      <c r="W29" s="382"/>
      <c r="X29" s="382"/>
      <c r="Y29" s="382"/>
      <c r="Z29" s="382"/>
      <c r="AA29" s="382"/>
      <c r="AB29" s="382"/>
      <c r="AC29" s="204"/>
      <c r="AD29" s="204"/>
      <c r="AE29" s="371"/>
    </row>
    <row r="30" spans="1:31" ht="15" x14ac:dyDescent="0.2">
      <c r="L30" s="186"/>
      <c r="M30" s="382"/>
      <c r="N30" s="382"/>
      <c r="O30" s="382"/>
      <c r="P30" s="382"/>
      <c r="Q30" s="382"/>
      <c r="R30" s="382"/>
      <c r="S30" s="382"/>
      <c r="T30" s="382"/>
      <c r="U30" s="382"/>
      <c r="V30" s="382"/>
      <c r="W30" s="382"/>
      <c r="X30" s="382"/>
      <c r="Y30" s="382"/>
      <c r="Z30" s="382"/>
      <c r="AA30" s="382"/>
      <c r="AB30" s="382"/>
      <c r="AC30" s="204"/>
      <c r="AD30" s="204"/>
      <c r="AE30" s="21"/>
    </row>
    <row r="31" spans="1:31" s="1" customFormat="1" ht="18.75" x14ac:dyDescent="0.25">
      <c r="A31" s="48" t="s">
        <v>425</v>
      </c>
      <c r="B31" s="27"/>
      <c r="C31" s="27"/>
      <c r="D31" s="26"/>
      <c r="E31" s="26"/>
      <c r="F31" s="17"/>
      <c r="G31" s="17"/>
      <c r="L31" s="186"/>
      <c r="M31" s="187"/>
      <c r="N31" s="187"/>
      <c r="O31" s="187"/>
      <c r="P31" s="187"/>
      <c r="Q31" s="187"/>
      <c r="R31" s="187"/>
      <c r="S31" s="187"/>
      <c r="T31" s="187"/>
      <c r="U31" s="187"/>
      <c r="V31" s="187"/>
      <c r="W31" s="187"/>
      <c r="X31" s="187"/>
      <c r="Y31" s="187"/>
      <c r="Z31" s="187"/>
      <c r="AA31" s="187"/>
      <c r="AB31" s="385"/>
      <c r="AC31" s="187"/>
      <c r="AD31" s="187"/>
      <c r="AE31" s="121"/>
    </row>
    <row r="32" spans="1:31" ht="5.25" customHeight="1" x14ac:dyDescent="0.2">
      <c r="A32" s="53"/>
      <c r="B32" s="27"/>
      <c r="C32" s="27"/>
      <c r="D32" s="26"/>
      <c r="E32" s="26"/>
      <c r="F32" s="17"/>
      <c r="G32" s="17"/>
    </row>
    <row r="33" spans="1:7" ht="6" customHeight="1" x14ac:dyDescent="0.2">
      <c r="A33" s="76"/>
      <c r="B33" s="75"/>
      <c r="C33" s="27"/>
      <c r="D33" s="26"/>
      <c r="E33" s="26"/>
      <c r="F33" s="17"/>
      <c r="G33" s="17"/>
    </row>
    <row r="34" spans="1:7" ht="51" customHeight="1" x14ac:dyDescent="0.2">
      <c r="A34" s="53"/>
      <c r="B34" s="74" t="s">
        <v>54</v>
      </c>
      <c r="C34" s="27"/>
      <c r="D34" s="26"/>
      <c r="E34" s="26"/>
      <c r="F34" s="17"/>
      <c r="G34" s="17" t="s">
        <v>10</v>
      </c>
    </row>
    <row r="35" spans="1:7" ht="6" customHeight="1" x14ac:dyDescent="0.2">
      <c r="A35" s="73"/>
      <c r="B35" s="72"/>
      <c r="C35" s="27"/>
      <c r="D35" s="26"/>
      <c r="E35" s="26"/>
      <c r="F35" s="17"/>
      <c r="G35" s="17"/>
    </row>
    <row r="36" spans="1:7" ht="15" x14ac:dyDescent="0.2">
      <c r="A36" s="53"/>
      <c r="B36" s="27"/>
      <c r="C36" s="27"/>
      <c r="D36" s="26"/>
      <c r="E36" s="26"/>
      <c r="F36" s="17"/>
      <c r="G36" s="17"/>
    </row>
    <row r="37" spans="1:7" ht="18" x14ac:dyDescent="0.2">
      <c r="A37" s="17" t="s">
        <v>53</v>
      </c>
      <c r="B37" s="363">
        <v>122</v>
      </c>
      <c r="C37" s="67">
        <v>2</v>
      </c>
      <c r="D37" s="26"/>
      <c r="E37" s="3"/>
      <c r="F37" s="17"/>
      <c r="G37" s="29"/>
    </row>
    <row r="38" spans="1:7" ht="18" x14ac:dyDescent="0.2">
      <c r="A38" s="17" t="s">
        <v>52</v>
      </c>
      <c r="B38" s="363">
        <v>118</v>
      </c>
      <c r="C38" s="67">
        <v>2</v>
      </c>
      <c r="D38" s="26"/>
      <c r="E38" s="26"/>
      <c r="F38" s="17"/>
      <c r="G38" s="17"/>
    </row>
    <row r="39" spans="1:7" ht="18" x14ac:dyDescent="0.2">
      <c r="A39" s="17" t="s">
        <v>51</v>
      </c>
      <c r="B39" s="363">
        <v>84</v>
      </c>
      <c r="C39" s="67">
        <v>2</v>
      </c>
      <c r="D39" s="26"/>
      <c r="E39" s="26"/>
      <c r="F39" s="17"/>
      <c r="G39" s="17"/>
    </row>
    <row r="40" spans="1:7" ht="18" x14ac:dyDescent="0.2">
      <c r="A40" s="17" t="s">
        <v>50</v>
      </c>
      <c r="B40" s="363">
        <v>108</v>
      </c>
      <c r="C40" s="67">
        <v>2</v>
      </c>
      <c r="D40" s="26"/>
      <c r="E40" s="26"/>
      <c r="F40" s="17"/>
      <c r="G40" s="17"/>
    </row>
    <row r="41" spans="1:7" ht="15" x14ac:dyDescent="0.2">
      <c r="A41" s="17"/>
      <c r="B41" s="363"/>
      <c r="C41" s="19"/>
      <c r="D41" s="26"/>
      <c r="E41" s="26"/>
      <c r="F41" s="17"/>
      <c r="G41" s="17"/>
    </row>
    <row r="42" spans="1:7" ht="15" x14ac:dyDescent="0.2">
      <c r="A42" s="17" t="s">
        <v>49</v>
      </c>
      <c r="B42" s="344">
        <v>115</v>
      </c>
      <c r="C42" s="19"/>
      <c r="D42" s="26"/>
      <c r="E42" s="26"/>
      <c r="F42" s="17"/>
      <c r="G42" s="17"/>
    </row>
    <row r="43" spans="1:7" ht="15" x14ac:dyDescent="0.2">
      <c r="A43" s="17"/>
      <c r="B43" s="363"/>
      <c r="C43" s="19"/>
      <c r="D43" s="26"/>
      <c r="E43" s="26"/>
      <c r="F43" s="17"/>
      <c r="G43" s="17"/>
    </row>
    <row r="44" spans="1:7" ht="15" x14ac:dyDescent="0.2">
      <c r="A44" s="17" t="s">
        <v>48</v>
      </c>
      <c r="B44" s="363">
        <v>101</v>
      </c>
      <c r="C44" s="19"/>
      <c r="D44" s="26"/>
      <c r="E44" s="26"/>
      <c r="F44" s="17"/>
      <c r="G44" s="17"/>
    </row>
    <row r="45" spans="1:7" ht="15" x14ac:dyDescent="0.2">
      <c r="A45" s="17" t="s">
        <v>47</v>
      </c>
      <c r="B45" s="363">
        <v>28</v>
      </c>
      <c r="C45" s="68"/>
      <c r="D45" s="5"/>
      <c r="E45" s="3"/>
      <c r="F45" s="17"/>
      <c r="G45" s="23"/>
    </row>
    <row r="46" spans="1:7" ht="15" x14ac:dyDescent="0.2">
      <c r="A46" s="71"/>
      <c r="B46" s="22"/>
      <c r="C46" s="68"/>
      <c r="D46" s="5"/>
      <c r="E46" s="3"/>
      <c r="F46" s="17"/>
      <c r="G46" s="23"/>
    </row>
    <row r="47" spans="1:7" ht="15" x14ac:dyDescent="0.2">
      <c r="A47" s="70" t="s">
        <v>46</v>
      </c>
      <c r="B47" s="363">
        <v>44</v>
      </c>
      <c r="C47" s="68"/>
      <c r="D47" s="22"/>
      <c r="E47" s="22"/>
      <c r="F47" s="17"/>
      <c r="G47" s="17"/>
    </row>
    <row r="48" spans="1:7" ht="15" x14ac:dyDescent="0.2">
      <c r="A48" s="70" t="s">
        <v>45</v>
      </c>
      <c r="B48" s="363">
        <v>40</v>
      </c>
      <c r="C48" s="68"/>
      <c r="D48" s="22"/>
      <c r="E48" s="22"/>
      <c r="F48" s="17"/>
      <c r="G48" s="17"/>
    </row>
    <row r="49" spans="1:9" ht="15" x14ac:dyDescent="0.2">
      <c r="A49" s="70" t="s">
        <v>44</v>
      </c>
      <c r="B49" s="344">
        <v>113</v>
      </c>
      <c r="C49" s="68"/>
      <c r="D49" s="22"/>
      <c r="E49" s="22"/>
      <c r="F49" s="17"/>
      <c r="G49" s="17"/>
    </row>
    <row r="50" spans="1:9" ht="15" x14ac:dyDescent="0.2">
      <c r="A50" s="69"/>
      <c r="B50" s="363"/>
      <c r="C50" s="68"/>
      <c r="D50" s="22"/>
      <c r="E50" s="22"/>
      <c r="F50" s="17"/>
      <c r="G50" s="17"/>
    </row>
    <row r="51" spans="1:9" ht="18" x14ac:dyDescent="0.2">
      <c r="A51" s="17" t="s">
        <v>441</v>
      </c>
      <c r="B51" s="363">
        <v>158</v>
      </c>
      <c r="C51" s="67">
        <v>4</v>
      </c>
      <c r="D51" s="22"/>
      <c r="E51" s="22"/>
      <c r="F51" s="17"/>
      <c r="G51" s="17"/>
    </row>
    <row r="52" spans="1:9" ht="18" x14ac:dyDescent="0.2">
      <c r="A52" s="17" t="s">
        <v>442</v>
      </c>
      <c r="B52" s="363">
        <v>86</v>
      </c>
      <c r="C52" s="67">
        <v>4</v>
      </c>
      <c r="D52" s="5"/>
      <c r="E52" s="3"/>
      <c r="F52" s="3"/>
      <c r="G52" s="3"/>
    </row>
    <row r="53" spans="1:9" ht="18" x14ac:dyDescent="0.2">
      <c r="A53" s="17" t="s">
        <v>443</v>
      </c>
      <c r="B53" s="363">
        <v>112</v>
      </c>
      <c r="C53" s="67">
        <v>4</v>
      </c>
      <c r="D53" s="5"/>
      <c r="E53" s="3"/>
      <c r="F53" s="3"/>
      <c r="G53" s="3"/>
    </row>
    <row r="54" spans="1:9" x14ac:dyDescent="0.2">
      <c r="A54" s="45"/>
      <c r="B54" s="66"/>
      <c r="C54" s="7"/>
      <c r="D54" s="5"/>
      <c r="E54" s="3"/>
      <c r="F54" s="3"/>
      <c r="G54" s="3"/>
    </row>
    <row r="55" spans="1:9" x14ac:dyDescent="0.2">
      <c r="A55" s="12" t="s">
        <v>43</v>
      </c>
      <c r="B55" s="9"/>
      <c r="C55" s="7"/>
      <c r="D55" s="5"/>
      <c r="E55" s="3"/>
      <c r="F55" s="3"/>
      <c r="G55" s="3"/>
    </row>
    <row r="56" spans="1:9" ht="5.25" customHeight="1" x14ac:dyDescent="0.2">
      <c r="A56" s="12"/>
      <c r="B56" s="9"/>
      <c r="C56" s="7"/>
      <c r="D56" s="5"/>
      <c r="E56" s="3"/>
      <c r="F56" s="3"/>
      <c r="G56" s="3"/>
    </row>
    <row r="57" spans="1:9" x14ac:dyDescent="0.2">
      <c r="A57" s="397" t="s">
        <v>42</v>
      </c>
      <c r="B57" s="397"/>
      <c r="C57" s="397"/>
      <c r="D57" s="397"/>
      <c r="E57" s="397"/>
      <c r="F57" s="397"/>
      <c r="G57" s="397"/>
      <c r="H57" s="397"/>
    </row>
    <row r="58" spans="1:9" x14ac:dyDescent="0.2">
      <c r="A58" s="397" t="s">
        <v>41</v>
      </c>
      <c r="B58" s="397"/>
      <c r="C58" s="397"/>
      <c r="D58" s="397"/>
      <c r="E58" s="397"/>
      <c r="F58" s="397"/>
      <c r="G58" s="397"/>
      <c r="H58" s="65"/>
    </row>
    <row r="59" spans="1:9" s="176" customFormat="1" x14ac:dyDescent="0.2">
      <c r="A59" s="347" t="s">
        <v>392</v>
      </c>
      <c r="B59" s="347"/>
      <c r="C59" s="347"/>
      <c r="D59" s="347"/>
      <c r="E59" s="347"/>
      <c r="F59" s="347"/>
      <c r="G59" s="347"/>
      <c r="H59" s="347"/>
      <c r="I59" s="3"/>
    </row>
    <row r="60" spans="1:9" s="176" customFormat="1" x14ac:dyDescent="0.2">
      <c r="A60" s="347" t="s">
        <v>416</v>
      </c>
      <c r="B60" s="347"/>
      <c r="C60" s="347"/>
      <c r="D60" s="347"/>
      <c r="E60" s="347"/>
      <c r="F60" s="347"/>
      <c r="G60" s="347"/>
      <c r="H60" s="347"/>
      <c r="I60" s="3"/>
    </row>
    <row r="61" spans="1:9" x14ac:dyDescent="0.2">
      <c r="A61" s="278" t="s">
        <v>40</v>
      </c>
      <c r="B61" s="278"/>
      <c r="C61" s="278"/>
      <c r="D61" s="278"/>
      <c r="E61" s="278"/>
      <c r="F61" s="278"/>
      <c r="G61" s="278"/>
      <c r="H61" s="278"/>
    </row>
    <row r="62" spans="1:9" ht="26.25" customHeight="1" x14ac:dyDescent="0.2">
      <c r="A62" s="398" t="s">
        <v>356</v>
      </c>
      <c r="B62" s="398"/>
      <c r="C62" s="398"/>
      <c r="D62" s="398"/>
      <c r="E62" s="398"/>
      <c r="F62" s="398"/>
      <c r="G62" s="398"/>
      <c r="H62" s="398"/>
    </row>
  </sheetData>
  <mergeCells count="3">
    <mergeCell ref="A57:H57"/>
    <mergeCell ref="A62:H62"/>
    <mergeCell ref="A58:G58"/>
  </mergeCells>
  <pageMargins left="0.74803149606299213" right="0.74803149606299213" top="0.98425196850393704" bottom="0.9055118110236221" header="0.51181102362204722" footer="0.51181102362204722"/>
  <pageSetup paperSize="9" scale="73" orientation="portrait" r:id="rId1"/>
  <headerFooter alignWithMargins="0">
    <oddHeader>&amp;R&amp;"Arial,Bold"&amp;16ENVIRONMENT AND EMISSIONS</oddHeader>
  </headerFooter>
  <drawing r:id="rId2"/>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A22393415</value>
    </field>
    <field name="Objective-Title">
      <value order="0">Chapter13 - Environment</value>
    </field>
    <field name="Objective-Description">
      <value order="0"/>
    </field>
    <field name="Objective-CreationStamp">
      <value order="0">2018-10-12T14:11:22Z</value>
    </field>
    <field name="Objective-IsApproved">
      <value order="0">false</value>
    </field>
    <field name="Objective-IsPublished">
      <value order="0">true</value>
    </field>
    <field name="Objective-DatePublished">
      <value order="0">2019-01-09T12:04:01Z</value>
    </field>
    <field name="Objective-ModificationStamp">
      <value order="0">2019-01-09T12:04:02Z</value>
    </field>
    <field name="Objective-Owner">
      <value order="0">Knight, Andrew A (U016789)</value>
    </field>
    <field name="Objective-Path">
      <value order="0">Objective Global Folder:SG File Plan:Business and industry:Transport:General:Research and analysis: Transport - general:Transport Statistics: Scottish Transport Statistics: 2018: Research and analysis: Transport: 2018-2023</value>
    </field>
    <field name="Objective-Parent">
      <value order="0">Transport Statistics: Scottish Transport Statistics: 2018: Research and analysis: Transport: 2018-2023</value>
    </field>
    <field name="Objective-State">
      <value order="0">Published</value>
    </field>
    <field name="Objective-VersionId">
      <value order="0">vA32855363</value>
    </field>
    <field name="Objective-Version">
      <value order="0">7.0</value>
    </field>
    <field name="Objective-VersionNumber">
      <value order="0">8</value>
    </field>
    <field name="Objective-VersionComment">
      <value order="0"/>
    </field>
    <field name="Objective-FileNumber">
      <value order="0">PUBRES/3717</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Contents</vt:lpstr>
      <vt:lpstr>Table 13.1a</vt:lpstr>
      <vt:lpstr>Table 13.1b</vt:lpstr>
      <vt:lpstr>Old Data for chart</vt:lpstr>
      <vt:lpstr>Old Table 13.1c</vt:lpstr>
      <vt:lpstr>Data for chart</vt:lpstr>
      <vt:lpstr>Table 13.1c</vt:lpstr>
      <vt:lpstr>T13.2-13.4</vt:lpstr>
      <vt:lpstr>T13.5</vt:lpstr>
      <vt:lpstr>T13.6a</vt:lpstr>
      <vt:lpstr>T13.6b</vt:lpstr>
      <vt:lpstr>T13.7-13.8</vt:lpstr>
      <vt:lpstr>T13.9-13.10</vt:lpstr>
      <vt:lpstr>'Data for chart'!Print_Area</vt:lpstr>
      <vt:lpstr>'Old Table 13.1c'!Print_Area</vt:lpstr>
      <vt:lpstr>'T13.2-13.4'!Print_Area</vt:lpstr>
      <vt:lpstr>T13.5!Print_Area</vt:lpstr>
      <vt:lpstr>T13.6a!Print_Area</vt:lpstr>
      <vt:lpstr>T13.6b!Print_Area</vt:lpstr>
      <vt:lpstr>'T13.7-13.8'!Print_Area</vt:lpstr>
      <vt:lpstr>'T13.9-13.10'!Print_Area</vt:lpstr>
      <vt:lpstr>'Table 13.1a'!Print_Area</vt:lpstr>
      <vt:lpstr>'Table 13.1b'!Print_Area</vt:lpstr>
      <vt:lpstr>'Table 13.1c'!Print_Area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cp:lastPrinted>2019-01-09T12:02:46Z</cp:lastPrinted>
  <dcterms:created xsi:type="dcterms:W3CDTF">2013-12-16T15:13:30Z</dcterms:created>
  <dcterms:modified xsi:type="dcterms:W3CDTF">2019-01-09T12:03:55Z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A22393415</vt:lpwstr>
  </property>
  <property fmtid="{D5CDD505-2E9C-101B-9397-08002B2CF9AE}" pid="4" name="Objective-Title">
    <vt:lpwstr>Chapter13 - Environment</vt:lpwstr>
  </property>
  <property fmtid="{D5CDD505-2E9C-101B-9397-08002B2CF9AE}" pid="5" name="Objective-Comment">
    <vt:lpwstr/>
  </property>
  <property fmtid="{D5CDD505-2E9C-101B-9397-08002B2CF9AE}" pid="6" name="Objective-CreationStamp">
    <vt:filetime>2018-10-12T14:11:39Z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2019-01-09T12:04:01Z</vt:filetime>
  </property>
  <property fmtid="{D5CDD505-2E9C-101B-9397-08002B2CF9AE}" pid="10" name="Objective-ModificationStamp">
    <vt:filetime>2019-01-09T12:04:02Z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general:Transport Statistics: Scottish Transport Statistics: 2018: Research and analysis: Transport: 2018-2023:</vt:lpwstr>
  </property>
  <property fmtid="{D5CDD505-2E9C-101B-9397-08002B2CF9AE}" pid="13" name="Objective-Parent">
    <vt:lpwstr>Transport Statistics: Scottish Transport Statistics: 2018: Research and analysis: Transport: 2018-2023</vt:lpwstr>
  </property>
  <property fmtid="{D5CDD505-2E9C-101B-9397-08002B2CF9AE}" pid="14" name="Objective-State">
    <vt:lpwstr>Published</vt:lpwstr>
  </property>
  <property fmtid="{D5CDD505-2E9C-101B-9397-08002B2CF9AE}" pid="15" name="Objective-Version">
    <vt:lpwstr>7.0</vt:lpwstr>
  </property>
  <property fmtid="{D5CDD505-2E9C-101B-9397-08002B2CF9AE}" pid="16" name="Objective-VersionNumber">
    <vt:r8>8</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OFFICIAL-SENSITIVE]</vt:lpwstr>
  </property>
  <property fmtid="{D5CDD505-2E9C-101B-9397-08002B2CF9AE}" pid="20" name="Objective-Caveats">
    <vt:lpwstr/>
  </property>
  <property fmtid="{D5CDD505-2E9C-101B-9397-08002B2CF9AE}" pid="21" name="Objective-Date of Original [system]">
    <vt:lpwstr/>
  </property>
  <property fmtid="{D5CDD505-2E9C-101B-9397-08002B2CF9AE}" pid="22" name="Objective-Date Received [system]">
    <vt:lpwstr/>
  </property>
  <property fmtid="{D5CDD505-2E9C-101B-9397-08002B2CF9AE}" pid="23" name="Objective-SG Web Publication - Category [system]">
    <vt:lpwstr/>
  </property>
  <property fmtid="{D5CDD505-2E9C-101B-9397-08002B2CF9AE}" pid="24" name="Objective-SG Web Publication - Category 2 Classification [system]">
    <vt:lpwstr/>
  </property>
  <property fmtid="{D5CDD505-2E9C-101B-9397-08002B2CF9AE}" pid="25" name="Objective-Description">
    <vt:lpwstr/>
  </property>
  <property fmtid="{D5CDD505-2E9C-101B-9397-08002B2CF9AE}" pid="26" name="Objective-VersionId">
    <vt:lpwstr>vA32855363</vt:lpwstr>
  </property>
  <property fmtid="{D5CDD505-2E9C-101B-9397-08002B2CF9AE}" pid="27" name="Objective-Date Received">
    <vt:lpwstr/>
  </property>
  <property fmtid="{D5CDD505-2E9C-101B-9397-08002B2CF9AE}" pid="28" name="Objective-Date of Original">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Connect Creator [system]">
    <vt:lpwstr/>
  </property>
</Properties>
</file>