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016789\Objective\Objects\"/>
    </mc:Choice>
  </mc:AlternateContent>
  <bookViews>
    <workbookView xWindow="0" yWindow="0" windowWidth="20490" windowHeight="5820"/>
  </bookViews>
  <sheets>
    <sheet name="Contents" sheetId="2" r:id="rId1"/>
    <sheet name="Notes" sheetId="1" r:id="rId2"/>
    <sheet name="3.1a" sheetId="3" r:id="rId3"/>
    <sheet name="3.1b" sheetId="15" r:id="rId4"/>
    <sheet name="3.2" sheetId="5" r:id="rId5"/>
    <sheet name="3.3a" sheetId="6" r:id="rId6"/>
    <sheet name="3.3b" sheetId="13" r:id="rId7"/>
    <sheet name="3.3c" sheetId="16" r:id="rId8"/>
    <sheet name="3.3d" sheetId="14" r:id="rId9"/>
    <sheet name="3.4" sheetId="8" r:id="rId10"/>
    <sheet name="3.5" sheetId="9" r:id="rId11"/>
    <sheet name="3.6" sheetId="10" r:id="rId12"/>
    <sheet name="3.7" sheetId="11" r:id="rId13"/>
    <sheet name="3.8" sheetId="12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6" l="1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6" i="16"/>
  <c r="D6" i="16" s="1"/>
  <c r="C7" i="16"/>
  <c r="D7" i="16" s="1"/>
  <c r="C8" i="16"/>
  <c r="C9" i="16"/>
  <c r="D9" i="16" s="1"/>
  <c r="C10" i="16"/>
  <c r="D10" i="16" s="1"/>
  <c r="C11" i="16"/>
  <c r="D11" i="16" s="1"/>
  <c r="C12" i="16"/>
  <c r="C13" i="16"/>
  <c r="D13" i="16" s="1"/>
  <c r="C14" i="16"/>
  <c r="D14" i="16" s="1"/>
  <c r="C15" i="16"/>
  <c r="G15" i="16" s="1"/>
  <c r="C16" i="16"/>
  <c r="C17" i="16"/>
  <c r="D17" i="16" s="1"/>
  <c r="H17" i="16" s="1"/>
  <c r="C18" i="16"/>
  <c r="D18" i="16" s="1"/>
  <c r="H18" i="16" s="1"/>
  <c r="C19" i="16"/>
  <c r="G19" i="16" s="1"/>
  <c r="C20" i="16"/>
  <c r="G20" i="16" s="1"/>
  <c r="C21" i="16"/>
  <c r="D21" i="16" s="1"/>
  <c r="H21" i="16" s="1"/>
  <c r="C22" i="16"/>
  <c r="D22" i="16" s="1"/>
  <c r="H22" i="16" s="1"/>
  <c r="C23" i="16"/>
  <c r="G23" i="16" s="1"/>
  <c r="C24" i="16"/>
  <c r="G24" i="16" s="1"/>
  <c r="C25" i="16"/>
  <c r="D25" i="16" s="1"/>
  <c r="H25" i="16" s="1"/>
  <c r="C26" i="16"/>
  <c r="D26" i="16" s="1"/>
  <c r="H26" i="16" s="1"/>
  <c r="C27" i="16"/>
  <c r="G27" i="16" s="1"/>
  <c r="C28" i="16"/>
  <c r="G28" i="16" s="1"/>
  <c r="C29" i="16"/>
  <c r="D29" i="16" s="1"/>
  <c r="H29" i="16" s="1"/>
  <c r="C30" i="16"/>
  <c r="D30" i="16" s="1"/>
  <c r="H30" i="16" s="1"/>
  <c r="C31" i="16"/>
  <c r="G31" i="16" s="1"/>
  <c r="C32" i="16"/>
  <c r="G32" i="16" s="1"/>
  <c r="C33" i="16"/>
  <c r="D33" i="16" s="1"/>
  <c r="H33" i="16" s="1"/>
  <c r="C34" i="16"/>
  <c r="D34" i="16" s="1"/>
  <c r="H34" i="16" s="1"/>
  <c r="C35" i="16"/>
  <c r="G35" i="16" s="1"/>
  <c r="C36" i="16"/>
  <c r="G18" i="16"/>
  <c r="G22" i="16"/>
  <c r="G26" i="16"/>
  <c r="G30" i="16"/>
  <c r="G34" i="16"/>
  <c r="G36" i="1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I7" i="6"/>
  <c r="I8" i="6"/>
  <c r="I9" i="6"/>
  <c r="I10" i="6"/>
  <c r="I11" i="6"/>
  <c r="I12" i="6"/>
  <c r="I13" i="6"/>
  <c r="I14" i="6"/>
  <c r="I15" i="6"/>
  <c r="I16" i="6"/>
  <c r="K16" i="6" s="1"/>
  <c r="I17" i="6"/>
  <c r="I18" i="6"/>
  <c r="I19" i="6"/>
  <c r="I20" i="6"/>
  <c r="K20" i="6" s="1"/>
  <c r="I21" i="6"/>
  <c r="K21" i="6" s="1"/>
  <c r="I22" i="6"/>
  <c r="I23" i="6"/>
  <c r="I24" i="6"/>
  <c r="K24" i="6" s="1"/>
  <c r="I25" i="6"/>
  <c r="I26" i="6"/>
  <c r="I27" i="6"/>
  <c r="I28" i="6"/>
  <c r="K28" i="6" s="1"/>
  <c r="I29" i="6"/>
  <c r="K29" i="6" s="1"/>
  <c r="I30" i="6"/>
  <c r="I31" i="6"/>
  <c r="I32" i="6"/>
  <c r="K32" i="6" s="1"/>
  <c r="I33" i="6"/>
  <c r="K33" i="6" s="1"/>
  <c r="I34" i="6"/>
  <c r="I35" i="6"/>
  <c r="I36" i="6"/>
  <c r="K36" i="6" s="1"/>
  <c r="I6" i="6"/>
  <c r="D36" i="16" l="1"/>
  <c r="H36" i="16" s="1"/>
  <c r="D28" i="16"/>
  <c r="H28" i="16" s="1"/>
  <c r="D16" i="16"/>
  <c r="H16" i="16" s="1"/>
  <c r="D8" i="16"/>
  <c r="D35" i="16"/>
  <c r="H35" i="16" s="1"/>
  <c r="D31" i="16"/>
  <c r="H31" i="16" s="1"/>
  <c r="D27" i="16"/>
  <c r="H27" i="16" s="1"/>
  <c r="D23" i="16"/>
  <c r="H23" i="16" s="1"/>
  <c r="D19" i="16"/>
  <c r="H19" i="16" s="1"/>
  <c r="D15" i="16"/>
  <c r="H15" i="16" s="1"/>
  <c r="D32" i="16"/>
  <c r="H32" i="16" s="1"/>
  <c r="D24" i="16"/>
  <c r="H24" i="16" s="1"/>
  <c r="D20" i="16"/>
  <c r="H20" i="16" s="1"/>
  <c r="D12" i="16"/>
  <c r="K30" i="6"/>
  <c r="K26" i="6"/>
  <c r="K22" i="6"/>
  <c r="K18" i="6"/>
  <c r="G17" i="16"/>
  <c r="G33" i="16"/>
  <c r="G29" i="16"/>
  <c r="G25" i="16"/>
  <c r="G21" i="16"/>
  <c r="G16" i="16"/>
  <c r="K17" i="6"/>
  <c r="K15" i="6"/>
  <c r="K25" i="6"/>
  <c r="K35" i="6"/>
  <c r="K31" i="6"/>
  <c r="K27" i="6"/>
  <c r="K23" i="6"/>
  <c r="K19" i="6"/>
  <c r="K14" i="6"/>
  <c r="K34" i="6"/>
  <c r="H6" i="16"/>
  <c r="H7" i="16"/>
  <c r="C18" i="15" l="1"/>
  <c r="H18" i="15" s="1"/>
  <c r="H17" i="15"/>
  <c r="H16" i="15"/>
  <c r="H15" i="15"/>
  <c r="H16" i="3" l="1"/>
  <c r="H17" i="3" l="1"/>
  <c r="H18" i="3"/>
  <c r="H19" i="3"/>
</calcChain>
</file>

<file path=xl/sharedStrings.xml><?xml version="1.0" encoding="utf-8"?>
<sst xmlns="http://schemas.openxmlformats.org/spreadsheetml/2006/main" count="745" uniqueCount="215">
  <si>
    <t xml:space="preserve">Table of contents </t>
  </si>
  <si>
    <t>Worksheet number</t>
  </si>
  <si>
    <t>Worksheet title</t>
  </si>
  <si>
    <t xml:space="preserve">Date this data was first published </t>
  </si>
  <si>
    <t>Next publication date</t>
  </si>
  <si>
    <t>Goods lifted by UK HGVs in Scotland, with destinations within the UK, by length of haul, 2020</t>
  </si>
  <si>
    <t>Goods lifted or moved by UK HGVs, entering or leaving Scotland, to or from rest of UK, by origins and destinations of journeys, 2020</t>
  </si>
  <si>
    <t>Goods lifted or moved by UK HGVs, for journeys within the UK with a Scottish origin or destination, by commodity, 2020</t>
  </si>
  <si>
    <t>Goods lifted or moved by UK HGVs, for journeys entering or leaving the UK by commodity, 2020</t>
  </si>
  <si>
    <t xml:space="preserve">Freeze panes are active on this sheet. To turn off freeze panes select the 'View' ribbon then 'Freeze Panes' then 'Unfreeze Panes' or use [Alt W, F] </t>
  </si>
  <si>
    <t>Source: Department for Transport (DfT)</t>
  </si>
  <si>
    <t>Year</t>
  </si>
  <si>
    <t>Scotland (million tonnes)</t>
  </si>
  <si>
    <t>England (million tonnes)</t>
  </si>
  <si>
    <t>Wales (million tonnes)</t>
  </si>
  <si>
    <t>Northern Ireland (million tonnes)</t>
  </si>
  <si>
    <t>Total (million tonnes)</t>
  </si>
  <si>
    <t>2011 [revised]</t>
  </si>
  <si>
    <t>2012 [revised]</t>
  </si>
  <si>
    <t>2013 [revised]</t>
  </si>
  <si>
    <t>2014 [revised]</t>
  </si>
  <si>
    <t>2015 [revised]</t>
  </si>
  <si>
    <t>2016 [revised]</t>
  </si>
  <si>
    <t>2004 [note2]</t>
  </si>
  <si>
    <t>Outwith UK (million tonnes) [note1]</t>
  </si>
  <si>
    <t xml:space="preserve">Notes </t>
  </si>
  <si>
    <t xml:space="preserve">This worksheet contains one table. </t>
  </si>
  <si>
    <t xml:space="preserve">Note number </t>
  </si>
  <si>
    <t xml:space="preserve">Note text </t>
  </si>
  <si>
    <t>These figures include an element of doublecounting as figures include both the domestic and international legs of the journey.</t>
  </si>
  <si>
    <t>note 1</t>
  </si>
  <si>
    <t>note 2</t>
  </si>
  <si>
    <t>note 3</t>
  </si>
  <si>
    <t>Total UK outwith Scotland (million tonnes)</t>
  </si>
  <si>
    <t>[sample too small]</t>
  </si>
  <si>
    <t>*</t>
  </si>
  <si>
    <t>Tonnes (millions)</t>
  </si>
  <si>
    <t>Tonnes (percentages)</t>
  </si>
  <si>
    <t>Tonne-kilometres (millions)</t>
  </si>
  <si>
    <t>Tonne-kilometres (percentages)</t>
  </si>
  <si>
    <t>Length of haul (kilometres)</t>
  </si>
  <si>
    <t>0 to 25</t>
  </si>
  <si>
    <t>26 to 50</t>
  </si>
  <si>
    <t>51 to 100</t>
  </si>
  <si>
    <t>101 to 150</t>
  </si>
  <si>
    <t>151 to 200</t>
  </si>
  <si>
    <t>201 to 300</t>
  </si>
  <si>
    <t>301 to 400</t>
  </si>
  <si>
    <t>401 to 500</t>
  </si>
  <si>
    <t>over 500</t>
  </si>
  <si>
    <t>All</t>
  </si>
  <si>
    <t>Table 3a: Goods lifted by UK HGVs on journeys originating in Scotland in tonne-kilometres, by destination</t>
  </si>
  <si>
    <t>Table 3b: Goods lifted by UK HGVs on journeys with destinations in Scotland in tonne-kilometres, by origin</t>
  </si>
  <si>
    <t>Scotland (million tonne-kilometres)</t>
  </si>
  <si>
    <t>England (million tonne-kilometres)</t>
  </si>
  <si>
    <t>Wales (million tonne-kilometres)</t>
  </si>
  <si>
    <t>Northern Ireland (million tonne-kilometres)</t>
  </si>
  <si>
    <t>Total UK outwith Scotland (million tonne-kilometres)</t>
  </si>
  <si>
    <t>Outwith UK (million tonne-kilometres) [note1]</t>
  </si>
  <si>
    <t>Total (million tonne-kilometres)</t>
  </si>
  <si>
    <t>Due to changes in the methodology and processing system used by the Department for Transport, 2004 and post-2004 figures are not comparable with pre-2004 figures. More information about this change can be found at the following link: https://assets.publishing.service.gov.uk/government/uploads/system/uploads/attachment_data/file/405241/road-freight-statistics-methodology-note.pdf</t>
  </si>
  <si>
    <t>Agricultural products</t>
  </si>
  <si>
    <t>Coal and lignite</t>
  </si>
  <si>
    <t>Metal ore and other mining and quarrying</t>
  </si>
  <si>
    <t>Textiles and textile products; leather and leather products</t>
  </si>
  <si>
    <t>Wood products</t>
  </si>
  <si>
    <t>Coke and refined petroleum products</t>
  </si>
  <si>
    <t>Chemical products</t>
  </si>
  <si>
    <t>Glass, cement and other non-metallic mineral products</t>
  </si>
  <si>
    <t>Metal products</t>
  </si>
  <si>
    <t>Products of agriculture, forestry, raw materials (subtotal)</t>
  </si>
  <si>
    <t>Food products, including beverages and tobacco (subtotal)</t>
  </si>
  <si>
    <t>Textile, leather and wood products (subtotal)</t>
  </si>
  <si>
    <t>Metal, mineral and chemical products (subtotal)</t>
  </si>
  <si>
    <t>Machinery and equipment, consumer durables (subtotal)</t>
  </si>
  <si>
    <t>Machinery and equipment</t>
  </si>
  <si>
    <t>Transport equipment</t>
  </si>
  <si>
    <t>Furniture</t>
  </si>
  <si>
    <t>Other products (subtotal)</t>
  </si>
  <si>
    <t>Waste related products</t>
  </si>
  <si>
    <t>Mail, parcels</t>
  </si>
  <si>
    <t>Empty containers, pallets and other packaging</t>
  </si>
  <si>
    <t>Household and office removals</t>
  </si>
  <si>
    <t>Grouped goods</t>
  </si>
  <si>
    <t>Unidentifiable goods</t>
  </si>
  <si>
    <t>Other goods</t>
  </si>
  <si>
    <t>Commodity</t>
  </si>
  <si>
    <t>Total</t>
  </si>
  <si>
    <t>These figures include goods lifted by Northern Irish-based HGVs, so are slightly higher than those appearing in DfT's Road Freight Statisics.</t>
  </si>
  <si>
    <t>Goods remaining in Scotland (thousand tonnes) [note 3]</t>
  </si>
  <si>
    <t>Goods entering Scotland from rest of the UK (thousand tonnes) [note 3]</t>
  </si>
  <si>
    <t>Goods leaving Scotland for rest of UK (thousand tonnes) [note 3]</t>
  </si>
  <si>
    <t>Goods remaining in Scotland (million tonne-kilometres) [note 3]</t>
  </si>
  <si>
    <t>Goods entering Scotland from rest of the UK (million tonne-kilometres) [note 3]</t>
  </si>
  <si>
    <t>Goods leaving Scotland for rest of UK (million tonne-kilometres) [note 3]</t>
  </si>
  <si>
    <t>Total goods entering UK (thousand tonnes) [note 3]</t>
  </si>
  <si>
    <t>Of which entering Scotland (thousand tonnes) [note 3]</t>
  </si>
  <si>
    <t>Total goods leaving UK (thousand tonnes) [note 3]</t>
  </si>
  <si>
    <t>Of which leaving Scotland (thousand tonnes) [note 3]</t>
  </si>
  <si>
    <t>Total goods entering UK (million tonne-kilometres) [note 3]</t>
  </si>
  <si>
    <t>Of which entering Scotland (million tonne-kilometres) [note 3]</t>
  </si>
  <si>
    <t>Total goods leaving UK (million tonne-kilometres) [note 3]</t>
  </si>
  <si>
    <t>Of which leaving Scotland (million tonne-kilometres) [note 3]</t>
  </si>
  <si>
    <t>Goods leaving Scotland (thousand tonnes)</t>
  </si>
  <si>
    <t>Goods entering Scotland (thousand tonnes)</t>
  </si>
  <si>
    <t>Goods entering Scotland (million tonne-kilometres)</t>
  </si>
  <si>
    <t>Goods leaving Scotland (million tonne-kilometres)</t>
  </si>
  <si>
    <t>Origin or destination of journey</t>
  </si>
  <si>
    <t>England</t>
  </si>
  <si>
    <t>North East</t>
  </si>
  <si>
    <t>North West</t>
  </si>
  <si>
    <t>Yorkshire &amp; the Humber</t>
  </si>
  <si>
    <t>East Midlands</t>
  </si>
  <si>
    <t>West Midlands</t>
  </si>
  <si>
    <t xml:space="preserve">East </t>
  </si>
  <si>
    <t>London</t>
  </si>
  <si>
    <t>South East</t>
  </si>
  <si>
    <t>South West</t>
  </si>
  <si>
    <t>Wales</t>
  </si>
  <si>
    <t>Northern Ireland</t>
  </si>
  <si>
    <t>Total elsewhere in UK</t>
  </si>
  <si>
    <t>Austria</t>
  </si>
  <si>
    <t>Belgium &amp; 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</si>
  <si>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</si>
  <si>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</si>
  <si>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</si>
  <si>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</si>
  <si>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</si>
  <si>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</si>
  <si>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</si>
  <si>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</si>
  <si>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</si>
  <si>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</si>
  <si>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</si>
  <si>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</si>
  <si>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</si>
  <si>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</si>
  <si>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</si>
  <si>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</si>
  <si>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</si>
  <si>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</si>
  <si>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</si>
  <si>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</si>
  <si>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</si>
  <si>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</si>
  <si>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</si>
  <si>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</si>
  <si>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Total EU countries</t>
  </si>
  <si>
    <t>Other countries</t>
  </si>
  <si>
    <t>Total outwith UK</t>
  </si>
  <si>
    <t>ZetTrans (destination)</t>
  </si>
  <si>
    <t>HITRANS (destination)</t>
  </si>
  <si>
    <t>NESTRANS (destination)</t>
  </si>
  <si>
    <t>TACTRAN (destination)</t>
  </si>
  <si>
    <t>SESTRAN (destination)</t>
  </si>
  <si>
    <t>SPT (destination)</t>
  </si>
  <si>
    <t>Swestrans (destination)</t>
  </si>
  <si>
    <t>Scotland (destination)</t>
  </si>
  <si>
    <t>Elsewhere in the UK (destination)</t>
  </si>
  <si>
    <t>Total (destination)</t>
  </si>
  <si>
    <t>ZetTrans (origin)</t>
  </si>
  <si>
    <t>HITRANS (origin)</t>
  </si>
  <si>
    <t>NESTRANS (origin)</t>
  </si>
  <si>
    <t>TACTRAN (origin)</t>
  </si>
  <si>
    <t>SESTRAN (origin)</t>
  </si>
  <si>
    <t>SPT (origin)</t>
  </si>
  <si>
    <t>Swestrans (origin)</t>
  </si>
  <si>
    <t>Scotland (origin)</t>
  </si>
  <si>
    <t>Elsewhere in the UK (origin)</t>
  </si>
  <si>
    <t>Total (origin)</t>
  </si>
  <si>
    <t>Total (index; 2010 = 100)</t>
  </si>
  <si>
    <t>Road freight intensity (index, 2010 = 100)</t>
  </si>
  <si>
    <t>Scottish GDP (Gross Value Added for all industries)  (index, 2010 = 100)</t>
  </si>
  <si>
    <t>[not available]</t>
  </si>
  <si>
    <t>Average freight lifted by UK HGVs per year (2016-2020) on journeys with UK origins and destinations which either started or ended in Scotland</t>
  </si>
  <si>
    <t>Goods lifted or moved by UK HGVs, entering or leaving Scotland, to or from outwith the UK, by origins and destinations of journeys, 2020</t>
  </si>
  <si>
    <t>Goods lifted by UK HGVs on journeys originating in Scotland in tonne-kilometres, by destination</t>
  </si>
  <si>
    <t>Goods lifted by UK HGVs on journeys with destinations in Scotland in tonne-kilometres, by origin</t>
  </si>
  <si>
    <t>Scottish GDP (Gross Value Added for all industries)  (index, 2010 = 100) [note4]</t>
  </si>
  <si>
    <t>Road freight moved by UK HGVs on journeys originating in Scotland (million tonne-kilometres)</t>
  </si>
  <si>
    <t>Road freight moved by UK HGVs on journeys originating in Scotland (index; 2010 = 100)</t>
  </si>
  <si>
    <t>note 4</t>
  </si>
  <si>
    <t>GDP figures are available at https://www.gov.scot/publications/about-gdp/</t>
  </si>
  <si>
    <t>Goods lifted by UK HGVs on journeys originating in Scotland in tonnes, by destination</t>
  </si>
  <si>
    <t>Goods lifted by UK HGVs on journeys with destinations in Scotland in tonnes, by origin</t>
  </si>
  <si>
    <t>Road freight intensity index of the Scottish Economy</t>
  </si>
  <si>
    <t>Scottish GDP (Gross Value Added for all industries)  (index, 2017 = 100) [note4]</t>
  </si>
  <si>
    <t>Road freight intensity (index, 2017 = 100)</t>
  </si>
  <si>
    <t>Road freight moved by UK HGVs on journeys originating in Scotland (index; 2017 = 100)</t>
  </si>
  <si>
    <t>Table 3.1a: Goods lifted by UK HGVs on journeys originating in Scotland in tonnes, by destination</t>
  </si>
  <si>
    <t>Table 3.1b: Goods lifted by UK HGVs on journeys with destinations in Scotland in tonnes, by origin</t>
  </si>
  <si>
    <t>Table 3.2: Goods lifted by UK HGVs in Scotland, with destinations within the UK, by length of haul, 2020</t>
  </si>
  <si>
    <t>Table 3.3c: Road freight intensity index of the Scottish Economy</t>
  </si>
  <si>
    <t>Table 3.3d: Road freight intensity index of the Scottish Economy</t>
  </si>
  <si>
    <t>Table 3.4: Goods lifted or moved by UK HGVs, for journeys within the UK with a Scottish origin or destination, by commodity, 2020</t>
  </si>
  <si>
    <t>Table 3.5: Goods lifted or moved by UK HGVs, for journeys entering or leaving the UK by commodity, 2020</t>
  </si>
  <si>
    <t>Table 3.6: Goods lifted or moved by UK HGVs, entering or leaving Scotland, to or from rest of UK, by origins and destinations of journeys, 2020</t>
  </si>
  <si>
    <t>Table 3.7: Goods lifted or moved by UK HGVs, entering or leaving Scotland, to or from outwith the UK, by origins and destinations of journeys, 2020</t>
  </si>
  <si>
    <t>Table 3.8: Average freight lifted by UK HGVs per year (2016-2020) on journeys with UK origins and destinations which either started or ended in Scotland</t>
  </si>
  <si>
    <t>Table 3.1a</t>
  </si>
  <si>
    <t>Table 3.1b</t>
  </si>
  <si>
    <t>Table 3.2</t>
  </si>
  <si>
    <t>Table 3.3a</t>
  </si>
  <si>
    <t>Table 3.3b</t>
  </si>
  <si>
    <t>Table 3.4</t>
  </si>
  <si>
    <t>Table 3.5</t>
  </si>
  <si>
    <t>Table 3.6</t>
  </si>
  <si>
    <t>Table 3.7</t>
  </si>
  <si>
    <t>Table 3.8</t>
  </si>
  <si>
    <t>Table 3.3c &amp; 3.3d</t>
  </si>
  <si>
    <t>Scottish GDP (Gross Value Added for all industries)  (index, 2017 = 100)</t>
  </si>
  <si>
    <t xml:space="preserve">This worksheet contains one table. Some cells refer to notes which can be found in the notes worksheet. </t>
  </si>
  <si>
    <t>note 5</t>
  </si>
  <si>
    <t>2019 [Note 5]</t>
  </si>
  <si>
    <t>Figures for 2019 Q3 have been revised due to an error found in processing, relating to some freight journeys origin and destination.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</si>
</sst>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#,##0.0"/>
  </numFmts>
  <fonts count="2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5"/>
      <color theme="3"/>
      <name val="Montserrat Black"/>
    </font>
    <font>
      <b/>
      <sz val="12"/>
      <color theme="3"/>
      <name val="Montserrat"/>
    </font>
    <font>
      <sz val="12"/>
      <color theme="3"/>
      <name val="Montserrat ExtraBold"/>
    </font>
    <font>
      <sz val="14"/>
      <color theme="3"/>
      <name val="Montserrat ExtraBold"/>
    </font>
    <font>
      <sz val="18"/>
      <color theme="3"/>
      <name val="Montserrat Black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rgb="FF0000FF"/>
      <name val="Arial"/>
      <family val="2"/>
    </font>
    <font>
      <sz val="12"/>
      <color theme="3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5EFCF"/>
        <bgColor indexed="64"/>
      </patternFill>
    </fill>
    <fill>
      <patternFill patternType="solid">
        <fgColor rgb="FF81F7D8"/>
        <bgColor indexed="64"/>
      </patternFill>
    </fill>
    <fill>
      <patternFill patternType="solid">
        <fgColor rgb="FFC0FAF3"/>
        <bgColor indexed="64"/>
      </patternFill>
    </fill>
    <fill>
      <patternFill patternType="solid">
        <fgColor rgb="FFA7D5C0"/>
        <bgColor indexed="64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2" applyNumberFormat="0" applyFill="0" applyAlignment="0" applyProtection="0"/>
    <xf numFmtId="0" fontId="5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4">
    <xf numFmtId="0" fontId="0" fillId="0" borderId="0" xfId="0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2" applyFont="1" applyBorder="1"/>
    <xf numFmtId="0" fontId="12" fillId="0" borderId="0" xfId="2" applyFont="1" applyBorder="1"/>
    <xf numFmtId="0" fontId="13" fillId="0" borderId="0" xfId="11" applyFont="1" applyBorder="1"/>
    <xf numFmtId="0" fontId="13" fillId="0" borderId="0" xfId="11" applyFont="1" applyBorder="1" applyAlignment="1">
      <alignment horizontal="right"/>
    </xf>
    <xf numFmtId="0" fontId="14" fillId="0" borderId="0" xfId="11" applyFont="1" applyBorder="1" applyAlignment="1">
      <alignment horizontal="right" readingOrder="1"/>
    </xf>
    <xf numFmtId="0" fontId="13" fillId="0" borderId="0" xfId="11" applyFont="1"/>
    <xf numFmtId="0" fontId="1" fillId="0" borderId="0" xfId="0" applyFont="1"/>
    <xf numFmtId="0" fontId="0" fillId="0" borderId="0" xfId="0" applyFont="1"/>
    <xf numFmtId="0" fontId="15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4" fillId="0" borderId="0" xfId="0" quotePrefix="1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0" xfId="0" quotePrefix="1" applyFont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horizontal="left" vertical="top"/>
    </xf>
    <xf numFmtId="164" fontId="13" fillId="0" borderId="0" xfId="0" applyNumberFormat="1" applyFont="1" applyFill="1" applyBorder="1" applyAlignment="1">
      <alignment wrapText="1"/>
    </xf>
    <xf numFmtId="164" fontId="13" fillId="0" borderId="0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13" fillId="0" borderId="0" xfId="0" applyFont="1" applyFill="1" applyBorder="1" applyAlignment="1">
      <alignment horizontal="right" wrapText="1"/>
    </xf>
    <xf numFmtId="165" fontId="13" fillId="0" borderId="0" xfId="10" applyNumberFormat="1" applyFont="1" applyFill="1" applyBorder="1" applyAlignment="1">
      <alignment horizontal="right" wrapText="1"/>
    </xf>
    <xf numFmtId="164" fontId="13" fillId="0" borderId="0" xfId="0" applyNumberFormat="1" applyFont="1" applyFill="1" applyBorder="1" applyAlignment="1"/>
    <xf numFmtId="164" fontId="13" fillId="0" borderId="0" xfId="0" applyNumberFormat="1" applyFont="1" applyBorder="1" applyAlignment="1"/>
    <xf numFmtId="164" fontId="13" fillId="0" borderId="0" xfId="10" applyNumberFormat="1" applyFont="1" applyFill="1" applyBorder="1" applyAlignment="1"/>
    <xf numFmtId="164" fontId="13" fillId="0" borderId="0" xfId="0" applyNumberFormat="1" applyFont="1" applyBorder="1" applyAlignment="1">
      <alignment horizontal="right" wrapText="1"/>
    </xf>
    <xf numFmtId="0" fontId="13" fillId="0" borderId="0" xfId="0" applyFont="1"/>
    <xf numFmtId="0" fontId="13" fillId="0" borderId="5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166" fontId="13" fillId="0" borderId="0" xfId="10" applyNumberFormat="1" applyFont="1" applyFill="1" applyBorder="1"/>
    <xf numFmtId="166" fontId="13" fillId="0" borderId="0" xfId="10" applyNumberFormat="1" applyFont="1" applyFill="1" applyBorder="1" applyAlignment="1">
      <alignment horizontal="right"/>
    </xf>
    <xf numFmtId="166" fontId="13" fillId="0" borderId="0" xfId="10" applyNumberFormat="1" applyFont="1" applyFill="1" applyBorder="1" applyAlignment="1">
      <alignment horizontal="right" vertical="center"/>
    </xf>
    <xf numFmtId="166" fontId="13" fillId="0" borderId="0" xfId="10" applyNumberFormat="1" applyFont="1" applyFill="1" applyBorder="1" applyAlignment="1">
      <alignment horizontal="right" wrapText="1"/>
    </xf>
    <xf numFmtId="166" fontId="13" fillId="0" borderId="0" xfId="1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3" fontId="13" fillId="0" borderId="0" xfId="0" applyNumberFormat="1" applyFont="1" applyFill="1" applyBorder="1" applyAlignment="1">
      <alignment horizontal="right" wrapText="1"/>
    </xf>
    <xf numFmtId="166" fontId="13" fillId="0" borderId="0" xfId="10" applyNumberFormat="1" applyFont="1" applyFill="1" applyBorder="1" applyAlignment="1">
      <alignment horizontal="right" vertical="center" wrapText="1"/>
    </xf>
    <xf numFmtId="0" fontId="16" fillId="0" borderId="0" xfId="0" quotePrefix="1" applyFont="1" applyAlignment="1">
      <alignment horizontal="left"/>
    </xf>
    <xf numFmtId="0" fontId="15" fillId="0" borderId="4" xfId="0" applyFont="1" applyBorder="1" applyAlignment="1">
      <alignment wrapText="1"/>
    </xf>
    <xf numFmtId="0" fontId="14" fillId="0" borderId="4" xfId="0" applyFont="1" applyBorder="1" applyAlignment="1">
      <alignment horizontal="left" wrapText="1"/>
    </xf>
    <xf numFmtId="166" fontId="1" fillId="0" borderId="0" xfId="10" applyNumberFormat="1" applyFont="1" applyBorder="1" applyAlignment="1">
      <alignment wrapText="1"/>
    </xf>
    <xf numFmtId="0" fontId="18" fillId="0" borderId="0" xfId="0" applyFont="1" applyAlignment="1">
      <alignment horizontal="left" wrapText="1"/>
    </xf>
    <xf numFmtId="166" fontId="17" fillId="0" borderId="0" xfId="10" applyNumberFormat="1" applyFont="1" applyFill="1" applyBorder="1" applyAlignment="1">
      <alignment horizontal="right" wrapText="1"/>
    </xf>
    <xf numFmtId="0" fontId="16" fillId="0" borderId="0" xfId="0" quotePrefix="1" applyFont="1" applyAlignment="1">
      <alignment horizontal="left" wrapText="1"/>
    </xf>
    <xf numFmtId="166" fontId="9" fillId="0" borderId="0" xfId="10" applyNumberFormat="1" applyFont="1" applyFill="1" applyBorder="1" applyAlignment="1">
      <alignment horizontal="right" wrapText="1"/>
    </xf>
    <xf numFmtId="1" fontId="13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0" fontId="16" fillId="0" borderId="0" xfId="0" applyFont="1"/>
    <xf numFmtId="1" fontId="19" fillId="0" borderId="0" xfId="10" applyNumberFormat="1" applyFont="1" applyFill="1" applyBorder="1" applyAlignment="1">
      <alignment horizontal="right" wrapText="1"/>
    </xf>
    <xf numFmtId="1" fontId="19" fillId="0" borderId="0" xfId="0" applyNumberFormat="1" applyFont="1" applyAlignment="1">
      <alignment horizontal="right" wrapText="1"/>
    </xf>
    <xf numFmtId="166" fontId="19" fillId="0" borderId="0" xfId="10" applyNumberFormat="1" applyFont="1" applyFill="1" applyBorder="1" applyAlignment="1">
      <alignment horizontal="right" wrapText="1"/>
    </xf>
    <xf numFmtId="164" fontId="13" fillId="0" borderId="0" xfId="10" applyNumberFormat="1" applyFont="1" applyFill="1" applyBorder="1" applyAlignment="1">
      <alignment horizontal="right" wrapText="1"/>
    </xf>
    <xf numFmtId="166" fontId="20" fillId="0" borderId="0" xfId="10" applyNumberFormat="1" applyFont="1" applyFill="1" applyBorder="1" applyAlignment="1">
      <alignment horizontal="right" wrapText="1"/>
    </xf>
    <xf numFmtId="1" fontId="13" fillId="0" borderId="0" xfId="0" applyNumberFormat="1" applyFont="1" applyFill="1" applyAlignment="1">
      <alignment horizontal="right" wrapText="1"/>
    </xf>
    <xf numFmtId="167" fontId="0" fillId="6" borderId="0" xfId="10" applyNumberFormat="1" applyFont="1" applyFill="1" applyBorder="1" applyAlignment="1" applyProtection="1">
      <alignment horizontal="right" wrapText="1"/>
    </xf>
    <xf numFmtId="3" fontId="1" fillId="0" borderId="0" xfId="0" applyNumberFormat="1" applyFont="1"/>
    <xf numFmtId="0" fontId="13" fillId="0" borderId="0" xfId="11" applyFont="1" applyFill="1" applyAlignment="1">
      <alignment horizontal="right"/>
    </xf>
    <xf numFmtId="166" fontId="13" fillId="0" borderId="0" xfId="14" applyNumberFormat="1" applyFont="1" applyFill="1" applyAlignment="1">
      <alignment horizontal="right"/>
    </xf>
    <xf numFmtId="3" fontId="13" fillId="0" borderId="0" xfId="11" applyNumberFormat="1" applyFont="1" applyFill="1" applyAlignment="1">
      <alignment horizontal="right"/>
    </xf>
    <xf numFmtId="166" fontId="13" fillId="0" borderId="0" xfId="14" applyNumberFormat="1" applyFont="1" applyFill="1" applyAlignment="1">
      <alignment horizontal="right"/>
    </xf>
    <xf numFmtId="1" fontId="19" fillId="0" borderId="0" xfId="0" applyNumberFormat="1" applyFont="1" applyFill="1" applyAlignment="1">
      <alignment horizontal="right" wrapText="1"/>
    </xf>
    <xf numFmtId="1" fontId="1" fillId="0" borderId="0" xfId="0" applyNumberFormat="1" applyFont="1"/>
    <xf numFmtId="166" fontId="13" fillId="0" borderId="0" xfId="12" applyNumberFormat="1" applyFont="1" applyFill="1" applyAlignment="1">
      <alignment horizontal="right"/>
    </xf>
    <xf numFmtId="166" fontId="13" fillId="0" borderId="0" xfId="12" applyNumberFormat="1" applyFont="1" applyBorder="1" applyAlignment="1">
      <alignment horizontal="right"/>
    </xf>
    <xf numFmtId="166" fontId="13" fillId="0" borderId="5" xfId="12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0" fontId="13" fillId="0" borderId="0" xfId="0" applyFont="1" applyAlignment="1">
      <alignment horizontal="left" indent="3"/>
    </xf>
    <xf numFmtId="0" fontId="13" fillId="0" borderId="0" xfId="0" quotePrefix="1" applyFont="1" applyAlignment="1">
      <alignment horizontal="left" indent="3"/>
    </xf>
    <xf numFmtId="0" fontId="13" fillId="0" borderId="0" xfId="0" applyFont="1" applyBorder="1" applyAlignment="1">
      <alignment horizontal="left" indent="3"/>
    </xf>
    <xf numFmtId="0" fontId="13" fillId="0" borderId="0" xfId="0" applyFont="1" applyBorder="1"/>
    <xf numFmtId="41" fontId="13" fillId="0" borderId="0" xfId="0" applyNumberFormat="1" applyFont="1" applyFill="1" applyAlignment="1">
      <alignment horizontal="right"/>
    </xf>
    <xf numFmtId="41" fontId="13" fillId="0" borderId="0" xfId="0" applyNumberFormat="1" applyFont="1" applyFill="1" applyBorder="1" applyAlignment="1">
      <alignment horizontal="right"/>
    </xf>
    <xf numFmtId="41" fontId="13" fillId="0" borderId="5" xfId="0" applyNumberFormat="1" applyFont="1" applyFill="1" applyBorder="1" applyAlignment="1">
      <alignment horizontal="right"/>
    </xf>
    <xf numFmtId="166" fontId="13" fillId="0" borderId="0" xfId="12" applyNumberFormat="1" applyFont="1" applyFill="1" applyBorder="1" applyAlignment="1">
      <alignment horizontal="right"/>
    </xf>
    <xf numFmtId="166" fontId="14" fillId="0" borderId="5" xfId="12" applyNumberFormat="1" applyFont="1" applyFill="1" applyBorder="1" applyAlignment="1">
      <alignment horizontal="right"/>
    </xf>
    <xf numFmtId="0" fontId="21" fillId="0" borderId="0" xfId="0" applyFont="1" applyAlignment="1">
      <alignment wrapText="1"/>
    </xf>
    <xf numFmtId="43" fontId="1" fillId="0" borderId="0" xfId="0" applyNumberFormat="1" applyFont="1"/>
  </cellXfs>
  <cellStyles count="15">
    <cellStyle name="20% - Accent3" xfId="6" builtinId="38" customBuiltin="1"/>
    <cellStyle name="40% - Accent3" xfId="7" builtinId="39" customBuiltin="1"/>
    <cellStyle name="60% - Accent3" xfId="8" builtinId="40" customBuiltin="1"/>
    <cellStyle name="60% - Accent4" xfId="9" builtinId="44" customBuiltin="1"/>
    <cellStyle name="Comma" xfId="10" builtinId="3"/>
    <cellStyle name="Comma 2" xfId="12"/>
    <cellStyle name="Comma 2 2" xfId="14"/>
    <cellStyle name="Comma 3" xfId="13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/>
    <cellStyle name="Normal 2" xfId="11"/>
    <cellStyle name="Title" xfId="1" builtinId="15" customBuiltin="1"/>
  </cellStyles>
  <dxfs count="1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FF"/>
        <name val="Arial"/>
        <scheme val="none"/>
      </font>
      <numFmt numFmtId="1" formatCode="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6" formatCode="_-* #,##0_-;\-* #,##0_-;_-* &quot;-&quot;??_-;_-@_-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_-* #,##0_-;\-* #,##0_-;_-* &quot;-&quot;??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"/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"/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0.0"/>
      <alignment horizontal="general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left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  <color rgb="FFA7D5C0"/>
      <color rgb="FFC0FAF3"/>
      <color rgb="FF81F7D8"/>
      <color rgb="FF45E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2.xml" Id="Rfb91d63bb99342a3" /></Relationships>
</file>

<file path=xl/tables/table1.xml><?xml version="1.0" encoding="utf-8"?>
<table xmlns="http://schemas.openxmlformats.org/spreadsheetml/2006/main" id="17" name="Table18" displayName="Table18" ref="A2:D13" totalsRowShown="0" headerRowDxfId="121">
  <autoFilter ref="A2:D13">
    <filterColumn colId="0" hiddenButton="1"/>
    <filterColumn colId="1" hiddenButton="1"/>
    <filterColumn colId="2" hiddenButton="1"/>
    <filterColumn colId="3" hiddenButton="1"/>
  </autoFilter>
  <tableColumns count="4">
    <tableColumn id="1" name="Worksheet number"/>
    <tableColumn id="2" name="Worksheet title" dataDxfId="120"/>
    <tableColumn id="3" name="Date this data was first published "/>
    <tableColumn id="4" name="Next publication date"/>
  </tableColumns>
  <tableStyleInfo name="TableStyleLight1" showFirstColumn="0" showLastColumn="0" showRowStripes="0" showColumnStripes="0"/>
</table>
</file>

<file path=xl/tables/table10.xml><?xml version="1.0" encoding="utf-8"?>
<table xmlns="http://schemas.openxmlformats.org/spreadsheetml/2006/main" id="9" name="Table13810" displayName="Table13810" ref="A5:D31" totalsRowShown="0" headerRowDxfId="49" dataDxfId="48">
  <autoFilter ref="A5:D31">
    <filterColumn colId="0" hiddenButton="1"/>
    <filterColumn colId="1" hiddenButton="1"/>
    <filterColumn colId="2" hiddenButton="1"/>
    <filterColumn colId="3" hiddenButton="1"/>
  </autoFilter>
  <tableColumns count="4">
    <tableColumn id="1" name="Commodity" dataDxfId="47"/>
    <tableColumn id="2" name="Goods remaining in Scotland (thousand tonnes) [note 3]" dataDxfId="46" dataCellStyle="Comma"/>
    <tableColumn id="3" name="Goods entering Scotland from rest of the UK (thousand tonnes) [note 3]" dataDxfId="45" dataCellStyle="Comma"/>
    <tableColumn id="4" name="Goods leaving Scotland for rest of UK (thousand tonnes) [note 3]" dataDxfId="44" dataCellStyle="Comma"/>
  </tableColumns>
  <tableStyleInfo name="TableStyleLight1" showFirstColumn="0" showLastColumn="0" showRowStripes="0" showColumnStripes="0"/>
</table>
</file>

<file path=xl/tables/table11.xml><?xml version="1.0" encoding="utf-8"?>
<table xmlns="http://schemas.openxmlformats.org/spreadsheetml/2006/main" id="10" name="Table811" displayName="Table811" ref="E5:G31" totalsRowShown="0" dataDxfId="42" headerRowBorderDxfId="43" tableBorderDxfId="41">
  <autoFilter ref="E5:G31">
    <filterColumn colId="0" hiddenButton="1"/>
    <filterColumn colId="1" hiddenButton="1"/>
    <filterColumn colId="2" hiddenButton="1"/>
  </autoFilter>
  <tableColumns count="3">
    <tableColumn id="2" name="Goods remaining in Scotland (million tonne-kilometres) [note 3]" dataDxfId="40" dataCellStyle="Comma"/>
    <tableColumn id="3" name="Goods entering Scotland from rest of the UK (million tonne-kilometres) [note 3]" dataDxfId="39" dataCellStyle="Comma"/>
    <tableColumn id="4" name="Goods leaving Scotland for rest of UK (million tonne-kilometres) [note 3]" dataDxfId="38" dataCellStyle="Comma"/>
  </tableColumns>
  <tableStyleInfo name="TableStyleLight1" showFirstColumn="0" showLastColumn="0" showRowStripes="0" showColumnStripes="0"/>
</table>
</file>

<file path=xl/tables/table12.xml><?xml version="1.0" encoding="utf-8"?>
<table xmlns="http://schemas.openxmlformats.org/spreadsheetml/2006/main" id="11" name="Table1381012" displayName="Table1381012" ref="A5:I31" totalsRowShown="0" headerRowDxfId="37" dataDxfId="36">
  <autoFilter ref="A5:I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Commodity" dataDxfId="35"/>
    <tableColumn id="2" name="Total goods entering UK (thousand tonnes) [note 3]" dataDxfId="34" dataCellStyle="Comma"/>
    <tableColumn id="3" name="Of which entering Scotland (thousand tonnes) [note 3]" dataDxfId="33" dataCellStyle="Comma"/>
    <tableColumn id="4" name="Total goods leaving UK (thousand tonnes) [note 3]" dataDxfId="32" dataCellStyle="Comma"/>
    <tableColumn id="5" name="Of which leaving Scotland (thousand tonnes) [note 3]" dataDxfId="31" dataCellStyle="Comma"/>
    <tableColumn id="9" name="Total goods entering UK (million tonne-kilometres) [note 3]" dataDxfId="30" dataCellStyle="Comma"/>
    <tableColumn id="8" name="Of which entering Scotland (million tonne-kilometres) [note 3]" dataDxfId="29" dataCellStyle="Comma"/>
    <tableColumn id="6" name="Total goods leaving UK (million tonne-kilometres) [note 3]" dataDxfId="28" dataCellStyle="Comma"/>
    <tableColumn id="7" name="Of which leaving Scotland (million tonne-kilometres) [note 3]" dataDxfId="27" dataCellStyle="Comma"/>
  </tableColumns>
  <tableStyleInfo name="TableStyleLight1" showFirstColumn="0" showLastColumn="0" showRowStripes="0" showColumnStripes="0"/>
</table>
</file>

<file path=xl/tables/table13.xml><?xml version="1.0" encoding="utf-8"?>
<table xmlns="http://schemas.openxmlformats.org/spreadsheetml/2006/main" id="13" name="Table1314" displayName="Table1314" ref="A4:E17" totalsRowShown="0" headerRowDxfId="26" dataDxfId="25">
  <autoFilter ref="A4:E17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Origin or destination of journey" dataDxfId="24"/>
    <tableColumn id="2" name="Goods entering Scotland (thousand tonnes)" dataDxfId="23" dataCellStyle="Comma"/>
    <tableColumn id="3" name="Goods leaving Scotland (thousand tonnes)" dataDxfId="22" dataCellStyle="Comma"/>
    <tableColumn id="4" name="Goods entering Scotland (million tonne-kilometres)" dataDxfId="21" dataCellStyle="Comma"/>
    <tableColumn id="5" name="Goods leaving Scotland (million tonne-kilometres)" dataDxfId="20" dataCellStyle="Comma"/>
  </tableColumns>
  <tableStyleInfo name="TableStyleLight1" showFirstColumn="0" showLastColumn="0" showRowStripes="0" showColumnStripes="0"/>
</table>
</file>

<file path=xl/tables/table14.xml><?xml version="1.0" encoding="utf-8"?>
<table xmlns="http://schemas.openxmlformats.org/spreadsheetml/2006/main" id="14" name="Table131415" displayName="Table131415" ref="A4:E33" totalsRowShown="0" headerRowDxfId="19" dataDxfId="18">
  <autoFilter ref="A4:E3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Origin or destination of journey" dataDxfId="17"/>
    <tableColumn id="2" name="Goods entering Scotland (thousand tonnes)" dataDxfId="16" dataCellStyle="Comma 2"/>
    <tableColumn id="3" name="Goods leaving Scotland (thousand tonnes)" dataDxfId="15" dataCellStyle="Comma 2"/>
    <tableColumn id="4" name="Goods entering Scotland (million tonne-kilometres)" dataDxfId="14" dataCellStyle="Comma 2"/>
    <tableColumn id="5" name="Goods leaving Scotland (million tonne-kilometres)" dataDxfId="13" dataCellStyle="Comma 2"/>
  </tableColumns>
  <tableStyleInfo name="TableStyleLight1" showFirstColumn="0" showLastColumn="0" showRowStripes="0" showColumnStripes="0"/>
</table>
</file>

<file path=xl/tables/table15.xml><?xml version="1.0" encoding="utf-8"?>
<table xmlns="http://schemas.openxmlformats.org/spreadsheetml/2006/main" id="15" name="Table13141516" displayName="Table13141516" ref="A4:K14" totalsRowShown="0" headerRowDxfId="12" dataDxfId="11">
  <autoFilter ref="A4:K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Origin or destination of journey" dataDxfId="10"/>
    <tableColumn id="2" name="ZetTrans (destination)" dataDxfId="9" dataCellStyle="Comma 2"/>
    <tableColumn id="3" name="HITRANS (destination)" dataDxfId="8" dataCellStyle="Comma 2"/>
    <tableColumn id="10" name="NESTRANS (destination)" dataDxfId="7" dataCellStyle="Comma 2"/>
    <tableColumn id="11" name="TACTRAN (destination)" dataDxfId="6" dataCellStyle="Comma 2"/>
    <tableColumn id="8" name="SESTRAN (destination)" dataDxfId="5" dataCellStyle="Comma 2"/>
    <tableColumn id="9" name="SPT (destination)" dataDxfId="4" dataCellStyle="Comma 2"/>
    <tableColumn id="6" name="Swestrans (destination)" dataDxfId="3" dataCellStyle="Comma 2"/>
    <tableColumn id="7" name="Scotland (destination)" dataDxfId="2" dataCellStyle="Comma 2"/>
    <tableColumn id="4" name="Elsewhere in the UK (destination)" dataDxfId="1" dataCellStyle="Comma 2"/>
    <tableColumn id="5" name="Total (destination)" dataDxfId="0" dataCellStyle="Comma 2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16" name="Table17" displayName="Table17" ref="A3:B8" totalsRowShown="0">
  <autoFilter ref="A3:B8">
    <filterColumn colId="0" hiddenButton="1"/>
    <filterColumn colId="1" hiddenButton="1"/>
  </autoFilter>
  <tableColumns count="2">
    <tableColumn id="1" name="Note number " dataDxfId="119"/>
    <tableColumn id="2" name="Note text " dataDxfId="118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1" name="Table1" displayName="Table1" ref="A5:H36" totalsRowShown="0" headerRowDxfId="117" dataDxfId="116">
  <autoFilter ref="A5:H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Year" dataDxfId="115"/>
    <tableColumn id="2" name="Scotland (million tonnes)" dataDxfId="114"/>
    <tableColumn id="3" name="England (million tonnes)" dataDxfId="113"/>
    <tableColumn id="4" name="Wales (million tonnes)" dataDxfId="112"/>
    <tableColumn id="5" name="Northern Ireland (million tonnes)" dataDxfId="111"/>
    <tableColumn id="6" name="Total UK outwith Scotland (million tonnes)" dataDxfId="110"/>
    <tableColumn id="7" name="Outwith UK (million tonnes) [note1]" dataDxfId="109"/>
    <tableColumn id="8" name="Total (million tonnes)" dataDxfId="108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18" name="Table319" displayName="Table319" ref="A4:H35" totalsRowShown="0" headerRowDxfId="107" dataDxfId="106">
  <autoFilter ref="A4:H3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Year" dataDxfId="105"/>
    <tableColumn id="2" name="Scotland (million tonnes)" dataDxfId="104"/>
    <tableColumn id="3" name="England (million tonnes)" dataDxfId="103"/>
    <tableColumn id="4" name="Wales (million tonnes)" dataDxfId="102"/>
    <tableColumn id="5" name="Northern Ireland (million tonnes)" dataDxfId="101"/>
    <tableColumn id="6" name="Total UK outwith Scotland (million tonnes)" dataDxfId="100"/>
    <tableColumn id="7" name="Outwith UK (million tonnes) [note1]" dataDxfId="99"/>
    <tableColumn id="8" name="Total (million tonnes)" dataDxfId="98"/>
  </tableColumns>
  <tableStyleInfo name="TableStyleLight1" showFirstColumn="0" showLastColumn="0" showRowStripes="0" showColumnStripes="0"/>
</table>
</file>

<file path=xl/tables/table5.xml><?xml version="1.0" encoding="utf-8"?>
<table xmlns="http://schemas.openxmlformats.org/spreadsheetml/2006/main" id="2" name="Table13" displayName="Table13" ref="A4:E14" totalsRowShown="0" headerRowDxfId="97" dataDxfId="96">
  <autoFilter ref="A4:E14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Length of haul (kilometres)" dataDxfId="95"/>
    <tableColumn id="2" name="Tonnes (millions)" dataDxfId="94" dataCellStyle="Comma"/>
    <tableColumn id="3" name="Tonnes (percentages)" dataDxfId="93" dataCellStyle="Comma"/>
    <tableColumn id="4" name="Tonne-kilometres (millions)" dataDxfId="92" dataCellStyle="Comma"/>
    <tableColumn id="5" name="Tonne-kilometres (percentages)" dataDxfId="91" dataCellStyle="Comma"/>
  </tableColumns>
  <tableStyleInfo name="TableStyleLight1" showFirstColumn="0" showLastColumn="0" showRowStripes="0" showColumnStripes="0"/>
</table>
</file>

<file path=xl/tables/table6.xml><?xml version="1.0" encoding="utf-8"?>
<table xmlns="http://schemas.openxmlformats.org/spreadsheetml/2006/main" id="5" name="Table16" displayName="Table16" ref="A5:L36" totalsRowShown="0" headerRowDxfId="90" dataDxfId="89">
  <autoFilter ref="A5:L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Year" dataDxfId="88"/>
    <tableColumn id="2" name="Scotland (million tonne-kilometres)" dataDxfId="87" dataCellStyle="Comma"/>
    <tableColumn id="3" name="England (million tonne-kilometres)" dataDxfId="86" dataCellStyle="Comma"/>
    <tableColumn id="4" name="Wales (million tonne-kilometres)" dataDxfId="85" dataCellStyle="Comma"/>
    <tableColumn id="5" name="Northern Ireland (million tonne-kilometres)" dataDxfId="84" dataCellStyle="Comma"/>
    <tableColumn id="6" name="Total UK outwith Scotland (million tonne-kilometres)" dataDxfId="83" dataCellStyle="Comma"/>
    <tableColumn id="7" name="Outwith UK (million tonne-kilometres) [note1]" dataDxfId="82" dataCellStyle="Comma"/>
    <tableColumn id="8" name="Total (million tonne-kilometres)" dataDxfId="81" dataCellStyle="Comma"/>
    <tableColumn id="9" name="Total (index; 2010 = 100)" dataDxfId="80" dataCellStyle="Comma">
      <calculatedColumnFormula>100*H6/H$26</calculatedColumnFormula>
    </tableColumn>
    <tableColumn id="10" name="Scottish GDP (Gross Value Added for all industries)  (index, 2010 = 100)" dataDxfId="79" dataCellStyle="Comma"/>
    <tableColumn id="11" name="Road freight intensity (index, 2010 = 100)" dataDxfId="78" dataCellStyle="Comma"/>
    <tableColumn id="14" name="Scottish GDP (Gross Value Added for all industries)  (index, 2017 = 100)" dataDxfId="77"/>
  </tableColumns>
  <tableStyleInfo showFirstColumn="0" showLastColumn="0" showRowStripes="0" showColumnStripes="0"/>
</table>
</file>

<file path=xl/tables/table7.xml><?xml version="1.0" encoding="utf-8"?>
<table xmlns="http://schemas.openxmlformats.org/spreadsheetml/2006/main" id="7" name="Table378" displayName="Table378" ref="A5:H36" totalsRowShown="0" headerRowDxfId="76" dataDxfId="75">
  <autoFilter ref="A5:H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Year" dataDxfId="74"/>
    <tableColumn id="2" name="Scotland (million tonne-kilometres)" dataDxfId="73"/>
    <tableColumn id="3" name="England (million tonne-kilometres)" dataDxfId="72"/>
    <tableColumn id="4" name="Wales (million tonne-kilometres)" dataDxfId="71"/>
    <tableColumn id="5" name="Northern Ireland (million tonne-kilometres)" dataDxfId="70"/>
    <tableColumn id="6" name="Total UK outwith Scotland (million tonne-kilometres)" dataDxfId="69"/>
    <tableColumn id="7" name="Outwith UK (million tonne-kilometres) [note1]" dataDxfId="68"/>
    <tableColumn id="8" name="Total (million tonne-kilometres)" dataDxfId="67"/>
  </tableColumns>
  <tableStyleInfo name="TableStyleLight1" showFirstColumn="0" showLastColumn="0" showRowStripes="0" showColumnStripes="0"/>
</table>
</file>

<file path=xl/tables/table8.xml><?xml version="1.0" encoding="utf-8"?>
<table xmlns="http://schemas.openxmlformats.org/spreadsheetml/2006/main" id="3" name="Table1694" displayName="Table1694" ref="A5:H36" totalsRowShown="0" headerRowDxfId="66" dataDxfId="65">
  <autoFilter ref="A5:H36">
    <filterColumn colId="0" hiddenButton="1"/>
    <filterColumn colId="1" hiddenButton="1"/>
    <filterColumn colId="2" hiddenButton="1"/>
    <filterColumn colId="4" hiddenButton="1"/>
    <filterColumn colId="5" hiddenButton="1"/>
    <filterColumn colId="6" hiddenButton="1"/>
  </autoFilter>
  <tableColumns count="8">
    <tableColumn id="1" name="Year" dataDxfId="64"/>
    <tableColumn id="8" name="Road freight moved by UK HGVs on journeys originating in Scotland (million tonne-kilometres)" dataDxfId="63" dataCellStyle="Comma"/>
    <tableColumn id="9" name="Road freight moved by UK HGVs on journeys originating in Scotland (index; 2010 = 100)" dataDxfId="62" dataCellStyle="Comma">
      <calculatedColumnFormula>(B6/B$26)*100</calculatedColumnFormula>
    </tableColumn>
    <tableColumn id="4" name="Road freight moved by UK HGVs on journeys originating in Scotland (index; 2017 = 100)" dataDxfId="61" dataCellStyle="Comma">
      <calculatedColumnFormula>C6/C$33*100</calculatedColumnFormula>
    </tableColumn>
    <tableColumn id="3" name="Scottish GDP (Gross Value Added for all industries)  (index, 2017 = 100) [note4]" dataDxfId="60" dataCellStyle="Comma"/>
    <tableColumn id="10" name="Scottish GDP (Gross Value Added for all industries)  (index, 2010 = 100) [note4]" dataDxfId="59" dataCellStyle="Comma"/>
    <tableColumn id="11" name="Road freight intensity (index, 2010 = 100)" dataDxfId="58" dataCellStyle="Comma"/>
    <tableColumn id="2" name="Road freight intensity (index, 2017 = 100)" dataDxfId="57" dataCellStyle="Comma">
      <calculatedColumnFormula>Table1694[[#This Row],[Scottish GDP (Gross Value Added for all industries)  (index, 2010 = 100) '[note4']]]/Table1694[[#This Row],[Road freight moved by UK HGVs on journeys originating in Scotland (index; 2017 = 100)]]*100</calculatedColumnFormula>
    </tableColumn>
  </tableColumns>
  <tableStyleInfo name="TableStyleLight1" showFirstColumn="0" showLastColumn="0" showRowStripes="0" showColumnStripes="0"/>
</table>
</file>

<file path=xl/tables/table9.xml><?xml version="1.0" encoding="utf-8"?>
<table xmlns="http://schemas.openxmlformats.org/spreadsheetml/2006/main" id="8" name="Table169" displayName="Table169" ref="A5:E36" totalsRowShown="0" headerRowDxfId="56" dataDxfId="55">
  <autoFilter ref="A5:E3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Year" dataDxfId="54"/>
    <tableColumn id="8" name="Road freight moved by UK HGVs on journeys originating in Scotland (million tonne-kilometres)" dataDxfId="53" dataCellStyle="Comma"/>
    <tableColumn id="9" name="Road freight moved by UK HGVs on journeys originating in Scotland (index; 2010 = 100)" dataDxfId="52" dataCellStyle="Comma">
      <calculatedColumnFormula>(B6/B$26)*100</calculatedColumnFormula>
    </tableColumn>
    <tableColumn id="10" name="Scottish GDP (Gross Value Added for all industries)  (index, 2010 = 100) [note4]" dataDxfId="51" dataCellStyle="Comma"/>
    <tableColumn id="11" name="Road freight intensity (index, 2010 = 100)" dataDxfId="50" dataCellStyle="Comma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Transport Scotland colours Excel">
      <a:dk1>
        <a:sysClr val="windowText" lastClr="000000"/>
      </a:dk1>
      <a:lt1>
        <a:sysClr val="window" lastClr="FFFFFF"/>
      </a:lt1>
      <a:dk2>
        <a:srgbClr val="212192"/>
      </a:dk2>
      <a:lt2>
        <a:srgbClr val="FFFFFF"/>
      </a:lt2>
      <a:accent1>
        <a:srgbClr val="212192"/>
      </a:accent1>
      <a:accent2>
        <a:srgbClr val="912766"/>
      </a:accent2>
      <a:accent3>
        <a:srgbClr val="1AAA9C"/>
      </a:accent3>
      <a:accent4>
        <a:srgbClr val="80C4A5"/>
      </a:accent4>
      <a:accent5>
        <a:srgbClr val="FFB400"/>
      </a:accent5>
      <a:accent6>
        <a:srgbClr val="E6007E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/>
  </sheetViews>
  <sheetFormatPr defaultRowHeight="15" x14ac:dyDescent="0.2"/>
  <cols>
    <col min="1" max="1" width="25.5546875" customWidth="1"/>
    <col min="2" max="2" width="56.109375" customWidth="1"/>
    <col min="3" max="3" width="30.88671875" customWidth="1"/>
    <col min="4" max="4" width="20.33203125" customWidth="1"/>
  </cols>
  <sheetData>
    <row r="1" spans="1:4" ht="19.5" x14ac:dyDescent="0.3">
      <c r="A1" s="6" t="s">
        <v>0</v>
      </c>
      <c r="B1" s="1"/>
      <c r="C1" s="2"/>
      <c r="D1" s="2"/>
    </row>
    <row r="2" spans="1:4" ht="44.25" customHeight="1" x14ac:dyDescent="0.2">
      <c r="A2" s="3" t="s">
        <v>1</v>
      </c>
      <c r="B2" s="4" t="s">
        <v>2</v>
      </c>
      <c r="C2" s="4" t="s">
        <v>3</v>
      </c>
      <c r="D2" s="4" t="s">
        <v>4</v>
      </c>
    </row>
    <row r="3" spans="1:4" ht="42" customHeight="1" x14ac:dyDescent="0.2">
      <c r="A3" s="61" t="s">
        <v>199</v>
      </c>
      <c r="B3" s="5" t="s">
        <v>183</v>
      </c>
    </row>
    <row r="4" spans="1:4" ht="42" customHeight="1" x14ac:dyDescent="0.2">
      <c r="A4" s="61" t="s">
        <v>200</v>
      </c>
      <c r="B4" s="5" t="s">
        <v>184</v>
      </c>
    </row>
    <row r="5" spans="1:4" ht="42" customHeight="1" x14ac:dyDescent="0.2">
      <c r="A5" s="61" t="s">
        <v>201</v>
      </c>
      <c r="B5" s="5" t="s">
        <v>5</v>
      </c>
    </row>
    <row r="6" spans="1:4" ht="42" customHeight="1" x14ac:dyDescent="0.2">
      <c r="A6" s="61" t="s">
        <v>202</v>
      </c>
      <c r="B6" s="5" t="s">
        <v>176</v>
      </c>
    </row>
    <row r="7" spans="1:4" ht="42" customHeight="1" x14ac:dyDescent="0.2">
      <c r="A7" s="61" t="s">
        <v>203</v>
      </c>
      <c r="B7" s="5" t="s">
        <v>177</v>
      </c>
    </row>
    <row r="8" spans="1:4" ht="42" customHeight="1" x14ac:dyDescent="0.2">
      <c r="A8" s="61" t="s">
        <v>209</v>
      </c>
      <c r="B8" s="5" t="s">
        <v>185</v>
      </c>
    </row>
    <row r="9" spans="1:4" ht="42" customHeight="1" x14ac:dyDescent="0.2">
      <c r="A9" s="61" t="s">
        <v>204</v>
      </c>
      <c r="B9" s="5" t="s">
        <v>7</v>
      </c>
    </row>
    <row r="10" spans="1:4" ht="42" customHeight="1" x14ac:dyDescent="0.2">
      <c r="A10" s="61" t="s">
        <v>205</v>
      </c>
      <c r="B10" s="5" t="s">
        <v>8</v>
      </c>
    </row>
    <row r="11" spans="1:4" ht="30" x14ac:dyDescent="0.2">
      <c r="A11" s="61" t="s">
        <v>206</v>
      </c>
      <c r="B11" s="5" t="s">
        <v>6</v>
      </c>
    </row>
    <row r="12" spans="1:4" ht="30" x14ac:dyDescent="0.2">
      <c r="A12" s="61" t="s">
        <v>207</v>
      </c>
      <c r="B12" s="5" t="s">
        <v>175</v>
      </c>
    </row>
    <row r="13" spans="1:4" ht="45" x14ac:dyDescent="0.2">
      <c r="A13" s="61" t="s">
        <v>208</v>
      </c>
      <c r="B13" s="5" t="s">
        <v>174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>
      <pane ySplit="5" topLeftCell="A15" activePane="bottomLeft" state="frozen"/>
      <selection pane="bottomLeft" activeCell="B31" sqref="B31"/>
    </sheetView>
  </sheetViews>
  <sheetFormatPr defaultRowHeight="15" x14ac:dyDescent="0.2"/>
  <cols>
    <col min="1" max="1" width="46.88671875" style="12" customWidth="1"/>
    <col min="2" max="3" width="16.21875" style="12" customWidth="1"/>
    <col min="4" max="4" width="16.44140625" style="12" customWidth="1"/>
    <col min="5" max="5" width="17" style="41" customWidth="1"/>
    <col min="6" max="6" width="19.5546875" style="41" customWidth="1"/>
    <col min="7" max="7" width="18.88671875" style="41" customWidth="1"/>
    <col min="8" max="30" width="8.88671875" style="41"/>
    <col min="31" max="16384" width="8.88671875" style="12"/>
  </cols>
  <sheetData>
    <row r="1" spans="1:30" s="11" customFormat="1" ht="15.75" x14ac:dyDescent="0.25">
      <c r="A1" s="7" t="s">
        <v>194</v>
      </c>
      <c r="B1" s="8"/>
      <c r="C1" s="9"/>
      <c r="D1" s="10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s="11" customFormat="1" ht="15.75" x14ac:dyDescent="0.25">
      <c r="A2" s="8" t="s">
        <v>211</v>
      </c>
      <c r="B2" s="8"/>
      <c r="C2" s="9"/>
      <c r="D2" s="10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s="11" customFormat="1" ht="15.75" x14ac:dyDescent="0.25">
      <c r="A3" s="8" t="s">
        <v>9</v>
      </c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s="11" customFormat="1" ht="15.75" x14ac:dyDescent="0.25">
      <c r="A4" s="11" t="s">
        <v>10</v>
      </c>
      <c r="B4" s="8"/>
      <c r="C4" s="9"/>
      <c r="D4" s="10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78.75" x14ac:dyDescent="0.25">
      <c r="A5" s="14" t="s">
        <v>86</v>
      </c>
      <c r="B5" s="14" t="s">
        <v>89</v>
      </c>
      <c r="C5" s="15" t="s">
        <v>90</v>
      </c>
      <c r="D5" s="15" t="s">
        <v>91</v>
      </c>
      <c r="E5" s="52" t="s">
        <v>92</v>
      </c>
      <c r="F5" s="53" t="s">
        <v>93</v>
      </c>
      <c r="G5" s="53" t="s">
        <v>94</v>
      </c>
    </row>
    <row r="6" spans="1:30" x14ac:dyDescent="0.2">
      <c r="A6" s="18" t="s">
        <v>70</v>
      </c>
      <c r="B6" s="77">
        <v>28700</v>
      </c>
      <c r="C6" s="77">
        <v>2519</v>
      </c>
      <c r="D6" s="77">
        <v>2470</v>
      </c>
      <c r="E6" s="77">
        <v>2081</v>
      </c>
      <c r="F6" s="77">
        <v>785</v>
      </c>
      <c r="G6" s="77">
        <v>775</v>
      </c>
    </row>
    <row r="7" spans="1:30" ht="15" customHeight="1" x14ac:dyDescent="0.2">
      <c r="A7" s="18" t="s">
        <v>61</v>
      </c>
      <c r="B7" s="77">
        <v>12991</v>
      </c>
      <c r="C7" s="77">
        <v>2163</v>
      </c>
      <c r="D7" s="77">
        <v>1764</v>
      </c>
      <c r="E7" s="77">
        <v>1203</v>
      </c>
      <c r="F7" s="77">
        <v>674</v>
      </c>
      <c r="G7" s="77">
        <v>584</v>
      </c>
    </row>
    <row r="8" spans="1:30" ht="15" customHeight="1" x14ac:dyDescent="0.2">
      <c r="A8" s="18" t="s">
        <v>62</v>
      </c>
      <c r="B8" s="78" t="s">
        <v>34</v>
      </c>
      <c r="C8" s="78" t="s">
        <v>34</v>
      </c>
      <c r="D8" s="78" t="s">
        <v>34</v>
      </c>
      <c r="E8" s="78" t="s">
        <v>34</v>
      </c>
      <c r="F8" s="78" t="s">
        <v>34</v>
      </c>
      <c r="G8" s="78" t="s">
        <v>34</v>
      </c>
    </row>
    <row r="9" spans="1:30" ht="15" customHeight="1" x14ac:dyDescent="0.2">
      <c r="A9" s="19" t="s">
        <v>63</v>
      </c>
      <c r="B9" s="77">
        <v>15642</v>
      </c>
      <c r="C9" s="78" t="s">
        <v>34</v>
      </c>
      <c r="D9" s="78" t="s">
        <v>34</v>
      </c>
      <c r="E9" s="77">
        <v>876</v>
      </c>
      <c r="F9" s="78" t="s">
        <v>34</v>
      </c>
      <c r="G9" s="78" t="s">
        <v>34</v>
      </c>
    </row>
    <row r="10" spans="1:30" ht="31.5" customHeight="1" x14ac:dyDescent="0.2">
      <c r="A10" s="51" t="s">
        <v>71</v>
      </c>
      <c r="B10" s="77">
        <v>18784</v>
      </c>
      <c r="C10" s="77">
        <v>4276</v>
      </c>
      <c r="D10" s="77">
        <v>2807</v>
      </c>
      <c r="E10" s="77">
        <v>1701</v>
      </c>
      <c r="F10" s="77">
        <v>1509</v>
      </c>
      <c r="G10" s="77">
        <v>930</v>
      </c>
    </row>
    <row r="11" spans="1:30" ht="34.5" customHeight="1" x14ac:dyDescent="0.2">
      <c r="A11" s="51" t="s">
        <v>72</v>
      </c>
      <c r="B11" s="77">
        <v>7528</v>
      </c>
      <c r="C11" s="77">
        <v>898</v>
      </c>
      <c r="D11" s="77">
        <v>1896</v>
      </c>
      <c r="E11" s="77">
        <v>785</v>
      </c>
      <c r="F11" s="77">
        <v>296</v>
      </c>
      <c r="G11" s="77">
        <v>538</v>
      </c>
    </row>
    <row r="12" spans="1:30" ht="15" customHeight="1" x14ac:dyDescent="0.2">
      <c r="A12" s="51" t="s">
        <v>64</v>
      </c>
      <c r="B12" s="78" t="s">
        <v>34</v>
      </c>
      <c r="C12" s="78" t="s">
        <v>34</v>
      </c>
      <c r="D12" s="78" t="s">
        <v>34</v>
      </c>
      <c r="E12" s="78" t="s">
        <v>34</v>
      </c>
      <c r="F12" s="78" t="s">
        <v>34</v>
      </c>
      <c r="G12" s="78" t="s">
        <v>34</v>
      </c>
    </row>
    <row r="13" spans="1:30" ht="15" customHeight="1" x14ac:dyDescent="0.2">
      <c r="A13" s="51" t="s">
        <v>65</v>
      </c>
      <c r="B13" s="77">
        <v>6971</v>
      </c>
      <c r="C13" s="77">
        <v>704</v>
      </c>
      <c r="D13" s="77">
        <v>1814</v>
      </c>
      <c r="E13" s="77">
        <v>727</v>
      </c>
      <c r="F13" s="77">
        <v>237</v>
      </c>
      <c r="G13" s="77">
        <v>519</v>
      </c>
    </row>
    <row r="14" spans="1:30" ht="45" customHeight="1" x14ac:dyDescent="0.2">
      <c r="A14" s="51" t="s">
        <v>73</v>
      </c>
      <c r="B14" s="77">
        <v>12718</v>
      </c>
      <c r="C14" s="77">
        <v>3128</v>
      </c>
      <c r="D14" s="77">
        <v>1358</v>
      </c>
      <c r="E14" s="77">
        <v>1012</v>
      </c>
      <c r="F14" s="77">
        <v>1170</v>
      </c>
      <c r="G14" s="77">
        <v>469</v>
      </c>
    </row>
    <row r="15" spans="1:30" ht="15" customHeight="1" x14ac:dyDescent="0.2">
      <c r="A15" s="51" t="s">
        <v>66</v>
      </c>
      <c r="B15" s="77">
        <v>5841</v>
      </c>
      <c r="C15" s="78" t="s">
        <v>34</v>
      </c>
      <c r="D15" s="78" t="s">
        <v>34</v>
      </c>
      <c r="E15" s="77">
        <v>441</v>
      </c>
      <c r="F15" s="78" t="s">
        <v>34</v>
      </c>
      <c r="G15" s="78" t="s">
        <v>34</v>
      </c>
    </row>
    <row r="16" spans="1:30" ht="15" customHeight="1" x14ac:dyDescent="0.2">
      <c r="A16" s="51" t="s">
        <v>67</v>
      </c>
      <c r="B16" s="77">
        <v>2713</v>
      </c>
      <c r="C16" s="77">
        <v>766</v>
      </c>
      <c r="D16" s="78" t="s">
        <v>34</v>
      </c>
      <c r="E16" s="77">
        <v>251</v>
      </c>
      <c r="F16" s="77">
        <v>270</v>
      </c>
      <c r="G16" s="78" t="s">
        <v>34</v>
      </c>
    </row>
    <row r="17" spans="1:7" ht="15" customHeight="1" x14ac:dyDescent="0.2">
      <c r="A17" s="51" t="s">
        <v>68</v>
      </c>
      <c r="B17" s="77">
        <v>3377</v>
      </c>
      <c r="C17" s="77">
        <v>2030</v>
      </c>
      <c r="D17" s="78" t="s">
        <v>34</v>
      </c>
      <c r="E17" s="77">
        <v>253</v>
      </c>
      <c r="F17" s="77">
        <v>780</v>
      </c>
      <c r="G17" s="78" t="s">
        <v>34</v>
      </c>
    </row>
    <row r="18" spans="1:7" ht="18.75" customHeight="1" x14ac:dyDescent="0.2">
      <c r="A18" s="51" t="s">
        <v>69</v>
      </c>
      <c r="B18" s="77">
        <v>787</v>
      </c>
      <c r="C18" s="78" t="s">
        <v>34</v>
      </c>
      <c r="D18" s="78" t="s">
        <v>34</v>
      </c>
      <c r="E18" s="77">
        <v>67</v>
      </c>
      <c r="F18" s="78" t="s">
        <v>34</v>
      </c>
      <c r="G18" s="78" t="s">
        <v>34</v>
      </c>
    </row>
    <row r="19" spans="1:7" ht="44.25" customHeight="1" x14ac:dyDescent="0.2">
      <c r="A19" s="51" t="s">
        <v>74</v>
      </c>
      <c r="B19" s="77">
        <v>3172</v>
      </c>
      <c r="C19" s="77">
        <v>1241</v>
      </c>
      <c r="D19" s="78" t="s">
        <v>34</v>
      </c>
      <c r="E19" s="77">
        <v>248</v>
      </c>
      <c r="F19" s="77">
        <v>519</v>
      </c>
      <c r="G19" s="78" t="s">
        <v>34</v>
      </c>
    </row>
    <row r="20" spans="1:7" ht="15" customHeight="1" x14ac:dyDescent="0.2">
      <c r="A20" s="51" t="s">
        <v>75</v>
      </c>
      <c r="B20" s="77">
        <v>2511</v>
      </c>
      <c r="C20" s="77">
        <v>678</v>
      </c>
      <c r="D20" s="78" t="s">
        <v>34</v>
      </c>
      <c r="E20" s="77">
        <v>205</v>
      </c>
      <c r="F20" s="77">
        <v>297</v>
      </c>
      <c r="G20" s="78" t="s">
        <v>34</v>
      </c>
    </row>
    <row r="21" spans="1:7" ht="15" customHeight="1" x14ac:dyDescent="0.2">
      <c r="A21" s="51" t="s">
        <v>76</v>
      </c>
      <c r="B21" s="77">
        <v>433</v>
      </c>
      <c r="C21" s="77">
        <v>436</v>
      </c>
      <c r="D21" s="78" t="s">
        <v>34</v>
      </c>
      <c r="E21" s="77">
        <v>29</v>
      </c>
      <c r="F21" s="77">
        <v>183</v>
      </c>
      <c r="G21" s="78" t="s">
        <v>34</v>
      </c>
    </row>
    <row r="22" spans="1:7" ht="15" customHeight="1" x14ac:dyDescent="0.2">
      <c r="A22" s="51" t="s">
        <v>77</v>
      </c>
      <c r="B22" s="77">
        <v>228</v>
      </c>
      <c r="C22" s="78" t="s">
        <v>34</v>
      </c>
      <c r="D22" s="78" t="s">
        <v>34</v>
      </c>
      <c r="E22" s="77">
        <v>14</v>
      </c>
      <c r="F22" s="78" t="s">
        <v>34</v>
      </c>
      <c r="G22" s="78" t="s">
        <v>34</v>
      </c>
    </row>
    <row r="23" spans="1:7" ht="57.75" customHeight="1" x14ac:dyDescent="0.2">
      <c r="A23" s="51" t="s">
        <v>78</v>
      </c>
      <c r="B23" s="77">
        <v>22422</v>
      </c>
      <c r="C23" s="77">
        <v>3511</v>
      </c>
      <c r="D23" s="77">
        <v>3118</v>
      </c>
      <c r="E23" s="77">
        <v>1663</v>
      </c>
      <c r="F23" s="77">
        <v>1319</v>
      </c>
      <c r="G23" s="77">
        <v>1096</v>
      </c>
    </row>
    <row r="24" spans="1:7" ht="15" customHeight="1" x14ac:dyDescent="0.2">
      <c r="A24" s="51" t="s">
        <v>79</v>
      </c>
      <c r="B24" s="77">
        <v>10747</v>
      </c>
      <c r="C24" s="78" t="s">
        <v>34</v>
      </c>
      <c r="D24" s="78" t="s">
        <v>34</v>
      </c>
      <c r="E24" s="77">
        <v>723</v>
      </c>
      <c r="F24" s="78" t="s">
        <v>34</v>
      </c>
      <c r="G24" s="78" t="s">
        <v>34</v>
      </c>
    </row>
    <row r="25" spans="1:7" ht="15" customHeight="1" x14ac:dyDescent="0.2">
      <c r="A25" s="51" t="s">
        <v>80</v>
      </c>
      <c r="B25" s="77">
        <v>1463</v>
      </c>
      <c r="C25" s="77">
        <v>602</v>
      </c>
      <c r="D25" s="78" t="s">
        <v>34</v>
      </c>
      <c r="E25" s="77">
        <v>125</v>
      </c>
      <c r="F25" s="77">
        <v>230</v>
      </c>
      <c r="G25" s="78" t="s">
        <v>34</v>
      </c>
    </row>
    <row r="26" spans="1:7" ht="15" customHeight="1" x14ac:dyDescent="0.2">
      <c r="A26" s="51" t="s">
        <v>81</v>
      </c>
      <c r="B26" s="77">
        <v>1475</v>
      </c>
      <c r="C26" s="77">
        <v>552</v>
      </c>
      <c r="D26" s="77">
        <v>302</v>
      </c>
      <c r="E26" s="77">
        <v>107</v>
      </c>
      <c r="F26" s="77">
        <v>189</v>
      </c>
      <c r="G26" s="77">
        <v>96</v>
      </c>
    </row>
    <row r="27" spans="1:7" ht="15" customHeight="1" x14ac:dyDescent="0.2">
      <c r="A27" s="51" t="s">
        <v>82</v>
      </c>
      <c r="B27" s="77">
        <v>1333</v>
      </c>
      <c r="C27" s="78" t="s">
        <v>34</v>
      </c>
      <c r="D27" s="78" t="s">
        <v>34</v>
      </c>
      <c r="E27" s="77">
        <v>111</v>
      </c>
      <c r="F27" s="78" t="s">
        <v>34</v>
      </c>
      <c r="G27" s="78" t="s">
        <v>34</v>
      </c>
    </row>
    <row r="28" spans="1:7" x14ac:dyDescent="0.2">
      <c r="A28" s="21" t="s">
        <v>83</v>
      </c>
      <c r="B28" s="77">
        <v>6857</v>
      </c>
      <c r="C28" s="77">
        <v>1601</v>
      </c>
      <c r="D28" s="77">
        <v>969</v>
      </c>
      <c r="E28" s="77">
        <v>537</v>
      </c>
      <c r="F28" s="77">
        <v>597</v>
      </c>
      <c r="G28" s="77">
        <v>390</v>
      </c>
    </row>
    <row r="29" spans="1:7" x14ac:dyDescent="0.2">
      <c r="A29" s="21" t="s">
        <v>84</v>
      </c>
      <c r="B29" s="77">
        <v>547</v>
      </c>
      <c r="C29" s="77">
        <v>487</v>
      </c>
      <c r="D29" s="78" t="s">
        <v>34</v>
      </c>
      <c r="E29" s="77">
        <v>60</v>
      </c>
      <c r="F29" s="77">
        <v>194</v>
      </c>
      <c r="G29" s="78" t="s">
        <v>34</v>
      </c>
    </row>
    <row r="30" spans="1:7" ht="17.25" customHeight="1" x14ac:dyDescent="0.2">
      <c r="A30" s="24" t="s">
        <v>85</v>
      </c>
      <c r="B30" s="78" t="s">
        <v>34</v>
      </c>
      <c r="C30" s="78" t="s">
        <v>34</v>
      </c>
      <c r="D30" s="78" t="s">
        <v>34</v>
      </c>
      <c r="E30" s="78" t="s">
        <v>34</v>
      </c>
      <c r="F30" s="78" t="s">
        <v>34</v>
      </c>
      <c r="G30" s="78" t="s">
        <v>34</v>
      </c>
    </row>
    <row r="31" spans="1:7" ht="42" customHeight="1" x14ac:dyDescent="0.2">
      <c r="A31" s="24" t="s">
        <v>87</v>
      </c>
      <c r="B31" s="77">
        <v>93324</v>
      </c>
      <c r="C31" s="77">
        <v>15574</v>
      </c>
      <c r="D31" s="77">
        <v>11899</v>
      </c>
      <c r="E31" s="79">
        <v>7490</v>
      </c>
      <c r="F31" s="79">
        <v>5598</v>
      </c>
      <c r="G31" s="79">
        <v>3904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workbookViewId="0">
      <pane ySplit="5" topLeftCell="A15" activePane="bottomLeft" state="frozen"/>
      <selection pane="bottomLeft"/>
    </sheetView>
  </sheetViews>
  <sheetFormatPr defaultRowHeight="15" x14ac:dyDescent="0.2"/>
  <cols>
    <col min="1" max="1" width="46.88671875" style="12" customWidth="1"/>
    <col min="2" max="3" width="16.21875" style="12" customWidth="1"/>
    <col min="4" max="5" width="16.44140625" style="12" customWidth="1"/>
    <col min="6" max="6" width="17" style="41" customWidth="1"/>
    <col min="7" max="7" width="19.5546875" style="41" customWidth="1"/>
    <col min="8" max="8" width="18.88671875" style="41" customWidth="1"/>
    <col min="9" max="9" width="17.6640625" style="41" customWidth="1"/>
    <col min="10" max="31" width="8.88671875" style="41"/>
    <col min="32" max="16384" width="8.88671875" style="12"/>
  </cols>
  <sheetData>
    <row r="1" spans="1:35" s="11" customFormat="1" ht="15.75" x14ac:dyDescent="0.25">
      <c r="A1" s="7" t="s">
        <v>195</v>
      </c>
      <c r="B1" s="8"/>
      <c r="C1" s="9"/>
      <c r="D1" s="10"/>
      <c r="E1" s="1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5" s="11" customFormat="1" ht="15.75" x14ac:dyDescent="0.25">
      <c r="A2" s="8" t="s">
        <v>211</v>
      </c>
      <c r="B2" s="8"/>
      <c r="C2" s="9"/>
      <c r="D2" s="10"/>
      <c r="E2" s="1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5" s="11" customFormat="1" ht="15.75" x14ac:dyDescent="0.25">
      <c r="A3" s="8" t="s">
        <v>9</v>
      </c>
      <c r="B3" s="8"/>
      <c r="C3" s="9"/>
      <c r="D3" s="10"/>
      <c r="E3" s="1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5" s="11" customFormat="1" ht="15.75" x14ac:dyDescent="0.25">
      <c r="A4" s="11" t="s">
        <v>10</v>
      </c>
      <c r="B4" s="8"/>
      <c r="C4" s="9"/>
      <c r="D4" s="10"/>
      <c r="E4" s="1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5" ht="78.75" x14ac:dyDescent="0.25">
      <c r="A5" s="14" t="s">
        <v>86</v>
      </c>
      <c r="B5" s="14" t="s">
        <v>95</v>
      </c>
      <c r="C5" s="15" t="s">
        <v>96</v>
      </c>
      <c r="D5" s="14" t="s">
        <v>97</v>
      </c>
      <c r="E5" s="55" t="s">
        <v>98</v>
      </c>
      <c r="F5" s="55" t="s">
        <v>99</v>
      </c>
      <c r="G5" s="55" t="s">
        <v>100</v>
      </c>
      <c r="H5" s="15" t="s">
        <v>101</v>
      </c>
      <c r="I5" s="15" t="s">
        <v>102</v>
      </c>
      <c r="J5" s="52"/>
      <c r="K5" s="53"/>
      <c r="L5" s="53"/>
      <c r="AF5" s="41"/>
      <c r="AG5" s="41"/>
      <c r="AH5" s="41"/>
      <c r="AI5" s="41"/>
    </row>
    <row r="6" spans="1:35" x14ac:dyDescent="0.2">
      <c r="A6" s="18" t="s">
        <v>70</v>
      </c>
      <c r="B6" s="80">
        <v>697</v>
      </c>
      <c r="C6" s="78" t="s">
        <v>34</v>
      </c>
      <c r="D6" s="80">
        <v>1643</v>
      </c>
      <c r="E6" s="80">
        <v>94</v>
      </c>
      <c r="F6" s="80">
        <v>238</v>
      </c>
      <c r="G6" s="78" t="s">
        <v>34</v>
      </c>
      <c r="H6" s="80">
        <v>621</v>
      </c>
      <c r="I6" s="80">
        <v>69</v>
      </c>
      <c r="J6" s="54"/>
      <c r="K6" s="54"/>
      <c r="L6" s="54"/>
      <c r="AF6" s="41"/>
      <c r="AG6" s="41"/>
      <c r="AH6" s="41"/>
      <c r="AI6" s="41"/>
    </row>
    <row r="7" spans="1:35" ht="15" customHeight="1" x14ac:dyDescent="0.2">
      <c r="A7" s="18" t="s">
        <v>61</v>
      </c>
      <c r="B7" s="80">
        <v>366</v>
      </c>
      <c r="C7" s="78" t="s">
        <v>34</v>
      </c>
      <c r="D7" s="80">
        <v>315</v>
      </c>
      <c r="E7" s="78" t="s">
        <v>34</v>
      </c>
      <c r="F7" s="80">
        <v>135</v>
      </c>
      <c r="G7" s="78" t="s">
        <v>34</v>
      </c>
      <c r="H7" s="80">
        <v>63</v>
      </c>
      <c r="I7" s="78" t="s">
        <v>34</v>
      </c>
      <c r="J7" s="54"/>
      <c r="K7" s="54"/>
      <c r="L7" s="54"/>
      <c r="AF7" s="41"/>
      <c r="AG7" s="41"/>
      <c r="AH7" s="41"/>
      <c r="AI7" s="41"/>
    </row>
    <row r="8" spans="1:35" ht="15" customHeight="1" x14ac:dyDescent="0.2">
      <c r="A8" s="18" t="s">
        <v>62</v>
      </c>
      <c r="B8" s="78" t="s">
        <v>34</v>
      </c>
      <c r="C8" s="78" t="s">
        <v>34</v>
      </c>
      <c r="D8" s="80">
        <v>1287</v>
      </c>
      <c r="E8" s="80">
        <v>73</v>
      </c>
      <c r="F8" s="78" t="s">
        <v>34</v>
      </c>
      <c r="G8" s="78" t="s">
        <v>34</v>
      </c>
      <c r="H8" s="80">
        <v>533</v>
      </c>
      <c r="I8" s="80">
        <v>65</v>
      </c>
      <c r="J8" s="54"/>
      <c r="K8" s="46"/>
      <c r="L8" s="46"/>
      <c r="AF8" s="41"/>
      <c r="AG8" s="41"/>
      <c r="AH8" s="41"/>
      <c r="AI8" s="41"/>
    </row>
    <row r="9" spans="1:35" ht="15" customHeight="1" x14ac:dyDescent="0.2">
      <c r="A9" s="19" t="s">
        <v>63</v>
      </c>
      <c r="B9" s="80">
        <v>302</v>
      </c>
      <c r="C9" s="78" t="s">
        <v>34</v>
      </c>
      <c r="D9" s="80">
        <v>41</v>
      </c>
      <c r="E9" s="78" t="s">
        <v>34</v>
      </c>
      <c r="F9" s="80">
        <v>92</v>
      </c>
      <c r="G9" s="78" t="s">
        <v>34</v>
      </c>
      <c r="H9" s="80">
        <v>25</v>
      </c>
      <c r="I9" s="78" t="s">
        <v>34</v>
      </c>
      <c r="J9" s="54"/>
      <c r="K9" s="54"/>
      <c r="L9" s="54"/>
      <c r="AF9" s="41"/>
      <c r="AG9" s="41"/>
      <c r="AH9" s="41"/>
      <c r="AI9" s="41"/>
    </row>
    <row r="10" spans="1:35" ht="31.5" customHeight="1" x14ac:dyDescent="0.2">
      <c r="A10" s="57" t="s">
        <v>71</v>
      </c>
      <c r="B10" s="80">
        <v>1723</v>
      </c>
      <c r="C10" s="80">
        <v>69</v>
      </c>
      <c r="D10" s="80">
        <v>256</v>
      </c>
      <c r="E10" s="78" t="s">
        <v>34</v>
      </c>
      <c r="F10" s="80">
        <v>773</v>
      </c>
      <c r="G10" s="80">
        <v>47</v>
      </c>
      <c r="H10" s="80">
        <v>80</v>
      </c>
      <c r="I10" s="78" t="s">
        <v>34</v>
      </c>
      <c r="J10" s="54"/>
      <c r="K10" s="54"/>
      <c r="L10" s="54"/>
      <c r="AF10" s="41"/>
      <c r="AG10" s="41"/>
      <c r="AH10" s="41"/>
      <c r="AI10" s="41"/>
    </row>
    <row r="11" spans="1:35" ht="34.5" customHeight="1" x14ac:dyDescent="0.2">
      <c r="A11" s="57" t="s">
        <v>72</v>
      </c>
      <c r="B11" s="80">
        <v>335</v>
      </c>
      <c r="C11" s="78" t="s">
        <v>34</v>
      </c>
      <c r="D11" s="80">
        <v>452</v>
      </c>
      <c r="E11" s="78" t="s">
        <v>34</v>
      </c>
      <c r="F11" s="80">
        <v>134</v>
      </c>
      <c r="G11" s="78" t="s">
        <v>34</v>
      </c>
      <c r="H11" s="80">
        <v>186</v>
      </c>
      <c r="I11" s="78" t="s">
        <v>34</v>
      </c>
      <c r="J11" s="54"/>
      <c r="K11" s="54"/>
      <c r="L11" s="54"/>
      <c r="AF11" s="41"/>
      <c r="AG11" s="41"/>
      <c r="AH11" s="41"/>
      <c r="AI11" s="41"/>
    </row>
    <row r="12" spans="1:35" ht="15" customHeight="1" x14ac:dyDescent="0.2">
      <c r="A12" s="57" t="s">
        <v>64</v>
      </c>
      <c r="B12" s="80">
        <v>48</v>
      </c>
      <c r="C12" s="78" t="s">
        <v>34</v>
      </c>
      <c r="D12" s="80">
        <v>92</v>
      </c>
      <c r="E12" s="78" t="s">
        <v>34</v>
      </c>
      <c r="F12" s="80">
        <v>24</v>
      </c>
      <c r="G12" s="78" t="s">
        <v>34</v>
      </c>
      <c r="H12" s="80">
        <v>17</v>
      </c>
      <c r="I12" s="78" t="s">
        <v>34</v>
      </c>
      <c r="J12" s="54"/>
      <c r="K12" s="54"/>
      <c r="L12" s="46"/>
      <c r="AF12" s="41"/>
      <c r="AG12" s="41"/>
      <c r="AH12" s="41"/>
      <c r="AI12" s="41"/>
    </row>
    <row r="13" spans="1:35" ht="15" customHeight="1" x14ac:dyDescent="0.2">
      <c r="A13" s="57" t="s">
        <v>65</v>
      </c>
      <c r="B13" s="80">
        <v>286</v>
      </c>
      <c r="C13" s="78" t="s">
        <v>34</v>
      </c>
      <c r="D13" s="80">
        <v>360</v>
      </c>
      <c r="E13" s="78" t="s">
        <v>34</v>
      </c>
      <c r="F13" s="80">
        <v>110</v>
      </c>
      <c r="G13" s="78" t="s">
        <v>34</v>
      </c>
      <c r="H13" s="80">
        <v>168</v>
      </c>
      <c r="I13" s="78" t="s">
        <v>34</v>
      </c>
      <c r="J13" s="54"/>
      <c r="K13" s="54"/>
      <c r="L13" s="54"/>
      <c r="AF13" s="41"/>
      <c r="AG13" s="41"/>
      <c r="AH13" s="41"/>
      <c r="AI13" s="41"/>
    </row>
    <row r="14" spans="1:35" ht="45" customHeight="1" x14ac:dyDescent="0.2">
      <c r="A14" s="57" t="s">
        <v>73</v>
      </c>
      <c r="B14" s="80">
        <v>795</v>
      </c>
      <c r="C14" s="78" t="s">
        <v>34</v>
      </c>
      <c r="D14" s="80">
        <v>1324</v>
      </c>
      <c r="E14" s="80">
        <v>32</v>
      </c>
      <c r="F14" s="80">
        <v>339</v>
      </c>
      <c r="G14" s="78" t="s">
        <v>34</v>
      </c>
      <c r="H14" s="80">
        <v>544</v>
      </c>
      <c r="I14" s="80">
        <v>39</v>
      </c>
      <c r="J14" s="54"/>
      <c r="K14" s="54"/>
      <c r="L14" s="54"/>
      <c r="AF14" s="41"/>
      <c r="AG14" s="41"/>
      <c r="AH14" s="41"/>
      <c r="AI14" s="41"/>
    </row>
    <row r="15" spans="1:35" ht="15" customHeight="1" x14ac:dyDescent="0.2">
      <c r="A15" s="57" t="s">
        <v>66</v>
      </c>
      <c r="B15" s="80">
        <v>91</v>
      </c>
      <c r="C15" s="78" t="s">
        <v>34</v>
      </c>
      <c r="D15" s="80">
        <v>646</v>
      </c>
      <c r="E15" s="78" t="s">
        <v>34</v>
      </c>
      <c r="F15" s="80">
        <v>19</v>
      </c>
      <c r="G15" s="78" t="s">
        <v>34</v>
      </c>
      <c r="H15" s="80">
        <v>126</v>
      </c>
      <c r="I15" s="78" t="s">
        <v>34</v>
      </c>
      <c r="J15" s="54"/>
      <c r="K15" s="46"/>
      <c r="L15" s="46"/>
      <c r="AF15" s="41"/>
      <c r="AG15" s="41"/>
      <c r="AH15" s="41"/>
      <c r="AI15" s="41"/>
    </row>
    <row r="16" spans="1:35" ht="15" customHeight="1" x14ac:dyDescent="0.2">
      <c r="A16" s="57" t="s">
        <v>67</v>
      </c>
      <c r="B16" s="80">
        <v>235</v>
      </c>
      <c r="C16" s="78" t="s">
        <v>34</v>
      </c>
      <c r="D16" s="80">
        <v>147</v>
      </c>
      <c r="E16" s="78" t="s">
        <v>34</v>
      </c>
      <c r="F16" s="80">
        <v>141</v>
      </c>
      <c r="G16" s="78" t="s">
        <v>34</v>
      </c>
      <c r="H16" s="80">
        <v>71</v>
      </c>
      <c r="I16" s="78" t="s">
        <v>34</v>
      </c>
      <c r="J16" s="54"/>
      <c r="K16" s="54"/>
      <c r="L16" s="54"/>
      <c r="AF16" s="41"/>
      <c r="AG16" s="41"/>
      <c r="AH16" s="41"/>
      <c r="AI16" s="41"/>
    </row>
    <row r="17" spans="1:35" ht="15" customHeight="1" x14ac:dyDescent="0.2">
      <c r="A17" s="57" t="s">
        <v>68</v>
      </c>
      <c r="B17" s="80">
        <v>366</v>
      </c>
      <c r="C17" s="78" t="s">
        <v>34</v>
      </c>
      <c r="D17" s="80">
        <v>401</v>
      </c>
      <c r="E17" s="80">
        <v>29</v>
      </c>
      <c r="F17" s="80">
        <v>109</v>
      </c>
      <c r="G17" s="78" t="s">
        <v>34</v>
      </c>
      <c r="H17" s="80">
        <v>250</v>
      </c>
      <c r="I17" s="80">
        <v>34</v>
      </c>
      <c r="J17" s="54"/>
      <c r="K17" s="54"/>
      <c r="L17" s="54"/>
      <c r="AF17" s="41"/>
      <c r="AG17" s="41"/>
      <c r="AH17" s="41"/>
      <c r="AI17" s="41"/>
    </row>
    <row r="18" spans="1:35" ht="18.75" customHeight="1" x14ac:dyDescent="0.2">
      <c r="A18" s="57" t="s">
        <v>69</v>
      </c>
      <c r="B18" s="80">
        <v>103</v>
      </c>
      <c r="C18" s="78" t="s">
        <v>34</v>
      </c>
      <c r="D18" s="80">
        <v>130</v>
      </c>
      <c r="E18" s="78" t="s">
        <v>34</v>
      </c>
      <c r="F18" s="80">
        <v>69</v>
      </c>
      <c r="G18" s="78" t="s">
        <v>34</v>
      </c>
      <c r="H18" s="80">
        <v>97</v>
      </c>
      <c r="I18" s="78" t="s">
        <v>34</v>
      </c>
      <c r="J18" s="54"/>
      <c r="K18" s="54"/>
      <c r="L18" s="54"/>
      <c r="AF18" s="41"/>
      <c r="AG18" s="41"/>
      <c r="AH18" s="41"/>
      <c r="AI18" s="41"/>
    </row>
    <row r="19" spans="1:35" ht="44.25" customHeight="1" x14ac:dyDescent="0.2">
      <c r="A19" s="57" t="s">
        <v>74</v>
      </c>
      <c r="B19" s="80">
        <v>514</v>
      </c>
      <c r="C19" s="80">
        <v>25</v>
      </c>
      <c r="D19" s="80">
        <v>361</v>
      </c>
      <c r="E19" s="78" t="s">
        <v>34</v>
      </c>
      <c r="F19" s="80">
        <v>373</v>
      </c>
      <c r="G19" s="80">
        <v>26</v>
      </c>
      <c r="H19" s="80">
        <v>122</v>
      </c>
      <c r="I19" s="78" t="s">
        <v>34</v>
      </c>
      <c r="J19" s="54"/>
      <c r="K19" s="54"/>
      <c r="L19" s="54"/>
      <c r="AF19" s="41"/>
      <c r="AG19" s="41"/>
      <c r="AH19" s="41"/>
      <c r="AI19" s="41"/>
    </row>
    <row r="20" spans="1:35" ht="15" customHeight="1" x14ac:dyDescent="0.2">
      <c r="A20" s="57" t="s">
        <v>75</v>
      </c>
      <c r="B20" s="80">
        <v>310</v>
      </c>
      <c r="C20" s="80">
        <v>25</v>
      </c>
      <c r="D20" s="80">
        <v>26</v>
      </c>
      <c r="E20" s="78" t="s">
        <v>34</v>
      </c>
      <c r="F20" s="80">
        <v>182</v>
      </c>
      <c r="G20" s="80">
        <v>26</v>
      </c>
      <c r="H20" s="80">
        <v>24</v>
      </c>
      <c r="I20" s="78" t="s">
        <v>34</v>
      </c>
      <c r="J20" s="54"/>
      <c r="K20" s="54"/>
      <c r="L20" s="54"/>
      <c r="AF20" s="41"/>
      <c r="AG20" s="41"/>
      <c r="AH20" s="41"/>
      <c r="AI20" s="41"/>
    </row>
    <row r="21" spans="1:35" ht="15" customHeight="1" x14ac:dyDescent="0.2">
      <c r="A21" s="57" t="s">
        <v>76</v>
      </c>
      <c r="B21" s="80">
        <v>177</v>
      </c>
      <c r="C21" s="78" t="s">
        <v>34</v>
      </c>
      <c r="D21" s="80">
        <v>145</v>
      </c>
      <c r="E21" s="78" t="s">
        <v>34</v>
      </c>
      <c r="F21" s="80">
        <v>159</v>
      </c>
      <c r="G21" s="78" t="s">
        <v>34</v>
      </c>
      <c r="H21" s="80">
        <v>33</v>
      </c>
      <c r="I21" s="78" t="s">
        <v>34</v>
      </c>
      <c r="J21" s="54"/>
      <c r="K21" s="54"/>
      <c r="L21" s="46"/>
      <c r="AF21" s="41"/>
      <c r="AG21" s="41"/>
      <c r="AH21" s="41"/>
      <c r="AI21" s="41"/>
    </row>
    <row r="22" spans="1:35" ht="15" customHeight="1" x14ac:dyDescent="0.2">
      <c r="A22" s="57" t="s">
        <v>77</v>
      </c>
      <c r="B22" s="80">
        <v>27</v>
      </c>
      <c r="C22" s="78" t="s">
        <v>34</v>
      </c>
      <c r="D22" s="80">
        <v>189</v>
      </c>
      <c r="E22" s="78" t="s">
        <v>34</v>
      </c>
      <c r="F22" s="80">
        <v>32</v>
      </c>
      <c r="G22" s="78" t="s">
        <v>34</v>
      </c>
      <c r="H22" s="80">
        <v>65</v>
      </c>
      <c r="I22" s="78" t="s">
        <v>34</v>
      </c>
      <c r="J22" s="54"/>
      <c r="K22" s="46"/>
      <c r="L22" s="46"/>
      <c r="AF22" s="41"/>
      <c r="AG22" s="41"/>
      <c r="AH22" s="41"/>
      <c r="AI22" s="41"/>
    </row>
    <row r="23" spans="1:35" ht="57.75" customHeight="1" x14ac:dyDescent="0.2">
      <c r="A23" s="57" t="s">
        <v>78</v>
      </c>
      <c r="B23" s="80">
        <v>1332</v>
      </c>
      <c r="C23" s="80">
        <v>19</v>
      </c>
      <c r="D23" s="80">
        <v>7413</v>
      </c>
      <c r="E23" s="80">
        <v>286</v>
      </c>
      <c r="F23" s="80">
        <v>482</v>
      </c>
      <c r="G23" s="80">
        <v>17</v>
      </c>
      <c r="H23" s="80">
        <v>2869</v>
      </c>
      <c r="I23" s="80">
        <v>244</v>
      </c>
      <c r="J23" s="54"/>
      <c r="K23" s="54"/>
      <c r="L23" s="54"/>
      <c r="AF23" s="41"/>
      <c r="AG23" s="41"/>
      <c r="AH23" s="41"/>
      <c r="AI23" s="41"/>
    </row>
    <row r="24" spans="1:35" ht="15" customHeight="1" x14ac:dyDescent="0.2">
      <c r="A24" s="57" t="s">
        <v>79</v>
      </c>
      <c r="B24" s="78" t="s">
        <v>34</v>
      </c>
      <c r="C24" s="78" t="s">
        <v>34</v>
      </c>
      <c r="D24" s="80">
        <v>84</v>
      </c>
      <c r="E24" s="78" t="s">
        <v>34</v>
      </c>
      <c r="F24" s="78" t="s">
        <v>34</v>
      </c>
      <c r="G24" s="78" t="s">
        <v>34</v>
      </c>
      <c r="H24" s="80">
        <v>47</v>
      </c>
      <c r="I24" s="78" t="s">
        <v>34</v>
      </c>
      <c r="J24" s="54"/>
      <c r="K24" s="54"/>
      <c r="L24" s="54"/>
      <c r="AF24" s="41"/>
      <c r="AG24" s="41"/>
      <c r="AH24" s="41"/>
      <c r="AI24" s="41"/>
    </row>
    <row r="25" spans="1:35" ht="15" customHeight="1" x14ac:dyDescent="0.2">
      <c r="A25" s="57" t="s">
        <v>80</v>
      </c>
      <c r="B25" s="81">
        <v>170</v>
      </c>
      <c r="C25" s="78" t="s">
        <v>34</v>
      </c>
      <c r="D25" s="80">
        <v>80</v>
      </c>
      <c r="E25" s="78" t="s">
        <v>34</v>
      </c>
      <c r="F25" s="80">
        <v>56</v>
      </c>
      <c r="G25" s="78" t="s">
        <v>34</v>
      </c>
      <c r="H25" s="80">
        <v>37</v>
      </c>
      <c r="I25" s="78" t="s">
        <v>34</v>
      </c>
      <c r="J25" s="54"/>
      <c r="K25" s="54"/>
      <c r="L25" s="54"/>
      <c r="AF25" s="41"/>
      <c r="AG25" s="41"/>
      <c r="AH25" s="41"/>
      <c r="AI25" s="41"/>
    </row>
    <row r="26" spans="1:35" ht="15" customHeight="1" x14ac:dyDescent="0.2">
      <c r="A26" s="57" t="s">
        <v>81</v>
      </c>
      <c r="B26" s="80">
        <v>77</v>
      </c>
      <c r="C26" s="78" t="s">
        <v>34</v>
      </c>
      <c r="D26" s="80">
        <v>1039</v>
      </c>
      <c r="E26" s="78" t="s">
        <v>34</v>
      </c>
      <c r="F26" s="80">
        <v>35</v>
      </c>
      <c r="G26" s="78" t="s">
        <v>34</v>
      </c>
      <c r="H26" s="80">
        <v>394</v>
      </c>
      <c r="I26" s="78" t="s">
        <v>34</v>
      </c>
      <c r="J26" s="54"/>
      <c r="K26" s="54"/>
      <c r="L26" s="54"/>
      <c r="AF26" s="41"/>
      <c r="AG26" s="41"/>
      <c r="AH26" s="41"/>
      <c r="AI26" s="41"/>
    </row>
    <row r="27" spans="1:35" ht="15" customHeight="1" x14ac:dyDescent="0.2">
      <c r="A27" s="57" t="s">
        <v>82</v>
      </c>
      <c r="B27" s="80">
        <v>81</v>
      </c>
      <c r="C27" s="78" t="s">
        <v>34</v>
      </c>
      <c r="D27" s="80">
        <v>102</v>
      </c>
      <c r="E27" s="78" t="s">
        <v>34</v>
      </c>
      <c r="F27" s="80">
        <v>20</v>
      </c>
      <c r="G27" s="78" t="s">
        <v>34</v>
      </c>
      <c r="H27" s="80">
        <v>45</v>
      </c>
      <c r="I27" s="78" t="s">
        <v>34</v>
      </c>
      <c r="J27" s="54"/>
      <c r="K27" s="54"/>
      <c r="L27" s="54"/>
      <c r="AF27" s="41"/>
      <c r="AG27" s="41"/>
      <c r="AH27" s="41"/>
      <c r="AI27" s="41"/>
    </row>
    <row r="28" spans="1:35" x14ac:dyDescent="0.2">
      <c r="A28" s="21" t="s">
        <v>83</v>
      </c>
      <c r="B28" s="80">
        <v>871</v>
      </c>
      <c r="C28" s="78" t="s">
        <v>34</v>
      </c>
      <c r="D28" s="78" t="s">
        <v>34</v>
      </c>
      <c r="E28" s="78" t="s">
        <v>34</v>
      </c>
      <c r="F28" s="80">
        <v>334</v>
      </c>
      <c r="G28" s="78" t="s">
        <v>34</v>
      </c>
      <c r="H28" s="78" t="s">
        <v>34</v>
      </c>
      <c r="I28" s="78" t="s">
        <v>34</v>
      </c>
      <c r="J28" s="54"/>
      <c r="K28" s="54"/>
      <c r="L28" s="54"/>
      <c r="AF28" s="41"/>
      <c r="AG28" s="41"/>
      <c r="AH28" s="41"/>
      <c r="AI28" s="41"/>
    </row>
    <row r="29" spans="1:35" x14ac:dyDescent="0.2">
      <c r="A29" s="21" t="s">
        <v>84</v>
      </c>
      <c r="B29" s="80">
        <v>60</v>
      </c>
      <c r="C29" s="78" t="s">
        <v>34</v>
      </c>
      <c r="D29" s="80">
        <v>6108</v>
      </c>
      <c r="E29" s="78" t="s">
        <v>34</v>
      </c>
      <c r="F29" s="80">
        <v>28</v>
      </c>
      <c r="G29" s="78" t="s">
        <v>34</v>
      </c>
      <c r="H29" s="80">
        <v>2347</v>
      </c>
      <c r="I29" s="78" t="s">
        <v>34</v>
      </c>
      <c r="J29" s="54"/>
      <c r="K29" s="54"/>
      <c r="L29" s="54"/>
      <c r="AF29" s="41"/>
      <c r="AG29" s="41"/>
      <c r="AH29" s="41"/>
      <c r="AI29" s="41"/>
    </row>
    <row r="30" spans="1:35" ht="17.25" customHeight="1" x14ac:dyDescent="0.2">
      <c r="A30" s="21" t="s">
        <v>85</v>
      </c>
      <c r="B30" s="78" t="s">
        <v>34</v>
      </c>
      <c r="C30" s="78" t="s">
        <v>34</v>
      </c>
      <c r="D30" s="78" t="s">
        <v>34</v>
      </c>
      <c r="E30" s="80">
        <v>276</v>
      </c>
      <c r="F30" s="78" t="s">
        <v>34</v>
      </c>
      <c r="G30" s="78" t="s">
        <v>34</v>
      </c>
      <c r="H30" s="78" t="s">
        <v>34</v>
      </c>
      <c r="I30" s="80">
        <v>234</v>
      </c>
      <c r="J30" s="46"/>
      <c r="K30" s="46"/>
      <c r="L30" s="46"/>
      <c r="AF30" s="41"/>
      <c r="AG30" s="41"/>
      <c r="AH30" s="41"/>
      <c r="AI30" s="41"/>
    </row>
    <row r="31" spans="1:35" ht="42" customHeight="1" x14ac:dyDescent="0.2">
      <c r="A31" s="21" t="s">
        <v>87</v>
      </c>
      <c r="B31" s="80">
        <v>5397</v>
      </c>
      <c r="C31" s="80">
        <v>158</v>
      </c>
      <c r="D31" s="80">
        <v>11450</v>
      </c>
      <c r="E31" s="80">
        <v>451</v>
      </c>
      <c r="F31" s="82">
        <v>2338</v>
      </c>
      <c r="G31" s="82">
        <v>123</v>
      </c>
      <c r="H31" s="82">
        <v>4421</v>
      </c>
      <c r="I31" s="82">
        <v>374</v>
      </c>
      <c r="J31" s="54"/>
      <c r="K31" s="54"/>
      <c r="L31" s="54"/>
      <c r="AF31" s="41"/>
      <c r="AG31" s="41"/>
      <c r="AH31" s="41"/>
      <c r="AI31" s="41"/>
    </row>
    <row r="35" spans="1:4" x14ac:dyDescent="0.2">
      <c r="A35" s="13"/>
      <c r="B35" s="13"/>
      <c r="C35" s="13"/>
      <c r="D35" s="1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workbookViewId="0">
      <selection activeCell="E20" sqref="E20"/>
    </sheetView>
  </sheetViews>
  <sheetFormatPr defaultRowHeight="15" x14ac:dyDescent="0.2"/>
  <cols>
    <col min="1" max="1" width="21.21875" style="12" customWidth="1"/>
    <col min="2" max="2" width="16.5546875" style="12" customWidth="1"/>
    <col min="3" max="3" width="13.6640625" style="12" customWidth="1"/>
    <col min="4" max="4" width="16.44140625" style="12" customWidth="1"/>
    <col min="5" max="5" width="21" style="12" customWidth="1"/>
    <col min="6" max="33" width="8.88671875" style="41"/>
    <col min="34" max="16384" width="8.88671875" style="12"/>
  </cols>
  <sheetData>
    <row r="1" spans="1:33" s="11" customFormat="1" ht="15.75" x14ac:dyDescent="0.25">
      <c r="A1" s="7" t="s">
        <v>196</v>
      </c>
      <c r="B1" s="8"/>
      <c r="C1" s="9"/>
      <c r="D1" s="10"/>
      <c r="E1" s="1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s="11" customFormat="1" ht="15.75" x14ac:dyDescent="0.25">
      <c r="A2" s="8" t="s">
        <v>211</v>
      </c>
      <c r="B2" s="8"/>
      <c r="C2" s="9"/>
      <c r="D2" s="10"/>
      <c r="E2" s="1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s="11" customFormat="1" ht="15.75" x14ac:dyDescent="0.25">
      <c r="A3" s="11" t="s">
        <v>10</v>
      </c>
      <c r="B3" s="8"/>
      <c r="C3" s="9"/>
      <c r="D3" s="10"/>
      <c r="E3" s="1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63" x14ac:dyDescent="0.25">
      <c r="A4" s="14" t="s">
        <v>107</v>
      </c>
      <c r="B4" s="14" t="s">
        <v>104</v>
      </c>
      <c r="C4" s="15" t="s">
        <v>103</v>
      </c>
      <c r="D4" s="14" t="s">
        <v>105</v>
      </c>
      <c r="E4" s="15" t="s">
        <v>106</v>
      </c>
      <c r="F4" s="42"/>
    </row>
    <row r="5" spans="1:33" x14ac:dyDescent="0.2">
      <c r="A5" s="18" t="s">
        <v>108</v>
      </c>
      <c r="B5" s="77">
        <v>15076</v>
      </c>
      <c r="C5" s="77">
        <v>11462</v>
      </c>
      <c r="D5" s="77">
        <v>5410</v>
      </c>
      <c r="E5" s="77">
        <v>3728</v>
      </c>
      <c r="F5" s="42"/>
    </row>
    <row r="6" spans="1:33" x14ac:dyDescent="0.2">
      <c r="A6" s="18" t="s">
        <v>109</v>
      </c>
      <c r="B6" s="77">
        <v>2930</v>
      </c>
      <c r="C6" s="77">
        <v>2504</v>
      </c>
      <c r="D6" s="77">
        <v>686</v>
      </c>
      <c r="E6" s="77">
        <v>514</v>
      </c>
      <c r="F6" s="42"/>
    </row>
    <row r="7" spans="1:33" x14ac:dyDescent="0.2">
      <c r="A7" s="18" t="s">
        <v>110</v>
      </c>
      <c r="B7" s="77">
        <v>5121</v>
      </c>
      <c r="C7" s="77">
        <v>4588</v>
      </c>
      <c r="D7" s="77">
        <v>1615</v>
      </c>
      <c r="E7" s="77">
        <v>1229</v>
      </c>
      <c r="F7" s="42"/>
    </row>
    <row r="8" spans="1:33" ht="15.75" customHeight="1" x14ac:dyDescent="0.2">
      <c r="A8" s="19" t="s">
        <v>111</v>
      </c>
      <c r="B8" s="77">
        <v>3590</v>
      </c>
      <c r="C8" s="77">
        <v>1959</v>
      </c>
      <c r="D8" s="77">
        <v>1309</v>
      </c>
      <c r="E8" s="77">
        <v>754</v>
      </c>
      <c r="F8" s="42"/>
    </row>
    <row r="9" spans="1:33" x14ac:dyDescent="0.2">
      <c r="A9" s="21" t="s">
        <v>112</v>
      </c>
      <c r="B9" s="77">
        <v>1090</v>
      </c>
      <c r="C9" s="77">
        <v>655</v>
      </c>
      <c r="D9" s="77">
        <v>523</v>
      </c>
      <c r="E9" s="77">
        <v>309</v>
      </c>
      <c r="F9" s="42"/>
    </row>
    <row r="10" spans="1:33" ht="15" customHeight="1" x14ac:dyDescent="0.2">
      <c r="A10" s="21" t="s">
        <v>113</v>
      </c>
      <c r="B10" s="77">
        <v>1428</v>
      </c>
      <c r="C10" s="77">
        <v>1182</v>
      </c>
      <c r="D10" s="77">
        <v>688</v>
      </c>
      <c r="E10" s="77">
        <v>524</v>
      </c>
      <c r="F10" s="42"/>
    </row>
    <row r="11" spans="1:33" x14ac:dyDescent="0.2">
      <c r="A11" s="24" t="s">
        <v>114</v>
      </c>
      <c r="B11" s="78" t="s">
        <v>34</v>
      </c>
      <c r="C11" s="78" t="s">
        <v>34</v>
      </c>
      <c r="D11" s="78" t="s">
        <v>34</v>
      </c>
      <c r="E11" s="78" t="s">
        <v>34</v>
      </c>
      <c r="F11" s="42"/>
    </row>
    <row r="12" spans="1:33" x14ac:dyDescent="0.2">
      <c r="A12" s="24" t="s">
        <v>115</v>
      </c>
      <c r="B12" s="78" t="s">
        <v>34</v>
      </c>
      <c r="C12" s="78" t="s">
        <v>34</v>
      </c>
      <c r="D12" s="78" t="s">
        <v>34</v>
      </c>
      <c r="E12" s="78" t="s">
        <v>34</v>
      </c>
      <c r="F12" s="42"/>
    </row>
    <row r="13" spans="1:33" x14ac:dyDescent="0.2">
      <c r="A13" s="24" t="s">
        <v>116</v>
      </c>
      <c r="B13" s="78" t="s">
        <v>34</v>
      </c>
      <c r="C13" s="78" t="s">
        <v>34</v>
      </c>
      <c r="D13" s="78" t="s">
        <v>34</v>
      </c>
      <c r="E13" s="78" t="s">
        <v>34</v>
      </c>
      <c r="F13" s="42"/>
    </row>
    <row r="14" spans="1:33" x14ac:dyDescent="0.2">
      <c r="A14" s="24" t="s">
        <v>117</v>
      </c>
      <c r="B14" s="78" t="s">
        <v>34</v>
      </c>
      <c r="C14" s="78" t="s">
        <v>34</v>
      </c>
      <c r="D14" s="78" t="s">
        <v>34</v>
      </c>
      <c r="E14" s="78" t="s">
        <v>34</v>
      </c>
      <c r="F14" s="42"/>
    </row>
    <row r="15" spans="1:33" ht="36" customHeight="1" x14ac:dyDescent="0.2">
      <c r="A15" s="38" t="s">
        <v>118</v>
      </c>
      <c r="B15" s="78" t="s">
        <v>34</v>
      </c>
      <c r="C15" s="78" t="s">
        <v>34</v>
      </c>
      <c r="D15" s="78" t="s">
        <v>34</v>
      </c>
      <c r="E15" s="78" t="s">
        <v>34</v>
      </c>
      <c r="F15" s="42"/>
    </row>
    <row r="16" spans="1:33" ht="35.25" customHeight="1" x14ac:dyDescent="0.2">
      <c r="A16" s="38" t="s">
        <v>119</v>
      </c>
      <c r="B16" s="77">
        <v>229</v>
      </c>
      <c r="C16" s="77">
        <v>185</v>
      </c>
      <c r="D16" s="77">
        <v>54</v>
      </c>
      <c r="E16" s="77">
        <v>34</v>
      </c>
      <c r="F16" s="42"/>
    </row>
    <row r="17" spans="1:5" ht="30" customHeight="1" x14ac:dyDescent="0.2">
      <c r="A17" s="39" t="s">
        <v>120</v>
      </c>
      <c r="B17" s="79">
        <v>15574</v>
      </c>
      <c r="C17" s="79">
        <v>11899</v>
      </c>
      <c r="D17" s="79">
        <v>5598</v>
      </c>
      <c r="E17" s="79">
        <v>3904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workbookViewId="0"/>
  </sheetViews>
  <sheetFormatPr defaultRowHeight="15" x14ac:dyDescent="0.2"/>
  <cols>
    <col min="1" max="1" width="21.21875" style="12" customWidth="1"/>
    <col min="2" max="2" width="19" style="12" customWidth="1"/>
    <col min="3" max="3" width="18.21875" style="12" customWidth="1"/>
    <col min="4" max="4" width="18.6640625" style="12" customWidth="1"/>
    <col min="5" max="5" width="21" style="12" customWidth="1"/>
    <col min="6" max="33" width="8.88671875" style="41"/>
    <col min="34" max="16384" width="8.88671875" style="12"/>
  </cols>
  <sheetData>
    <row r="1" spans="1:33" s="11" customFormat="1" ht="15.75" x14ac:dyDescent="0.25">
      <c r="A1" s="7" t="s">
        <v>197</v>
      </c>
      <c r="B1" s="8"/>
      <c r="C1" s="9"/>
      <c r="D1" s="10"/>
      <c r="E1" s="1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s="11" customFormat="1" ht="15.75" x14ac:dyDescent="0.25">
      <c r="A2" s="8" t="s">
        <v>211</v>
      </c>
      <c r="B2" s="8"/>
      <c r="C2" s="9"/>
      <c r="D2" s="10"/>
      <c r="E2" s="1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s="11" customFormat="1" ht="15.75" x14ac:dyDescent="0.25">
      <c r="A3" s="11" t="s">
        <v>10</v>
      </c>
      <c r="B3" s="8"/>
      <c r="C3" s="9"/>
      <c r="D3" s="10"/>
      <c r="E3" s="1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47.25" x14ac:dyDescent="0.25">
      <c r="A4" s="14" t="s">
        <v>107</v>
      </c>
      <c r="B4" s="14" t="s">
        <v>104</v>
      </c>
      <c r="C4" s="15" t="s">
        <v>103</v>
      </c>
      <c r="D4" s="14" t="s">
        <v>105</v>
      </c>
      <c r="E4" s="15" t="s">
        <v>106</v>
      </c>
      <c r="F4" s="42"/>
    </row>
    <row r="5" spans="1:33" x14ac:dyDescent="0.2">
      <c r="A5" s="24" t="s">
        <v>121</v>
      </c>
      <c r="B5" s="78" t="s">
        <v>34</v>
      </c>
      <c r="C5" s="78" t="s">
        <v>34</v>
      </c>
      <c r="D5" s="78" t="s">
        <v>34</v>
      </c>
      <c r="E5" s="78" t="s">
        <v>34</v>
      </c>
      <c r="F5" s="42"/>
      <c r="G5" s="83"/>
    </row>
    <row r="6" spans="1:33" x14ac:dyDescent="0.2">
      <c r="A6" s="24" t="s">
        <v>122</v>
      </c>
      <c r="B6" s="87">
        <v>41</v>
      </c>
      <c r="C6" s="78" t="s">
        <v>34</v>
      </c>
      <c r="D6" s="87">
        <v>35482</v>
      </c>
      <c r="E6" s="78" t="s">
        <v>34</v>
      </c>
      <c r="F6" s="42"/>
      <c r="G6" s="83"/>
    </row>
    <row r="7" spans="1:33" x14ac:dyDescent="0.2">
      <c r="A7" s="24" t="s">
        <v>123</v>
      </c>
      <c r="B7" s="78" t="s">
        <v>34</v>
      </c>
      <c r="C7" s="78" t="s">
        <v>34</v>
      </c>
      <c r="D7" s="78" t="s">
        <v>34</v>
      </c>
      <c r="E7" s="78" t="s">
        <v>34</v>
      </c>
      <c r="F7" s="42"/>
      <c r="G7" s="83"/>
    </row>
    <row r="8" spans="1:33" x14ac:dyDescent="0.2">
      <c r="A8" s="24" t="s">
        <v>124</v>
      </c>
      <c r="B8" s="78" t="s">
        <v>34</v>
      </c>
      <c r="C8" s="78" t="s">
        <v>34</v>
      </c>
      <c r="D8" s="78" t="s">
        <v>34</v>
      </c>
      <c r="E8" s="78" t="s">
        <v>34</v>
      </c>
      <c r="F8" s="42"/>
      <c r="G8" s="83"/>
    </row>
    <row r="9" spans="1:33" x14ac:dyDescent="0.2">
      <c r="A9" s="24" t="s">
        <v>125</v>
      </c>
      <c r="B9" s="78" t="s">
        <v>34</v>
      </c>
      <c r="C9" s="78" t="s">
        <v>34</v>
      </c>
      <c r="D9" s="78" t="s">
        <v>34</v>
      </c>
      <c r="E9" s="78" t="s">
        <v>34</v>
      </c>
      <c r="F9" s="42"/>
      <c r="G9" s="83"/>
    </row>
    <row r="10" spans="1:33" x14ac:dyDescent="0.2">
      <c r="A10" s="24" t="s">
        <v>126</v>
      </c>
      <c r="B10" s="78" t="s">
        <v>34</v>
      </c>
      <c r="C10" s="78" t="s">
        <v>34</v>
      </c>
      <c r="D10" s="78" t="s">
        <v>34</v>
      </c>
      <c r="E10" s="78" t="s">
        <v>34</v>
      </c>
      <c r="F10" s="42"/>
      <c r="G10" s="83"/>
    </row>
    <row r="11" spans="1:33" x14ac:dyDescent="0.2">
      <c r="A11" s="24" t="s">
        <v>127</v>
      </c>
      <c r="B11" s="78" t="s">
        <v>34</v>
      </c>
      <c r="C11" s="78" t="s">
        <v>34</v>
      </c>
      <c r="D11" s="78" t="s">
        <v>34</v>
      </c>
      <c r="E11" s="78" t="s">
        <v>34</v>
      </c>
      <c r="F11" s="42"/>
      <c r="G11" s="84"/>
    </row>
    <row r="12" spans="1:33" x14ac:dyDescent="0.2">
      <c r="A12" s="24" t="s">
        <v>128</v>
      </c>
      <c r="B12" s="78" t="s">
        <v>34</v>
      </c>
      <c r="C12" s="78" t="s">
        <v>34</v>
      </c>
      <c r="D12" s="78" t="s">
        <v>34</v>
      </c>
      <c r="E12" s="78" t="s">
        <v>34</v>
      </c>
      <c r="F12" s="42"/>
      <c r="G12" s="83"/>
    </row>
    <row r="13" spans="1:33" x14ac:dyDescent="0.2">
      <c r="A13" s="24" t="s">
        <v>129</v>
      </c>
      <c r="B13" s="78" t="s">
        <v>34</v>
      </c>
      <c r="C13" s="78" t="s">
        <v>34</v>
      </c>
      <c r="D13" s="78" t="s">
        <v>34</v>
      </c>
      <c r="E13" s="78" t="s">
        <v>34</v>
      </c>
      <c r="F13" s="42"/>
      <c r="G13" s="83"/>
    </row>
    <row r="14" spans="1:33" x14ac:dyDescent="0.2">
      <c r="A14" s="24" t="s">
        <v>130</v>
      </c>
      <c r="B14" s="87">
        <v>15</v>
      </c>
      <c r="C14" s="87">
        <v>96</v>
      </c>
      <c r="D14" s="87">
        <v>18924</v>
      </c>
      <c r="E14" s="87">
        <v>99415</v>
      </c>
      <c r="F14" s="42"/>
      <c r="G14" s="83"/>
    </row>
    <row r="15" spans="1:33" x14ac:dyDescent="0.2">
      <c r="A15" s="24" t="s">
        <v>131</v>
      </c>
      <c r="B15" s="78" t="s">
        <v>34</v>
      </c>
      <c r="C15" s="87">
        <v>21</v>
      </c>
      <c r="D15" s="78" t="s">
        <v>34</v>
      </c>
      <c r="E15" s="87">
        <v>22596</v>
      </c>
      <c r="F15" s="42"/>
      <c r="G15" s="83"/>
    </row>
    <row r="16" spans="1:33" x14ac:dyDescent="0.2">
      <c r="A16" s="24" t="s">
        <v>132</v>
      </c>
      <c r="B16" s="78" t="s">
        <v>34</v>
      </c>
      <c r="C16" s="78" t="s">
        <v>34</v>
      </c>
      <c r="D16" s="78" t="s">
        <v>34</v>
      </c>
      <c r="E16" s="78" t="s">
        <v>34</v>
      </c>
      <c r="F16" s="42"/>
      <c r="G16" s="83"/>
    </row>
    <row r="17" spans="1:7" x14ac:dyDescent="0.2">
      <c r="A17" s="24" t="s">
        <v>133</v>
      </c>
      <c r="B17" s="78" t="s">
        <v>34</v>
      </c>
      <c r="C17" s="78" t="s">
        <v>34</v>
      </c>
      <c r="D17" s="78" t="s">
        <v>34</v>
      </c>
      <c r="E17" s="78" t="s">
        <v>34</v>
      </c>
      <c r="F17" s="42"/>
      <c r="G17" s="83"/>
    </row>
    <row r="18" spans="1:7" x14ac:dyDescent="0.2">
      <c r="A18" s="24" t="s">
        <v>134</v>
      </c>
      <c r="B18" s="78" t="s">
        <v>34</v>
      </c>
      <c r="C18" s="78" t="s">
        <v>34</v>
      </c>
      <c r="D18" s="78" t="s">
        <v>34</v>
      </c>
      <c r="E18" s="78" t="s">
        <v>34</v>
      </c>
      <c r="F18" s="42"/>
      <c r="G18" s="83"/>
    </row>
    <row r="19" spans="1:7" ht="15.75" customHeight="1" x14ac:dyDescent="0.2">
      <c r="A19" s="24" t="s">
        <v>135</v>
      </c>
      <c r="B19" s="78" t="s">
        <v>34</v>
      </c>
      <c r="C19" s="78" t="s">
        <v>34</v>
      </c>
      <c r="D19" s="78" t="s">
        <v>34</v>
      </c>
      <c r="E19" s="78" t="s">
        <v>34</v>
      </c>
      <c r="F19" s="42"/>
      <c r="G19" s="83"/>
    </row>
    <row r="20" spans="1:7" x14ac:dyDescent="0.2">
      <c r="A20" s="24" t="s">
        <v>136</v>
      </c>
      <c r="B20" s="78" t="s">
        <v>34</v>
      </c>
      <c r="C20" s="78" t="s">
        <v>34</v>
      </c>
      <c r="D20" s="78" t="s">
        <v>34</v>
      </c>
      <c r="E20" s="78" t="s">
        <v>34</v>
      </c>
      <c r="F20" s="42"/>
      <c r="G20" s="83"/>
    </row>
    <row r="21" spans="1:7" ht="15" customHeight="1" x14ac:dyDescent="0.2">
      <c r="A21" s="24" t="s">
        <v>137</v>
      </c>
      <c r="B21" s="78" t="s">
        <v>34</v>
      </c>
      <c r="C21" s="78" t="s">
        <v>34</v>
      </c>
      <c r="D21" s="78" t="s">
        <v>34</v>
      </c>
      <c r="E21" s="78" t="s">
        <v>34</v>
      </c>
      <c r="F21" s="42"/>
      <c r="G21" s="83"/>
    </row>
    <row r="22" spans="1:7" x14ac:dyDescent="0.2">
      <c r="A22" s="24" t="s">
        <v>138</v>
      </c>
      <c r="B22" s="78" t="s">
        <v>34</v>
      </c>
      <c r="C22" s="78" t="s">
        <v>34</v>
      </c>
      <c r="D22" s="78" t="s">
        <v>34</v>
      </c>
      <c r="E22" s="78" t="s">
        <v>34</v>
      </c>
      <c r="F22" s="42"/>
      <c r="G22" s="83"/>
    </row>
    <row r="23" spans="1:7" x14ac:dyDescent="0.2">
      <c r="A23" s="24" t="s">
        <v>139</v>
      </c>
      <c r="B23" s="87">
        <v>24</v>
      </c>
      <c r="C23" s="87">
        <v>31</v>
      </c>
      <c r="D23" s="87">
        <v>20536</v>
      </c>
      <c r="E23" s="87">
        <v>20452</v>
      </c>
      <c r="F23" s="42"/>
      <c r="G23" s="83"/>
    </row>
    <row r="24" spans="1:7" x14ac:dyDescent="0.2">
      <c r="A24" s="24" t="s">
        <v>140</v>
      </c>
      <c r="B24" s="78" t="s">
        <v>34</v>
      </c>
      <c r="C24" s="78" t="s">
        <v>34</v>
      </c>
      <c r="D24" s="78" t="s">
        <v>34</v>
      </c>
      <c r="E24" s="78" t="s">
        <v>34</v>
      </c>
      <c r="F24" s="42"/>
      <c r="G24" s="83"/>
    </row>
    <row r="25" spans="1:7" x14ac:dyDescent="0.2">
      <c r="A25" s="24" t="s">
        <v>141</v>
      </c>
      <c r="B25" s="78" t="s">
        <v>34</v>
      </c>
      <c r="C25" s="78" t="s">
        <v>34</v>
      </c>
      <c r="D25" s="78" t="s">
        <v>34</v>
      </c>
      <c r="E25" s="78" t="s">
        <v>34</v>
      </c>
      <c r="F25" s="42"/>
      <c r="G25" s="83"/>
    </row>
    <row r="26" spans="1:7" x14ac:dyDescent="0.2">
      <c r="A26" s="24" t="s">
        <v>142</v>
      </c>
      <c r="B26" s="78" t="s">
        <v>34</v>
      </c>
      <c r="C26" s="78" t="s">
        <v>34</v>
      </c>
      <c r="D26" s="78" t="s">
        <v>34</v>
      </c>
      <c r="E26" s="78" t="s">
        <v>34</v>
      </c>
      <c r="F26" s="42"/>
      <c r="G26" s="83"/>
    </row>
    <row r="27" spans="1:7" x14ac:dyDescent="0.2">
      <c r="A27" s="24" t="s">
        <v>143</v>
      </c>
      <c r="B27" s="78" t="s">
        <v>34</v>
      </c>
      <c r="C27" s="78" t="s">
        <v>34</v>
      </c>
      <c r="D27" s="78" t="s">
        <v>34</v>
      </c>
      <c r="E27" s="78" t="s">
        <v>34</v>
      </c>
      <c r="F27" s="42"/>
      <c r="G27" s="83"/>
    </row>
    <row r="28" spans="1:7" ht="17.25" customHeight="1" x14ac:dyDescent="0.2">
      <c r="A28" s="24" t="s">
        <v>144</v>
      </c>
      <c r="B28" s="78" t="s">
        <v>34</v>
      </c>
      <c r="C28" s="78" t="s">
        <v>34</v>
      </c>
      <c r="D28" s="78" t="s">
        <v>34</v>
      </c>
      <c r="E28" s="78" t="s">
        <v>34</v>
      </c>
      <c r="G28" s="84"/>
    </row>
    <row r="29" spans="1:7" x14ac:dyDescent="0.2">
      <c r="A29" s="24" t="s">
        <v>145</v>
      </c>
      <c r="B29" s="78" t="s">
        <v>34</v>
      </c>
      <c r="C29" s="78" t="s">
        <v>34</v>
      </c>
      <c r="D29" s="78" t="s">
        <v>34</v>
      </c>
      <c r="E29" s="78" t="s">
        <v>34</v>
      </c>
      <c r="G29" s="83"/>
    </row>
    <row r="30" spans="1:7" x14ac:dyDescent="0.2">
      <c r="A30" s="24" t="s">
        <v>146</v>
      </c>
      <c r="B30" s="78" t="s">
        <v>34</v>
      </c>
      <c r="C30" s="78" t="s">
        <v>34</v>
      </c>
      <c r="D30" s="78" t="s">
        <v>34</v>
      </c>
      <c r="E30" s="78" t="s">
        <v>34</v>
      </c>
      <c r="G30" s="85"/>
    </row>
    <row r="31" spans="1:7" x14ac:dyDescent="0.2">
      <c r="A31" s="24" t="s">
        <v>147</v>
      </c>
      <c r="B31" s="88">
        <v>157</v>
      </c>
      <c r="C31" s="88">
        <v>270</v>
      </c>
      <c r="D31" s="88">
        <v>121733</v>
      </c>
      <c r="E31" s="88">
        <v>224747</v>
      </c>
      <c r="G31" s="85"/>
    </row>
    <row r="32" spans="1:7" x14ac:dyDescent="0.2">
      <c r="A32" s="18" t="s">
        <v>148</v>
      </c>
      <c r="B32" s="78" t="s">
        <v>34</v>
      </c>
      <c r="C32" s="78" t="s">
        <v>34</v>
      </c>
      <c r="D32" s="78" t="s">
        <v>34</v>
      </c>
      <c r="E32" s="78" t="s">
        <v>34</v>
      </c>
      <c r="G32" s="86"/>
    </row>
    <row r="33" spans="1:7" x14ac:dyDescent="0.2">
      <c r="A33" s="18" t="s">
        <v>149</v>
      </c>
      <c r="B33" s="89">
        <v>158</v>
      </c>
      <c r="C33" s="89">
        <v>276</v>
      </c>
      <c r="D33" s="89">
        <v>122897</v>
      </c>
      <c r="E33" s="89">
        <v>233572</v>
      </c>
      <c r="G33" s="3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workbookViewId="0">
      <selection activeCell="I10" sqref="I10"/>
    </sheetView>
  </sheetViews>
  <sheetFormatPr defaultRowHeight="15" x14ac:dyDescent="0.2"/>
  <cols>
    <col min="1" max="1" width="21.21875" style="12" customWidth="1"/>
    <col min="2" max="3" width="15.88671875" style="12" customWidth="1"/>
    <col min="4" max="4" width="17.6640625" style="12" customWidth="1"/>
    <col min="5" max="5" width="16.6640625" style="12" customWidth="1"/>
    <col min="6" max="6" width="16.109375" style="41" customWidth="1"/>
    <col min="7" max="7" width="16" style="41" customWidth="1"/>
    <col min="8" max="8" width="18.44140625" style="41" customWidth="1"/>
    <col min="9" max="9" width="12.44140625" style="41" customWidth="1"/>
    <col min="10" max="10" width="16.5546875" style="41" customWidth="1"/>
    <col min="11" max="11" width="13" style="41" customWidth="1"/>
    <col min="12" max="33" width="8.88671875" style="41"/>
    <col min="34" max="16384" width="8.88671875" style="12"/>
  </cols>
  <sheetData>
    <row r="1" spans="1:39" s="11" customFormat="1" ht="15.75" x14ac:dyDescent="0.25">
      <c r="A1" s="7" t="s">
        <v>198</v>
      </c>
      <c r="B1" s="8"/>
      <c r="C1" s="9"/>
      <c r="D1" s="10"/>
      <c r="E1" s="1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9" s="11" customFormat="1" ht="15.75" x14ac:dyDescent="0.25">
      <c r="A2" s="8" t="s">
        <v>211</v>
      </c>
      <c r="B2" s="8"/>
      <c r="C2" s="9"/>
      <c r="D2" s="10"/>
      <c r="E2" s="1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9" s="11" customFormat="1" ht="15.75" x14ac:dyDescent="0.25">
      <c r="A3" s="11" t="s">
        <v>10</v>
      </c>
      <c r="B3" s="8"/>
      <c r="C3" s="9"/>
      <c r="D3" s="10"/>
      <c r="E3" s="1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9" ht="31.5" x14ac:dyDescent="0.25">
      <c r="A4" s="14" t="s">
        <v>107</v>
      </c>
      <c r="B4" s="21" t="s">
        <v>150</v>
      </c>
      <c r="C4" s="21" t="s">
        <v>151</v>
      </c>
      <c r="D4" s="21" t="s">
        <v>152</v>
      </c>
      <c r="E4" s="21" t="s">
        <v>153</v>
      </c>
      <c r="F4" s="21" t="s">
        <v>154</v>
      </c>
      <c r="G4" s="21" t="s">
        <v>155</v>
      </c>
      <c r="H4" s="21" t="s">
        <v>156</v>
      </c>
      <c r="I4" s="21" t="s">
        <v>157</v>
      </c>
      <c r="J4" s="21" t="s">
        <v>158</v>
      </c>
      <c r="K4" s="21" t="s">
        <v>159</v>
      </c>
      <c r="L4" s="42"/>
      <c r="AH4" s="41"/>
      <c r="AI4" s="41"/>
      <c r="AJ4" s="41"/>
      <c r="AK4" s="41"/>
      <c r="AL4" s="41"/>
      <c r="AM4" s="41"/>
    </row>
    <row r="5" spans="1:39" x14ac:dyDescent="0.2">
      <c r="A5" s="24" t="s">
        <v>160</v>
      </c>
      <c r="B5" s="90">
        <v>263</v>
      </c>
      <c r="C5" s="78" t="s">
        <v>34</v>
      </c>
      <c r="D5" s="78" t="s">
        <v>34</v>
      </c>
      <c r="E5" s="78" t="s">
        <v>34</v>
      </c>
      <c r="F5" s="78" t="s">
        <v>34</v>
      </c>
      <c r="G5" s="78" t="s">
        <v>34</v>
      </c>
      <c r="H5" s="78" t="s">
        <v>34</v>
      </c>
      <c r="I5" s="90">
        <v>265</v>
      </c>
      <c r="J5" s="78" t="s">
        <v>34</v>
      </c>
      <c r="K5" s="90">
        <v>265</v>
      </c>
      <c r="L5" s="42"/>
      <c r="AH5" s="41"/>
      <c r="AI5" s="41"/>
      <c r="AJ5" s="41"/>
      <c r="AK5" s="41"/>
      <c r="AL5" s="41"/>
      <c r="AM5" s="41"/>
    </row>
    <row r="6" spans="1:39" x14ac:dyDescent="0.2">
      <c r="A6" s="24" t="s">
        <v>161</v>
      </c>
      <c r="B6" s="78" t="s">
        <v>34</v>
      </c>
      <c r="C6" s="90">
        <v>10798</v>
      </c>
      <c r="D6" s="90">
        <v>531</v>
      </c>
      <c r="E6" s="90">
        <v>191</v>
      </c>
      <c r="F6" s="90">
        <v>175</v>
      </c>
      <c r="G6" s="90">
        <v>457</v>
      </c>
      <c r="H6" s="78" t="s">
        <v>34</v>
      </c>
      <c r="I6" s="90">
        <v>12184</v>
      </c>
      <c r="J6" s="90">
        <v>1805</v>
      </c>
      <c r="K6" s="90">
        <v>13989</v>
      </c>
      <c r="L6" s="42"/>
      <c r="AH6" s="41"/>
      <c r="AI6" s="41"/>
      <c r="AJ6" s="41"/>
      <c r="AK6" s="41"/>
      <c r="AL6" s="41"/>
      <c r="AM6" s="41"/>
    </row>
    <row r="7" spans="1:39" x14ac:dyDescent="0.2">
      <c r="A7" s="24" t="s">
        <v>162</v>
      </c>
      <c r="B7" s="78" t="s">
        <v>34</v>
      </c>
      <c r="C7" s="90">
        <v>650</v>
      </c>
      <c r="D7" s="90">
        <v>8767</v>
      </c>
      <c r="E7" s="90">
        <v>232</v>
      </c>
      <c r="F7" s="90">
        <v>317</v>
      </c>
      <c r="G7" s="90">
        <v>298</v>
      </c>
      <c r="H7" s="78" t="s">
        <v>34</v>
      </c>
      <c r="I7" s="90">
        <v>10294</v>
      </c>
      <c r="J7" s="90">
        <v>1398</v>
      </c>
      <c r="K7" s="90">
        <v>11692</v>
      </c>
      <c r="L7" s="42"/>
      <c r="AH7" s="41"/>
      <c r="AI7" s="41"/>
      <c r="AJ7" s="41"/>
      <c r="AK7" s="41"/>
      <c r="AL7" s="41"/>
      <c r="AM7" s="41"/>
    </row>
    <row r="8" spans="1:39" x14ac:dyDescent="0.2">
      <c r="A8" s="24" t="s">
        <v>163</v>
      </c>
      <c r="B8" s="78" t="s">
        <v>34</v>
      </c>
      <c r="C8" s="90">
        <v>228</v>
      </c>
      <c r="D8" s="90">
        <v>346</v>
      </c>
      <c r="E8" s="90">
        <v>1885</v>
      </c>
      <c r="F8" s="90">
        <v>681</v>
      </c>
      <c r="G8" s="90">
        <v>681</v>
      </c>
      <c r="H8" s="90">
        <v>49</v>
      </c>
      <c r="I8" s="90">
        <v>3870</v>
      </c>
      <c r="J8" s="90">
        <v>551</v>
      </c>
      <c r="K8" s="90">
        <v>4421</v>
      </c>
      <c r="L8" s="42"/>
      <c r="AH8" s="41"/>
      <c r="AI8" s="41"/>
      <c r="AJ8" s="41"/>
      <c r="AK8" s="41"/>
      <c r="AL8" s="41"/>
      <c r="AM8" s="41"/>
    </row>
    <row r="9" spans="1:39" x14ac:dyDescent="0.2">
      <c r="A9" s="24" t="s">
        <v>164</v>
      </c>
      <c r="B9" s="78" t="s">
        <v>34</v>
      </c>
      <c r="C9" s="90">
        <v>328</v>
      </c>
      <c r="D9" s="90">
        <v>492</v>
      </c>
      <c r="E9" s="90">
        <v>522</v>
      </c>
      <c r="F9" s="90">
        <v>9956</v>
      </c>
      <c r="G9" s="90">
        <v>1844</v>
      </c>
      <c r="H9" s="90">
        <v>326</v>
      </c>
      <c r="I9" s="90">
        <v>13469</v>
      </c>
      <c r="J9" s="90">
        <v>1605</v>
      </c>
      <c r="K9" s="90">
        <v>15074</v>
      </c>
      <c r="L9" s="42"/>
      <c r="AH9" s="41"/>
      <c r="AI9" s="41"/>
      <c r="AJ9" s="41"/>
      <c r="AK9" s="41"/>
      <c r="AL9" s="41"/>
      <c r="AM9" s="41"/>
    </row>
    <row r="10" spans="1:39" x14ac:dyDescent="0.2">
      <c r="A10" s="24" t="s">
        <v>165</v>
      </c>
      <c r="B10" s="78" t="s">
        <v>34</v>
      </c>
      <c r="C10" s="90">
        <v>400</v>
      </c>
      <c r="D10" s="90">
        <v>392</v>
      </c>
      <c r="E10" s="90">
        <v>434</v>
      </c>
      <c r="F10" s="90">
        <v>1865</v>
      </c>
      <c r="G10" s="90">
        <v>12238</v>
      </c>
      <c r="H10" s="90">
        <v>490</v>
      </c>
      <c r="I10" s="90">
        <v>15819</v>
      </c>
      <c r="J10" s="90">
        <v>2332</v>
      </c>
      <c r="K10" s="90">
        <v>18151</v>
      </c>
      <c r="L10" s="42"/>
      <c r="AH10" s="41"/>
      <c r="AI10" s="41"/>
      <c r="AJ10" s="41"/>
      <c r="AK10" s="41"/>
      <c r="AL10" s="41"/>
      <c r="AM10" s="41"/>
    </row>
    <row r="11" spans="1:39" x14ac:dyDescent="0.2">
      <c r="A11" s="24" t="s">
        <v>166</v>
      </c>
      <c r="B11" s="78" t="s">
        <v>34</v>
      </c>
      <c r="C11" s="78" t="s">
        <v>34</v>
      </c>
      <c r="D11" s="78" t="s">
        <v>34</v>
      </c>
      <c r="E11" s="90">
        <v>226</v>
      </c>
      <c r="F11" s="90">
        <v>181</v>
      </c>
      <c r="G11" s="90">
        <v>381</v>
      </c>
      <c r="H11" s="90">
        <v>1798</v>
      </c>
      <c r="I11" s="90">
        <v>2644</v>
      </c>
      <c r="J11" s="90">
        <v>1339</v>
      </c>
      <c r="K11" s="90">
        <v>3983</v>
      </c>
      <c r="L11" s="42"/>
      <c r="AH11" s="41"/>
      <c r="AI11" s="41"/>
      <c r="AJ11" s="41"/>
      <c r="AK11" s="41"/>
      <c r="AL11" s="41"/>
      <c r="AM11" s="41"/>
    </row>
    <row r="12" spans="1:39" x14ac:dyDescent="0.2">
      <c r="A12" s="24" t="s">
        <v>167</v>
      </c>
      <c r="B12" s="77">
        <v>266</v>
      </c>
      <c r="C12" s="77">
        <v>12463</v>
      </c>
      <c r="D12" s="77">
        <v>10529</v>
      </c>
      <c r="E12" s="77">
        <v>3491</v>
      </c>
      <c r="F12" s="77">
        <v>13175</v>
      </c>
      <c r="G12" s="77">
        <v>15899</v>
      </c>
      <c r="H12" s="77">
        <v>2722</v>
      </c>
      <c r="I12" s="77">
        <v>58544</v>
      </c>
      <c r="J12" s="77">
        <v>9030</v>
      </c>
      <c r="K12" s="77">
        <v>67574</v>
      </c>
      <c r="L12" s="42"/>
      <c r="AH12" s="41"/>
      <c r="AI12" s="41"/>
      <c r="AJ12" s="41"/>
      <c r="AK12" s="41"/>
      <c r="AL12" s="41"/>
      <c r="AM12" s="41"/>
    </row>
    <row r="13" spans="1:39" ht="30" x14ac:dyDescent="0.2">
      <c r="A13" s="21" t="s">
        <v>168</v>
      </c>
      <c r="B13" s="78" t="s">
        <v>34</v>
      </c>
      <c r="C13" s="77">
        <v>1924</v>
      </c>
      <c r="D13" s="77">
        <v>2112</v>
      </c>
      <c r="E13" s="77">
        <v>533</v>
      </c>
      <c r="F13" s="77">
        <v>2372</v>
      </c>
      <c r="G13" s="77">
        <v>2991</v>
      </c>
      <c r="H13" s="77">
        <v>1352</v>
      </c>
      <c r="I13" s="77">
        <v>11284</v>
      </c>
      <c r="J13" s="77">
        <v>1358725</v>
      </c>
      <c r="K13" s="77">
        <v>1370009</v>
      </c>
      <c r="L13" s="42"/>
      <c r="AH13" s="41"/>
      <c r="AI13" s="41"/>
      <c r="AJ13" s="41"/>
      <c r="AK13" s="41"/>
      <c r="AL13" s="41"/>
      <c r="AM13" s="41"/>
    </row>
    <row r="14" spans="1:39" ht="15.75" x14ac:dyDescent="0.25">
      <c r="A14" s="24" t="s">
        <v>169</v>
      </c>
      <c r="B14" s="91">
        <v>266</v>
      </c>
      <c r="C14" s="91">
        <v>14387</v>
      </c>
      <c r="D14" s="91">
        <v>12641</v>
      </c>
      <c r="E14" s="91">
        <v>4023</v>
      </c>
      <c r="F14" s="91">
        <v>15547</v>
      </c>
      <c r="G14" s="91">
        <v>18890</v>
      </c>
      <c r="H14" s="91">
        <v>4073</v>
      </c>
      <c r="I14" s="91">
        <v>69828</v>
      </c>
      <c r="J14" s="91">
        <v>1367755</v>
      </c>
      <c r="K14" s="91">
        <v>1437583</v>
      </c>
      <c r="L14" s="42"/>
      <c r="AH14" s="41"/>
      <c r="AI14" s="41"/>
      <c r="AJ14" s="41"/>
      <c r="AK14" s="41"/>
      <c r="AL14" s="41"/>
      <c r="AM14" s="41"/>
    </row>
    <row r="15" spans="1:39" x14ac:dyDescent="0.2">
      <c r="A15" s="42"/>
      <c r="B15" s="41"/>
      <c r="C15" s="41"/>
      <c r="D15" s="41"/>
      <c r="E15" s="41"/>
      <c r="AC15" s="12"/>
      <c r="AD15" s="12"/>
      <c r="AE15" s="12"/>
      <c r="AF15" s="12"/>
      <c r="AG15" s="12"/>
    </row>
    <row r="16" spans="1:39" x14ac:dyDescent="0.2">
      <c r="A16" s="42"/>
      <c r="B16" s="41"/>
      <c r="C16" s="41"/>
      <c r="D16" s="41"/>
      <c r="E16" s="41"/>
      <c r="AC16" s="12"/>
      <c r="AD16" s="12"/>
      <c r="AE16" s="12"/>
      <c r="AF16" s="12"/>
      <c r="AG16" s="12"/>
    </row>
    <row r="17" spans="1:33" x14ac:dyDescent="0.2">
      <c r="A17" s="42"/>
      <c r="B17" s="41"/>
      <c r="C17" s="41"/>
      <c r="D17" s="41"/>
      <c r="E17" s="41"/>
      <c r="AC17" s="12"/>
      <c r="AD17" s="12"/>
      <c r="AE17" s="12"/>
      <c r="AF17" s="12"/>
      <c r="AG17" s="12"/>
    </row>
    <row r="18" spans="1:33" x14ac:dyDescent="0.2">
      <c r="A18" s="42"/>
      <c r="B18" s="41"/>
      <c r="C18" s="41"/>
      <c r="D18" s="41"/>
      <c r="E18" s="41"/>
      <c r="AC18" s="12"/>
      <c r="AD18" s="12"/>
      <c r="AE18" s="12"/>
      <c r="AF18" s="12"/>
      <c r="AG18" s="12"/>
    </row>
    <row r="19" spans="1:33" ht="15.75" customHeight="1" x14ac:dyDescent="0.2">
      <c r="A19" s="42"/>
      <c r="B19" s="41"/>
      <c r="C19" s="41"/>
      <c r="D19" s="41"/>
      <c r="E19" s="41"/>
      <c r="AC19" s="12"/>
      <c r="AD19" s="12"/>
      <c r="AE19" s="12"/>
      <c r="AF19" s="12"/>
      <c r="AG19" s="12"/>
    </row>
    <row r="20" spans="1:33" x14ac:dyDescent="0.2">
      <c r="A20" s="42"/>
      <c r="B20" s="41"/>
      <c r="C20" s="41"/>
      <c r="D20" s="41"/>
      <c r="E20" s="41"/>
      <c r="AC20" s="12"/>
      <c r="AD20" s="12"/>
      <c r="AE20" s="12"/>
      <c r="AF20" s="12"/>
      <c r="AG20" s="12"/>
    </row>
    <row r="21" spans="1:33" ht="15" customHeight="1" x14ac:dyDescent="0.2">
      <c r="A21" s="42"/>
      <c r="B21" s="41"/>
      <c r="C21" s="41"/>
      <c r="D21" s="41"/>
      <c r="E21" s="41"/>
      <c r="AC21" s="12"/>
      <c r="AD21" s="12"/>
      <c r="AE21" s="12"/>
      <c r="AF21" s="12"/>
      <c r="AG21" s="12"/>
    </row>
    <row r="22" spans="1:33" x14ac:dyDescent="0.2">
      <c r="A22" s="42"/>
      <c r="B22" s="41"/>
      <c r="C22" s="41"/>
      <c r="D22" s="41"/>
      <c r="E22" s="41"/>
      <c r="AC22" s="12"/>
      <c r="AD22" s="12"/>
      <c r="AE22" s="12"/>
      <c r="AF22" s="12"/>
      <c r="AG22" s="12"/>
    </row>
    <row r="23" spans="1:33" x14ac:dyDescent="0.2">
      <c r="A23" s="42"/>
      <c r="B23" s="41"/>
      <c r="C23" s="41"/>
      <c r="D23" s="41"/>
      <c r="E23" s="41"/>
      <c r="AC23" s="12"/>
      <c r="AD23" s="12"/>
      <c r="AE23" s="12"/>
      <c r="AF23" s="12"/>
      <c r="AG23" s="12"/>
    </row>
    <row r="24" spans="1:33" x14ac:dyDescent="0.2">
      <c r="A24" s="42"/>
      <c r="B24" s="41"/>
      <c r="C24" s="41"/>
      <c r="D24" s="41"/>
      <c r="E24" s="41"/>
      <c r="AC24" s="12"/>
      <c r="AD24" s="12"/>
      <c r="AE24" s="12"/>
      <c r="AF24" s="12"/>
      <c r="AG24" s="12"/>
    </row>
    <row r="25" spans="1:33" x14ac:dyDescent="0.2">
      <c r="A25" s="42"/>
      <c r="B25" s="41"/>
      <c r="C25" s="41"/>
      <c r="D25" s="41"/>
      <c r="E25" s="41"/>
      <c r="AC25" s="12"/>
      <c r="AD25" s="12"/>
      <c r="AE25" s="12"/>
      <c r="AF25" s="12"/>
      <c r="AG25" s="12"/>
    </row>
    <row r="26" spans="1:33" x14ac:dyDescent="0.2">
      <c r="A26" s="42"/>
      <c r="B26" s="41"/>
      <c r="C26" s="41"/>
      <c r="D26" s="41"/>
      <c r="E26" s="41"/>
      <c r="AC26" s="12"/>
      <c r="AD26" s="12"/>
      <c r="AE26" s="12"/>
      <c r="AF26" s="12"/>
      <c r="AG26" s="12"/>
    </row>
    <row r="27" spans="1:33" x14ac:dyDescent="0.2">
      <c r="A27" s="42"/>
      <c r="B27" s="41"/>
      <c r="C27" s="41"/>
      <c r="D27" s="41"/>
      <c r="E27" s="41"/>
      <c r="AC27" s="12"/>
      <c r="AD27" s="12"/>
      <c r="AE27" s="12"/>
      <c r="AF27" s="12"/>
      <c r="AG27" s="12"/>
    </row>
    <row r="28" spans="1:33" ht="17.25" customHeight="1" x14ac:dyDescent="0.2">
      <c r="A28" s="41"/>
      <c r="B28" s="41"/>
      <c r="C28" s="41"/>
      <c r="D28" s="41"/>
      <c r="E28" s="41"/>
      <c r="AC28" s="12"/>
      <c r="AD28" s="12"/>
      <c r="AE28" s="12"/>
      <c r="AF28" s="12"/>
      <c r="AG28" s="12"/>
    </row>
    <row r="29" spans="1:33" x14ac:dyDescent="0.2">
      <c r="A29" s="41"/>
      <c r="B29" s="41"/>
      <c r="C29" s="41"/>
      <c r="D29" s="41"/>
      <c r="E29" s="41"/>
      <c r="AC29" s="12"/>
      <c r="AD29" s="12"/>
      <c r="AE29" s="12"/>
      <c r="AF29" s="12"/>
      <c r="AG29" s="12"/>
    </row>
    <row r="30" spans="1:33" x14ac:dyDescent="0.2">
      <c r="A30" s="41"/>
      <c r="B30" s="41"/>
      <c r="C30" s="41"/>
      <c r="D30" s="41"/>
      <c r="E30" s="41"/>
      <c r="AC30" s="12"/>
      <c r="AD30" s="12"/>
      <c r="AE30" s="12"/>
      <c r="AF30" s="12"/>
      <c r="AG30" s="12"/>
    </row>
    <row r="31" spans="1:33" x14ac:dyDescent="0.2">
      <c r="A31" s="41"/>
      <c r="B31" s="41"/>
      <c r="C31" s="41"/>
      <c r="D31" s="41"/>
      <c r="E31" s="41"/>
      <c r="AC31" s="12"/>
      <c r="AD31" s="12"/>
      <c r="AE31" s="12"/>
      <c r="AF31" s="12"/>
      <c r="AG31" s="12"/>
    </row>
    <row r="32" spans="1:33" x14ac:dyDescent="0.2">
      <c r="A32" s="41"/>
      <c r="B32" s="41"/>
      <c r="C32" s="41"/>
      <c r="D32" s="41"/>
      <c r="E32" s="41"/>
      <c r="AC32" s="12"/>
      <c r="AD32" s="12"/>
      <c r="AE32" s="12"/>
      <c r="AF32" s="12"/>
      <c r="AG32" s="12"/>
    </row>
    <row r="33" spans="1:33" x14ac:dyDescent="0.2">
      <c r="A33" s="41"/>
      <c r="B33" s="41"/>
      <c r="C33" s="41"/>
      <c r="D33" s="41"/>
      <c r="E33" s="41"/>
      <c r="AC33" s="12"/>
      <c r="AD33" s="12"/>
      <c r="AE33" s="12"/>
      <c r="AF33" s="12"/>
      <c r="AG33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D5" sqref="D5"/>
    </sheetView>
  </sheetViews>
  <sheetFormatPr defaultRowHeight="15" x14ac:dyDescent="0.2"/>
  <cols>
    <col min="1" max="1" width="13.88671875" style="12" customWidth="1"/>
    <col min="2" max="2" width="82.88671875" style="12" customWidth="1"/>
    <col min="3" max="9" width="10.44140625" style="12" bestFit="1" customWidth="1"/>
    <col min="10" max="16384" width="8.88671875" style="12"/>
  </cols>
  <sheetData>
    <row r="1" spans="1:2" ht="19.5" x14ac:dyDescent="0.3">
      <c r="A1" s="6" t="s">
        <v>25</v>
      </c>
      <c r="B1" s="25"/>
    </row>
    <row r="2" spans="1:2" x14ac:dyDescent="0.2">
      <c r="A2" s="2" t="s">
        <v>26</v>
      </c>
      <c r="B2" s="25"/>
    </row>
    <row r="3" spans="1:2" ht="15.75" x14ac:dyDescent="0.25">
      <c r="A3" s="26" t="s">
        <v>27</v>
      </c>
      <c r="B3" s="27" t="s">
        <v>28</v>
      </c>
    </row>
    <row r="4" spans="1:2" ht="30" x14ac:dyDescent="0.2">
      <c r="A4" s="13" t="s">
        <v>30</v>
      </c>
      <c r="B4" s="20" t="s">
        <v>29</v>
      </c>
    </row>
    <row r="5" spans="1:2" ht="75" x14ac:dyDescent="0.2">
      <c r="A5" s="13" t="s">
        <v>31</v>
      </c>
      <c r="B5" s="20" t="s">
        <v>60</v>
      </c>
    </row>
    <row r="6" spans="1:2" ht="30" x14ac:dyDescent="0.2">
      <c r="A6" s="13" t="s">
        <v>32</v>
      </c>
      <c r="B6" s="20" t="s">
        <v>88</v>
      </c>
    </row>
    <row r="7" spans="1:2" x14ac:dyDescent="0.2">
      <c r="A7" s="62" t="s">
        <v>181</v>
      </c>
      <c r="B7" s="20" t="s">
        <v>182</v>
      </c>
    </row>
    <row r="8" spans="1:2" ht="30" x14ac:dyDescent="0.2">
      <c r="A8" s="62" t="s">
        <v>212</v>
      </c>
      <c r="B8" s="92" t="s">
        <v>214</v>
      </c>
    </row>
    <row r="9" spans="1:2" x14ac:dyDescent="0.2">
      <c r="A9" s="13"/>
    </row>
    <row r="10" spans="1:2" x14ac:dyDescent="0.2">
      <c r="A10" s="13"/>
    </row>
    <row r="11" spans="1:2" x14ac:dyDescent="0.2">
      <c r="A11" s="13"/>
    </row>
    <row r="12" spans="1:2" x14ac:dyDescent="0.2">
      <c r="A12" s="13"/>
    </row>
    <row r="13" spans="1:2" x14ac:dyDescent="0.2">
      <c r="A13" s="13"/>
    </row>
    <row r="14" spans="1:2" x14ac:dyDescent="0.2">
      <c r="A14" s="13"/>
    </row>
    <row r="15" spans="1:2" x14ac:dyDescent="0.2">
      <c r="A15" s="13"/>
    </row>
    <row r="16" spans="1:2" x14ac:dyDescent="0.2">
      <c r="A16" s="13"/>
    </row>
    <row r="17" spans="1:1" x14ac:dyDescent="0.2">
      <c r="A17" s="13"/>
    </row>
    <row r="18" spans="1:1" x14ac:dyDescent="0.2">
      <c r="A18" s="13"/>
    </row>
  </sheetData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pane ySplit="5" topLeftCell="A6" activePane="bottomLeft" state="frozen"/>
      <selection pane="bottomLeft" activeCell="F36" sqref="F36"/>
    </sheetView>
  </sheetViews>
  <sheetFormatPr defaultRowHeight="15" x14ac:dyDescent="0.2"/>
  <cols>
    <col min="1" max="1" width="16.6640625" style="12" customWidth="1"/>
    <col min="2" max="2" width="13.109375" style="12" customWidth="1"/>
    <col min="3" max="3" width="13.6640625" style="12" customWidth="1"/>
    <col min="4" max="4" width="16.44140625" style="12" customWidth="1"/>
    <col min="5" max="5" width="21" style="12" customWidth="1"/>
    <col min="6" max="6" width="24.33203125" style="12" customWidth="1"/>
    <col min="7" max="7" width="18.88671875" style="12" customWidth="1"/>
    <col min="8" max="8" width="14.44140625" style="12" customWidth="1"/>
    <col min="9" max="16384" width="8.88671875" style="12"/>
  </cols>
  <sheetData>
    <row r="1" spans="1:8" s="11" customFormat="1" ht="15.75" x14ac:dyDescent="0.25">
      <c r="A1" s="7" t="s">
        <v>189</v>
      </c>
      <c r="B1" s="8"/>
      <c r="C1" s="9"/>
      <c r="D1" s="10"/>
      <c r="E1" s="10"/>
      <c r="F1" s="8"/>
    </row>
    <row r="2" spans="1:8" s="11" customFormat="1" ht="15.75" x14ac:dyDescent="0.25">
      <c r="A2" s="8" t="s">
        <v>211</v>
      </c>
      <c r="B2" s="8"/>
      <c r="C2" s="9"/>
      <c r="D2" s="10"/>
      <c r="E2" s="10"/>
      <c r="F2" s="8"/>
    </row>
    <row r="3" spans="1:8" s="11" customFormat="1" ht="15.75" x14ac:dyDescent="0.25">
      <c r="A3" s="8" t="s">
        <v>9</v>
      </c>
      <c r="B3" s="8"/>
      <c r="C3" s="9"/>
      <c r="D3" s="10"/>
      <c r="E3" s="10"/>
      <c r="F3" s="8"/>
    </row>
    <row r="4" spans="1:8" s="11" customFormat="1" ht="15.75" x14ac:dyDescent="0.25">
      <c r="A4" s="11" t="s">
        <v>10</v>
      </c>
      <c r="B4" s="8"/>
      <c r="C4" s="9"/>
      <c r="D4" s="10"/>
      <c r="E4" s="10"/>
      <c r="F4" s="8"/>
    </row>
    <row r="5" spans="1:8" ht="47.25" x14ac:dyDescent="0.25">
      <c r="A5" s="14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6" t="s">
        <v>33</v>
      </c>
      <c r="G5" s="17" t="s">
        <v>24</v>
      </c>
      <c r="H5" s="14" t="s">
        <v>16</v>
      </c>
    </row>
    <row r="6" spans="1:8" x14ac:dyDescent="0.2">
      <c r="A6" s="18">
        <v>1990</v>
      </c>
      <c r="B6" s="60">
        <v>146.68</v>
      </c>
      <c r="C6" s="60">
        <v>13.090999999999999</v>
      </c>
      <c r="D6" s="60">
        <v>0.26600000000000001</v>
      </c>
      <c r="E6" s="60">
        <v>0.16200000000000001</v>
      </c>
      <c r="F6" s="35">
        <v>13.42</v>
      </c>
      <c r="G6" s="35">
        <v>0.46</v>
      </c>
      <c r="H6" s="35">
        <v>160.56</v>
      </c>
    </row>
    <row r="7" spans="1:8" x14ac:dyDescent="0.2">
      <c r="A7" s="18">
        <v>1991</v>
      </c>
      <c r="B7" s="60">
        <v>135.59200000000001</v>
      </c>
      <c r="C7" s="60">
        <v>12.347</v>
      </c>
      <c r="D7" s="60">
        <v>0.40799999999999997</v>
      </c>
      <c r="E7" s="60">
        <v>7.6999999999999999E-2</v>
      </c>
      <c r="F7" s="35">
        <v>12.832000000000001</v>
      </c>
      <c r="G7" s="35">
        <v>0.41</v>
      </c>
      <c r="H7" s="35">
        <v>148.834</v>
      </c>
    </row>
    <row r="8" spans="1:8" x14ac:dyDescent="0.2">
      <c r="A8" s="18">
        <v>1992</v>
      </c>
      <c r="B8" s="60">
        <v>143.16399999999999</v>
      </c>
      <c r="C8" s="60">
        <v>12.933</v>
      </c>
      <c r="D8" s="60">
        <v>0.50900000000000001</v>
      </c>
      <c r="E8" s="60">
        <v>0.11700000000000001</v>
      </c>
      <c r="F8" s="35">
        <v>13.51</v>
      </c>
      <c r="G8" s="35">
        <v>0.44</v>
      </c>
      <c r="H8" s="35">
        <v>157.11399999999998</v>
      </c>
    </row>
    <row r="9" spans="1:8" x14ac:dyDescent="0.2">
      <c r="A9" s="19">
        <v>1993</v>
      </c>
      <c r="B9" s="37">
        <v>144.75</v>
      </c>
      <c r="C9" s="37">
        <v>13.079000000000001</v>
      </c>
      <c r="D9" s="37">
        <v>0.376</v>
      </c>
      <c r="E9" s="37">
        <v>0.13300000000000001</v>
      </c>
      <c r="F9" s="35">
        <v>13.587999999999999</v>
      </c>
      <c r="G9" s="35">
        <v>0.55000000000000004</v>
      </c>
      <c r="H9" s="35">
        <v>158.88800000000001</v>
      </c>
    </row>
    <row r="10" spans="1:8" x14ac:dyDescent="0.2">
      <c r="A10" s="21">
        <v>1994</v>
      </c>
      <c r="B10" s="37">
        <v>142.09399999999999</v>
      </c>
      <c r="C10" s="37">
        <v>12.65</v>
      </c>
      <c r="D10" s="37">
        <v>0.22</v>
      </c>
      <c r="E10" s="37">
        <v>0.186</v>
      </c>
      <c r="F10" s="35">
        <v>13.055999999999999</v>
      </c>
      <c r="G10" s="35">
        <v>0.65</v>
      </c>
      <c r="H10" s="35">
        <v>155.80000000000001</v>
      </c>
    </row>
    <row r="11" spans="1:8" x14ac:dyDescent="0.2">
      <c r="A11" s="22">
        <v>1995</v>
      </c>
      <c r="B11" s="37">
        <v>142.61500000000001</v>
      </c>
      <c r="C11" s="37">
        <v>14.013999999999999</v>
      </c>
      <c r="D11" s="37">
        <v>0.27400000000000002</v>
      </c>
      <c r="E11" s="37">
        <v>0.22</v>
      </c>
      <c r="F11" s="35">
        <v>14.507999999999999</v>
      </c>
      <c r="G11" s="35">
        <v>0.59</v>
      </c>
      <c r="H11" s="35">
        <v>157.71300000000002</v>
      </c>
    </row>
    <row r="12" spans="1:8" x14ac:dyDescent="0.2">
      <c r="A12" s="23">
        <v>1996</v>
      </c>
      <c r="B12" s="37">
        <v>147.03399999999999</v>
      </c>
      <c r="C12" s="37">
        <v>14.194000000000001</v>
      </c>
      <c r="D12" s="37">
        <v>0.39900000000000002</v>
      </c>
      <c r="E12" s="37">
        <v>0.156</v>
      </c>
      <c r="F12" s="35">
        <v>14.749000000000001</v>
      </c>
      <c r="G12" s="35">
        <v>0.62</v>
      </c>
      <c r="H12" s="35">
        <v>162.40299999999999</v>
      </c>
    </row>
    <row r="13" spans="1:8" x14ac:dyDescent="0.2">
      <c r="A13" s="23">
        <v>1997</v>
      </c>
      <c r="B13" s="37">
        <v>140.51</v>
      </c>
      <c r="C13" s="37">
        <v>15.701000000000001</v>
      </c>
      <c r="D13" s="37">
        <v>0.42</v>
      </c>
      <c r="E13" s="37">
        <v>0.129</v>
      </c>
      <c r="F13" s="35">
        <v>16.25</v>
      </c>
      <c r="G13" s="35">
        <v>0.6</v>
      </c>
      <c r="H13" s="35">
        <v>157.36000000000001</v>
      </c>
    </row>
    <row r="14" spans="1:8" x14ac:dyDescent="0.2">
      <c r="A14" s="23">
        <v>1998</v>
      </c>
      <c r="B14" s="37">
        <v>139.19999999999999</v>
      </c>
      <c r="C14" s="37">
        <v>15.3</v>
      </c>
      <c r="D14" s="37">
        <v>0.32</v>
      </c>
      <c r="E14" s="37">
        <v>0.09</v>
      </c>
      <c r="F14" s="35">
        <v>15.7</v>
      </c>
      <c r="G14" s="35">
        <v>0.7</v>
      </c>
      <c r="H14" s="35">
        <v>155.6</v>
      </c>
    </row>
    <row r="15" spans="1:8" x14ac:dyDescent="0.2">
      <c r="A15" s="23">
        <v>1999</v>
      </c>
      <c r="B15" s="31">
        <v>139.4</v>
      </c>
      <c r="C15" s="31">
        <v>14.8</v>
      </c>
      <c r="D15" s="31">
        <v>0.6</v>
      </c>
      <c r="E15" s="31">
        <v>0.2</v>
      </c>
      <c r="F15" s="35">
        <v>15.7</v>
      </c>
      <c r="G15" s="35">
        <v>0.7</v>
      </c>
      <c r="H15" s="35">
        <v>155.80000000000001</v>
      </c>
    </row>
    <row r="16" spans="1:8" x14ac:dyDescent="0.2">
      <c r="A16" s="23">
        <v>2000</v>
      </c>
      <c r="B16" s="31">
        <v>142.5</v>
      </c>
      <c r="C16" s="31">
        <v>14.5</v>
      </c>
      <c r="D16" s="31">
        <v>0.6</v>
      </c>
      <c r="E16" s="31">
        <v>0.1</v>
      </c>
      <c r="F16" s="34">
        <v>15.5</v>
      </c>
      <c r="G16" s="34">
        <v>0.54679999999999995</v>
      </c>
      <c r="H16" s="34">
        <f>SUM(B16,C16,D16,E16,G16)</f>
        <v>158.24679999999998</v>
      </c>
    </row>
    <row r="17" spans="1:8" x14ac:dyDescent="0.2">
      <c r="A17" s="23">
        <v>2001</v>
      </c>
      <c r="B17" s="31">
        <v>134.9</v>
      </c>
      <c r="C17" s="31">
        <v>14.8</v>
      </c>
      <c r="D17" s="31">
        <v>0.4</v>
      </c>
      <c r="E17" s="31">
        <v>0.2</v>
      </c>
      <c r="F17" s="35">
        <v>15.4</v>
      </c>
      <c r="G17" s="35">
        <v>0.5</v>
      </c>
      <c r="H17" s="34">
        <f t="shared" ref="H17:H19" si="0">SUM(B17,C17,D17,E17,G17)</f>
        <v>150.80000000000001</v>
      </c>
    </row>
    <row r="18" spans="1:8" x14ac:dyDescent="0.2">
      <c r="A18" s="23">
        <v>2002</v>
      </c>
      <c r="B18" s="32">
        <v>138.6</v>
      </c>
      <c r="C18" s="32">
        <v>14.5</v>
      </c>
      <c r="D18" s="32">
        <v>0.4</v>
      </c>
      <c r="E18" s="32">
        <v>0.2</v>
      </c>
      <c r="F18" s="34">
        <v>15.2</v>
      </c>
      <c r="G18" s="34">
        <v>0.6</v>
      </c>
      <c r="H18" s="34">
        <f t="shared" si="0"/>
        <v>154.29999999999998</v>
      </c>
    </row>
    <row r="19" spans="1:8" x14ac:dyDescent="0.2">
      <c r="A19" s="23">
        <v>2003</v>
      </c>
      <c r="B19" s="29">
        <v>138.04300000000001</v>
      </c>
      <c r="C19" s="29">
        <v>14.170999999999999</v>
      </c>
      <c r="D19" s="29">
        <v>0.27500000000000002</v>
      </c>
      <c r="E19" s="29">
        <v>0.30399999999999999</v>
      </c>
      <c r="F19" s="34">
        <v>14.75</v>
      </c>
      <c r="G19" s="34">
        <v>0.6</v>
      </c>
      <c r="H19" s="34">
        <f t="shared" si="0"/>
        <v>153.393</v>
      </c>
    </row>
    <row r="20" spans="1:8" x14ac:dyDescent="0.2">
      <c r="A20" s="24" t="s">
        <v>23</v>
      </c>
      <c r="B20" s="29">
        <v>158.69999999999999</v>
      </c>
      <c r="C20" s="29">
        <v>14</v>
      </c>
      <c r="D20" s="29" t="s">
        <v>34</v>
      </c>
      <c r="E20" s="29">
        <v>0.3</v>
      </c>
      <c r="F20" s="34">
        <v>14.5</v>
      </c>
      <c r="G20" s="34">
        <v>0.5</v>
      </c>
      <c r="H20" s="35">
        <v>173.7</v>
      </c>
    </row>
    <row r="21" spans="1:8" x14ac:dyDescent="0.2">
      <c r="A21" s="23">
        <v>2005</v>
      </c>
      <c r="B21" s="29">
        <v>152.69999999999999</v>
      </c>
      <c r="C21" s="29">
        <v>12</v>
      </c>
      <c r="D21" s="29">
        <v>0.2</v>
      </c>
      <c r="E21" s="29">
        <v>0.2</v>
      </c>
      <c r="F21" s="34">
        <v>12.5</v>
      </c>
      <c r="G21" s="34">
        <v>0.4</v>
      </c>
      <c r="H21" s="34">
        <v>165.6</v>
      </c>
    </row>
    <row r="22" spans="1:8" x14ac:dyDescent="0.2">
      <c r="A22" s="23">
        <v>2006</v>
      </c>
      <c r="B22" s="29">
        <v>155.5</v>
      </c>
      <c r="C22" s="29">
        <v>13.2</v>
      </c>
      <c r="D22" s="29">
        <v>0.6</v>
      </c>
      <c r="E22" s="29">
        <v>0.4</v>
      </c>
      <c r="F22" s="34">
        <v>14.2</v>
      </c>
      <c r="G22" s="34">
        <v>0.4</v>
      </c>
      <c r="H22" s="34">
        <v>170</v>
      </c>
    </row>
    <row r="23" spans="1:8" x14ac:dyDescent="0.2">
      <c r="A23" s="23">
        <v>2007</v>
      </c>
      <c r="B23" s="29">
        <v>159.80000000000001</v>
      </c>
      <c r="C23" s="29">
        <v>15.8</v>
      </c>
      <c r="D23" s="29">
        <v>0.5</v>
      </c>
      <c r="E23" s="29" t="s">
        <v>34</v>
      </c>
      <c r="F23" s="34">
        <v>16.399999999999999</v>
      </c>
      <c r="G23" s="34">
        <v>0.6</v>
      </c>
      <c r="H23" s="34">
        <v>176.8</v>
      </c>
    </row>
    <row r="24" spans="1:8" x14ac:dyDescent="0.2">
      <c r="A24" s="23">
        <v>2008</v>
      </c>
      <c r="B24" s="29">
        <v>144.19999999999999</v>
      </c>
      <c r="C24" s="29">
        <v>11.4</v>
      </c>
      <c r="D24" s="29">
        <v>0.6</v>
      </c>
      <c r="E24" s="29">
        <v>0.3</v>
      </c>
      <c r="F24" s="34">
        <v>12.3</v>
      </c>
      <c r="G24" s="34">
        <v>0.5</v>
      </c>
      <c r="H24" s="34">
        <v>157</v>
      </c>
    </row>
    <row r="25" spans="1:8" x14ac:dyDescent="0.2">
      <c r="A25" s="23">
        <v>2009</v>
      </c>
      <c r="B25" s="29">
        <v>118.8</v>
      </c>
      <c r="C25" s="29">
        <v>12.2</v>
      </c>
      <c r="D25" s="29" t="s">
        <v>34</v>
      </c>
      <c r="E25" s="29">
        <v>0.2</v>
      </c>
      <c r="F25" s="34">
        <v>12.6</v>
      </c>
      <c r="G25" s="34">
        <v>0.5</v>
      </c>
      <c r="H25" s="34">
        <v>131.9</v>
      </c>
    </row>
    <row r="26" spans="1:8" x14ac:dyDescent="0.2">
      <c r="A26" s="23">
        <v>2010</v>
      </c>
      <c r="B26" s="29">
        <v>116.8</v>
      </c>
      <c r="C26" s="29">
        <v>13.9</v>
      </c>
      <c r="D26" s="29">
        <v>0.8</v>
      </c>
      <c r="E26" s="29">
        <v>0.1</v>
      </c>
      <c r="F26" s="34">
        <v>14.8</v>
      </c>
      <c r="G26" s="34">
        <v>0.4</v>
      </c>
      <c r="H26" s="34">
        <v>131.9</v>
      </c>
    </row>
    <row r="27" spans="1:8" x14ac:dyDescent="0.2">
      <c r="A27" s="24" t="s">
        <v>17</v>
      </c>
      <c r="B27" s="33">
        <v>121</v>
      </c>
      <c r="C27" s="33">
        <v>12.8</v>
      </c>
      <c r="D27" s="29" t="s">
        <v>34</v>
      </c>
      <c r="E27" s="29" t="s">
        <v>34</v>
      </c>
      <c r="F27" s="36">
        <v>13.5</v>
      </c>
      <c r="G27" s="36">
        <v>0.3</v>
      </c>
      <c r="H27" s="36">
        <v>134.80000000000001</v>
      </c>
    </row>
    <row r="28" spans="1:8" x14ac:dyDescent="0.2">
      <c r="A28" s="24" t="s">
        <v>18</v>
      </c>
      <c r="B28" s="33">
        <v>123.5</v>
      </c>
      <c r="C28" s="33">
        <v>12.4</v>
      </c>
      <c r="D28" s="29" t="s">
        <v>34</v>
      </c>
      <c r="E28" s="33">
        <v>0.7</v>
      </c>
      <c r="F28" s="36">
        <v>13.5</v>
      </c>
      <c r="G28" s="36">
        <v>0.3</v>
      </c>
      <c r="H28" s="36">
        <v>137.19999999999999</v>
      </c>
    </row>
    <row r="29" spans="1:8" x14ac:dyDescent="0.2">
      <c r="A29" s="24" t="s">
        <v>19</v>
      </c>
      <c r="B29" s="33">
        <v>111.8</v>
      </c>
      <c r="C29" s="33">
        <v>12.6</v>
      </c>
      <c r="D29" s="29" t="s">
        <v>34</v>
      </c>
      <c r="E29" s="33">
        <v>0.2</v>
      </c>
      <c r="F29" s="36">
        <v>13</v>
      </c>
      <c r="G29" s="36">
        <v>0.3</v>
      </c>
      <c r="H29" s="36">
        <v>125</v>
      </c>
    </row>
    <row r="30" spans="1:8" x14ac:dyDescent="0.2">
      <c r="A30" s="24" t="s">
        <v>20</v>
      </c>
      <c r="B30" s="33">
        <v>109.1</v>
      </c>
      <c r="C30" s="33">
        <v>13.3</v>
      </c>
      <c r="D30" s="29" t="s">
        <v>34</v>
      </c>
      <c r="E30" s="33">
        <v>0.1</v>
      </c>
      <c r="F30" s="36">
        <v>13.5</v>
      </c>
      <c r="G30" s="36">
        <v>0.2</v>
      </c>
      <c r="H30" s="36">
        <v>122.9</v>
      </c>
    </row>
    <row r="31" spans="1:8" x14ac:dyDescent="0.2">
      <c r="A31" s="24" t="s">
        <v>21</v>
      </c>
      <c r="B31" s="33">
        <v>115.8</v>
      </c>
      <c r="C31" s="33">
        <v>15.8</v>
      </c>
      <c r="D31" s="29" t="s">
        <v>34</v>
      </c>
      <c r="E31" s="33">
        <v>0.5</v>
      </c>
      <c r="F31" s="36">
        <v>16.7</v>
      </c>
      <c r="G31" s="36">
        <v>0.2</v>
      </c>
      <c r="H31" s="36">
        <v>132.69999999999999</v>
      </c>
    </row>
    <row r="32" spans="1:8" x14ac:dyDescent="0.2">
      <c r="A32" s="24" t="s">
        <v>22</v>
      </c>
      <c r="B32" s="33">
        <v>123.6</v>
      </c>
      <c r="C32" s="33">
        <v>15.7</v>
      </c>
      <c r="D32" s="29" t="s">
        <v>34</v>
      </c>
      <c r="E32" s="33">
        <v>0.4</v>
      </c>
      <c r="F32" s="36">
        <v>16.2</v>
      </c>
      <c r="G32" s="36">
        <v>0.2</v>
      </c>
      <c r="H32" s="36">
        <v>139.9</v>
      </c>
    </row>
    <row r="33" spans="1:8" x14ac:dyDescent="0.2">
      <c r="A33" s="23">
        <v>2017</v>
      </c>
      <c r="B33" s="29">
        <v>107.6</v>
      </c>
      <c r="C33" s="29">
        <v>14</v>
      </c>
      <c r="D33" s="29">
        <v>0.6</v>
      </c>
      <c r="E33" s="29">
        <v>0.2</v>
      </c>
      <c r="F33" s="34">
        <v>14.8</v>
      </c>
      <c r="G33" s="34">
        <v>0.2</v>
      </c>
      <c r="H33" s="34">
        <v>122.6</v>
      </c>
    </row>
    <row r="34" spans="1:8" x14ac:dyDescent="0.2">
      <c r="A34" s="23">
        <v>2018</v>
      </c>
      <c r="B34" s="29">
        <v>111.4</v>
      </c>
      <c r="C34" s="29">
        <v>16.5</v>
      </c>
      <c r="D34" s="29" t="s">
        <v>34</v>
      </c>
      <c r="E34" s="29">
        <v>0.2</v>
      </c>
      <c r="F34" s="34">
        <v>17</v>
      </c>
      <c r="G34" s="34">
        <v>0.2</v>
      </c>
      <c r="H34" s="34">
        <v>128.6</v>
      </c>
    </row>
    <row r="35" spans="1:8" x14ac:dyDescent="0.2">
      <c r="A35" s="24" t="s">
        <v>213</v>
      </c>
      <c r="B35" s="12">
        <v>103.2</v>
      </c>
      <c r="C35" s="12">
        <v>15</v>
      </c>
      <c r="D35" s="29" t="s">
        <v>34</v>
      </c>
      <c r="E35" s="12">
        <v>0.4</v>
      </c>
      <c r="F35" s="12">
        <v>15.5</v>
      </c>
      <c r="G35" s="12">
        <v>0.4</v>
      </c>
      <c r="H35" s="12">
        <v>119.1</v>
      </c>
    </row>
    <row r="36" spans="1:8" x14ac:dyDescent="0.2">
      <c r="A36" s="23">
        <v>2020</v>
      </c>
      <c r="B36" s="30">
        <v>93.3</v>
      </c>
      <c r="C36" s="30">
        <v>11.5</v>
      </c>
      <c r="D36" s="30" t="s">
        <v>34</v>
      </c>
      <c r="E36" s="30">
        <v>0.2</v>
      </c>
      <c r="F36" s="28">
        <v>11.9</v>
      </c>
      <c r="G36" s="28">
        <v>0.3</v>
      </c>
      <c r="H36" s="28">
        <v>105.5</v>
      </c>
    </row>
    <row r="38" spans="1:8" x14ac:dyDescent="0.2">
      <c r="D38" s="3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4" topLeftCell="A5" activePane="bottomLeft" state="frozen"/>
      <selection pane="bottomLeft" activeCell="A3" sqref="A3"/>
    </sheetView>
  </sheetViews>
  <sheetFormatPr defaultRowHeight="15" x14ac:dyDescent="0.2"/>
  <cols>
    <col min="1" max="1" width="16.6640625" style="12" customWidth="1"/>
    <col min="2" max="2" width="13.109375" style="12" customWidth="1"/>
    <col min="3" max="3" width="13.6640625" style="12" customWidth="1"/>
    <col min="4" max="4" width="16.44140625" style="12" customWidth="1"/>
    <col min="5" max="5" width="21" style="12" customWidth="1"/>
    <col min="6" max="6" width="24.33203125" style="12" customWidth="1"/>
    <col min="7" max="7" width="18.88671875" style="12" customWidth="1"/>
    <col min="8" max="8" width="14.44140625" style="12" customWidth="1"/>
    <col min="9" max="9" width="8.88671875" style="12"/>
    <col min="10" max="10" width="15" style="12" customWidth="1"/>
    <col min="11" max="11" width="23.44140625" style="12" customWidth="1"/>
    <col min="12" max="12" width="23" style="12" customWidth="1"/>
    <col min="13" max="13" width="21" style="12" customWidth="1"/>
    <col min="14" max="14" width="29.6640625" style="12" customWidth="1"/>
    <col min="15" max="15" width="34.88671875" style="12" customWidth="1"/>
    <col min="16" max="16" width="31.88671875" style="12" customWidth="1"/>
    <col min="17" max="17" width="20.109375" style="12" customWidth="1"/>
    <col min="18" max="16384" width="8.88671875" style="12"/>
  </cols>
  <sheetData>
    <row r="1" spans="1:8" s="11" customFormat="1" ht="15.75" x14ac:dyDescent="0.25">
      <c r="A1" s="7" t="s">
        <v>190</v>
      </c>
      <c r="B1" s="8"/>
      <c r="C1" s="9"/>
      <c r="D1" s="10"/>
      <c r="E1" s="10"/>
      <c r="F1" s="8"/>
    </row>
    <row r="2" spans="1:8" s="11" customFormat="1" ht="15.75" x14ac:dyDescent="0.25">
      <c r="A2" s="8" t="s">
        <v>211</v>
      </c>
      <c r="B2" s="8"/>
      <c r="C2" s="9"/>
      <c r="D2" s="10"/>
      <c r="E2" s="10"/>
      <c r="F2" s="8"/>
    </row>
    <row r="3" spans="1:8" s="11" customFormat="1" ht="15.75" x14ac:dyDescent="0.25">
      <c r="A3" s="11" t="s">
        <v>10</v>
      </c>
      <c r="B3" s="8"/>
      <c r="C3" s="9"/>
      <c r="D3" s="10"/>
      <c r="E3" s="10"/>
      <c r="F3" s="8"/>
    </row>
    <row r="4" spans="1:8" ht="47.25" x14ac:dyDescent="0.25">
      <c r="A4" s="14" t="s">
        <v>11</v>
      </c>
      <c r="B4" s="14" t="s">
        <v>12</v>
      </c>
      <c r="C4" s="15" t="s">
        <v>13</v>
      </c>
      <c r="D4" s="15" t="s">
        <v>14</v>
      </c>
      <c r="E4" s="15" t="s">
        <v>15</v>
      </c>
      <c r="F4" s="16" t="s">
        <v>33</v>
      </c>
      <c r="G4" s="17" t="s">
        <v>24</v>
      </c>
      <c r="H4" s="14" t="s">
        <v>16</v>
      </c>
    </row>
    <row r="5" spans="1:8" x14ac:dyDescent="0.2">
      <c r="A5" s="40">
        <v>1990</v>
      </c>
      <c r="B5" s="37">
        <v>146.68</v>
      </c>
      <c r="C5" s="37">
        <v>16.776</v>
      </c>
      <c r="D5" s="37">
        <v>0.34899999999999998</v>
      </c>
      <c r="E5" s="37">
        <v>0.109</v>
      </c>
      <c r="F5" s="37">
        <v>17.234000000000002</v>
      </c>
      <c r="G5" s="37">
        <v>0.2</v>
      </c>
      <c r="H5" s="37">
        <v>164.114</v>
      </c>
    </row>
    <row r="6" spans="1:8" x14ac:dyDescent="0.2">
      <c r="A6" s="40">
        <v>1991</v>
      </c>
      <c r="B6" s="37">
        <v>135.59200000000001</v>
      </c>
      <c r="C6" s="37">
        <v>16.699000000000002</v>
      </c>
      <c r="D6" s="37">
        <v>0.48399999999999999</v>
      </c>
      <c r="E6" s="37">
        <v>7.1999999999999995E-2</v>
      </c>
      <c r="F6" s="37">
        <v>17.254999999999999</v>
      </c>
      <c r="G6" s="37">
        <v>0.19</v>
      </c>
      <c r="H6" s="37">
        <v>153.03700000000001</v>
      </c>
    </row>
    <row r="7" spans="1:8" x14ac:dyDescent="0.2">
      <c r="A7" s="40">
        <v>1992</v>
      </c>
      <c r="B7" s="37">
        <v>143.16399999999999</v>
      </c>
      <c r="C7" s="37">
        <v>16.314</v>
      </c>
      <c r="D7" s="37">
        <v>0.27900000000000003</v>
      </c>
      <c r="E7" s="37">
        <v>8.5000000000000006E-2</v>
      </c>
      <c r="F7" s="37">
        <v>16.678000000000001</v>
      </c>
      <c r="G7" s="37">
        <v>0.22</v>
      </c>
      <c r="H7" s="37">
        <v>160.06199999999998</v>
      </c>
    </row>
    <row r="8" spans="1:8" x14ac:dyDescent="0.2">
      <c r="A8" s="40">
        <v>1993</v>
      </c>
      <c r="B8" s="37">
        <v>144.75</v>
      </c>
      <c r="C8" s="37">
        <v>16.818999999999999</v>
      </c>
      <c r="D8" s="37">
        <v>0.35899999999999999</v>
      </c>
      <c r="E8" s="37">
        <v>7.0000000000000007E-2</v>
      </c>
      <c r="F8" s="37">
        <v>17.248000000000001</v>
      </c>
      <c r="G8" s="37">
        <v>0.24</v>
      </c>
      <c r="H8" s="37">
        <v>162.238</v>
      </c>
    </row>
    <row r="9" spans="1:8" x14ac:dyDescent="0.2">
      <c r="A9" s="40">
        <v>1994</v>
      </c>
      <c r="B9" s="37">
        <v>142.09399999999999</v>
      </c>
      <c r="C9" s="37">
        <v>17.792000000000002</v>
      </c>
      <c r="D9" s="37">
        <v>0.3</v>
      </c>
      <c r="E9" s="37">
        <v>0.104</v>
      </c>
      <c r="F9" s="37">
        <v>18.196000000000002</v>
      </c>
      <c r="G9" s="58" t="s">
        <v>173</v>
      </c>
      <c r="H9" s="58" t="s">
        <v>173</v>
      </c>
    </row>
    <row r="10" spans="1:8" x14ac:dyDescent="0.2">
      <c r="A10" s="40">
        <v>1995</v>
      </c>
      <c r="B10" s="37">
        <v>142.61500000000001</v>
      </c>
      <c r="C10" s="37">
        <v>18.454999999999998</v>
      </c>
      <c r="D10" s="37">
        <v>0.28399999999999997</v>
      </c>
      <c r="E10" s="37">
        <v>0.19800000000000001</v>
      </c>
      <c r="F10" s="37">
        <v>18.937000000000001</v>
      </c>
      <c r="G10" s="37">
        <v>0.25</v>
      </c>
      <c r="H10" s="37">
        <v>161.80200000000002</v>
      </c>
    </row>
    <row r="11" spans="1:8" x14ac:dyDescent="0.2">
      <c r="A11" s="40">
        <v>1996</v>
      </c>
      <c r="B11" s="37">
        <v>147.03399999999999</v>
      </c>
      <c r="C11" s="37">
        <v>19.050999999999998</v>
      </c>
      <c r="D11" s="37">
        <v>0.40100000000000002</v>
      </c>
      <c r="E11" s="37">
        <v>0.124</v>
      </c>
      <c r="F11" s="37">
        <v>19.576000000000001</v>
      </c>
      <c r="G11" s="37">
        <v>0.26</v>
      </c>
      <c r="H11" s="37">
        <v>166.87</v>
      </c>
    </row>
    <row r="12" spans="1:8" x14ac:dyDescent="0.2">
      <c r="A12" s="40">
        <v>1997</v>
      </c>
      <c r="B12" s="37">
        <v>140.51</v>
      </c>
      <c r="C12" s="37">
        <v>20.187999999999999</v>
      </c>
      <c r="D12" s="37">
        <v>0.34300000000000003</v>
      </c>
      <c r="E12" s="37">
        <v>5.5E-2</v>
      </c>
      <c r="F12" s="37">
        <v>20.585999999999999</v>
      </c>
      <c r="G12" s="37">
        <v>0.27</v>
      </c>
      <c r="H12" s="37">
        <v>161.36600000000001</v>
      </c>
    </row>
    <row r="13" spans="1:8" x14ac:dyDescent="0.2">
      <c r="A13" s="40">
        <v>1998</v>
      </c>
      <c r="B13" s="37">
        <v>139.19999999999999</v>
      </c>
      <c r="C13" s="37">
        <v>18.399999999999999</v>
      </c>
      <c r="D13" s="37">
        <v>0.3</v>
      </c>
      <c r="E13" s="37">
        <v>5.5E-2</v>
      </c>
      <c r="F13" s="37">
        <v>18.7</v>
      </c>
      <c r="G13" s="37">
        <v>0.2</v>
      </c>
      <c r="H13" s="37">
        <v>158.19999999999999</v>
      </c>
    </row>
    <row r="14" spans="1:8" x14ac:dyDescent="0.2">
      <c r="A14" s="40">
        <v>1999</v>
      </c>
      <c r="B14" s="37">
        <v>139.4</v>
      </c>
      <c r="C14" s="37">
        <v>18.8</v>
      </c>
      <c r="D14" s="37">
        <v>0.25700000000000001</v>
      </c>
      <c r="E14" s="37">
        <v>5.5E-2</v>
      </c>
      <c r="F14" s="37">
        <v>19.2</v>
      </c>
      <c r="G14" s="37">
        <v>0.3</v>
      </c>
      <c r="H14" s="37">
        <v>158.9</v>
      </c>
    </row>
    <row r="15" spans="1:8" x14ac:dyDescent="0.2">
      <c r="A15" s="40">
        <v>2000</v>
      </c>
      <c r="B15" s="37">
        <v>142.5</v>
      </c>
      <c r="C15" s="37">
        <v>19.899999999999999</v>
      </c>
      <c r="D15" s="37">
        <v>0.2</v>
      </c>
      <c r="E15" s="37">
        <v>0.2</v>
      </c>
      <c r="F15" s="37">
        <v>20.3</v>
      </c>
      <c r="G15" s="37">
        <v>0.24410000000000001</v>
      </c>
      <c r="H15" s="37">
        <f>SUM(B15,C15,D15,E15,G15)</f>
        <v>163.04409999999999</v>
      </c>
    </row>
    <row r="16" spans="1:8" x14ac:dyDescent="0.2">
      <c r="A16" s="40">
        <v>2001</v>
      </c>
      <c r="B16" s="29">
        <v>134.9</v>
      </c>
      <c r="C16" s="29">
        <v>18.899999999999999</v>
      </c>
      <c r="D16" s="29">
        <v>0.3</v>
      </c>
      <c r="E16" s="29">
        <v>0.1</v>
      </c>
      <c r="F16" s="29">
        <v>19.3</v>
      </c>
      <c r="G16" s="29">
        <v>0.2</v>
      </c>
      <c r="H16" s="37">
        <f t="shared" ref="H16:H18" si="0">SUM(B16,C16,D16,E16,G16)</f>
        <v>154.4</v>
      </c>
    </row>
    <row r="17" spans="1:8" x14ac:dyDescent="0.2">
      <c r="A17" s="40">
        <v>2002</v>
      </c>
      <c r="B17" s="29">
        <v>138.6</v>
      </c>
      <c r="C17" s="29">
        <v>17.899999999999999</v>
      </c>
      <c r="D17" s="29">
        <v>0.3</v>
      </c>
      <c r="E17" s="29">
        <v>0.1</v>
      </c>
      <c r="F17" s="29">
        <v>18.3</v>
      </c>
      <c r="G17" s="29">
        <v>0.2</v>
      </c>
      <c r="H17" s="37">
        <f t="shared" si="0"/>
        <v>157.1</v>
      </c>
    </row>
    <row r="18" spans="1:8" x14ac:dyDescent="0.2">
      <c r="A18" s="40">
        <v>2003</v>
      </c>
      <c r="B18" s="29">
        <v>138.04300000000001</v>
      </c>
      <c r="C18" s="29">
        <f>F18-E18-D18</f>
        <v>20.463999999999999</v>
      </c>
      <c r="D18" s="29">
        <v>0.23699999999999999</v>
      </c>
      <c r="E18" s="29">
        <v>0.19</v>
      </c>
      <c r="F18" s="29">
        <v>20.890999999999998</v>
      </c>
      <c r="G18" s="29">
        <v>0.2</v>
      </c>
      <c r="H18" s="37">
        <f t="shared" si="0"/>
        <v>159.13399999999999</v>
      </c>
    </row>
    <row r="19" spans="1:8" x14ac:dyDescent="0.2">
      <c r="A19" s="40" t="s">
        <v>23</v>
      </c>
      <c r="B19" s="29">
        <v>158.69999999999999</v>
      </c>
      <c r="C19" s="29">
        <v>17.5</v>
      </c>
      <c r="D19" s="29" t="s">
        <v>34</v>
      </c>
      <c r="E19" s="29">
        <v>0.2</v>
      </c>
      <c r="F19" s="29">
        <v>17.899999999999999</v>
      </c>
      <c r="G19" s="29">
        <v>0.3</v>
      </c>
      <c r="H19" s="37">
        <v>176.9</v>
      </c>
    </row>
    <row r="20" spans="1:8" x14ac:dyDescent="0.2">
      <c r="A20" s="40">
        <v>2005</v>
      </c>
      <c r="B20" s="29">
        <v>152.69999999999999</v>
      </c>
      <c r="C20" s="29">
        <v>16.7</v>
      </c>
      <c r="D20" s="29">
        <v>0.5</v>
      </c>
      <c r="E20" s="29">
        <v>0.2</v>
      </c>
      <c r="F20" s="29">
        <v>17.399999999999999</v>
      </c>
      <c r="G20" s="29">
        <v>0.2</v>
      </c>
      <c r="H20" s="29">
        <v>170.4</v>
      </c>
    </row>
    <row r="21" spans="1:8" x14ac:dyDescent="0.2">
      <c r="A21" s="40">
        <v>2006</v>
      </c>
      <c r="B21" s="29">
        <v>155.5</v>
      </c>
      <c r="C21" s="29">
        <v>18.600000000000001</v>
      </c>
      <c r="D21" s="29">
        <v>0.2</v>
      </c>
      <c r="E21" s="29">
        <v>0.1</v>
      </c>
      <c r="F21" s="29">
        <v>18.899999999999999</v>
      </c>
      <c r="G21" s="29">
        <v>0.2</v>
      </c>
      <c r="H21" s="29">
        <v>174.6</v>
      </c>
    </row>
    <row r="22" spans="1:8" x14ac:dyDescent="0.2">
      <c r="A22" s="40">
        <v>2007</v>
      </c>
      <c r="B22" s="29">
        <v>159.80000000000001</v>
      </c>
      <c r="C22" s="29">
        <v>21.2</v>
      </c>
      <c r="D22" s="29">
        <v>0.6</v>
      </c>
      <c r="E22" s="29" t="s">
        <v>34</v>
      </c>
      <c r="F22" s="29">
        <v>21.9</v>
      </c>
      <c r="G22" s="29">
        <v>0.3</v>
      </c>
      <c r="H22" s="29">
        <v>182</v>
      </c>
    </row>
    <row r="23" spans="1:8" x14ac:dyDescent="0.2">
      <c r="A23" s="40">
        <v>2008</v>
      </c>
      <c r="B23" s="29">
        <v>144.19999999999999</v>
      </c>
      <c r="C23" s="29">
        <v>17.100000000000001</v>
      </c>
      <c r="D23" s="29">
        <v>0.3</v>
      </c>
      <c r="E23" s="29">
        <v>0.3</v>
      </c>
      <c r="F23" s="29">
        <v>17.7</v>
      </c>
      <c r="G23" s="29">
        <v>0.3</v>
      </c>
      <c r="H23" s="29">
        <v>162.19999999999999</v>
      </c>
    </row>
    <row r="24" spans="1:8" x14ac:dyDescent="0.2">
      <c r="A24" s="40">
        <v>2009</v>
      </c>
      <c r="B24" s="29">
        <v>118.8</v>
      </c>
      <c r="C24" s="29">
        <v>15.5</v>
      </c>
      <c r="D24" s="29" t="s">
        <v>34</v>
      </c>
      <c r="E24" s="29">
        <v>0.4</v>
      </c>
      <c r="F24" s="29">
        <v>16</v>
      </c>
      <c r="G24" s="29">
        <v>0.2</v>
      </c>
      <c r="H24" s="29">
        <v>134.9</v>
      </c>
    </row>
    <row r="25" spans="1:8" x14ac:dyDescent="0.2">
      <c r="A25" s="40">
        <v>2010</v>
      </c>
      <c r="B25" s="29">
        <v>116.8</v>
      </c>
      <c r="C25" s="29">
        <v>17.3</v>
      </c>
      <c r="D25" s="29">
        <v>0.4</v>
      </c>
      <c r="E25" s="29">
        <v>0.2</v>
      </c>
      <c r="F25" s="29">
        <v>17.899999999999999</v>
      </c>
      <c r="G25" s="29">
        <v>0.2</v>
      </c>
      <c r="H25" s="29">
        <v>134.9</v>
      </c>
    </row>
    <row r="26" spans="1:8" x14ac:dyDescent="0.2">
      <c r="A26" s="40" t="s">
        <v>17</v>
      </c>
      <c r="B26" s="33">
        <v>121</v>
      </c>
      <c r="C26" s="33">
        <v>16.8</v>
      </c>
      <c r="D26" s="29" t="s">
        <v>34</v>
      </c>
      <c r="E26" s="33">
        <v>0.3</v>
      </c>
      <c r="F26" s="33">
        <v>17.5</v>
      </c>
      <c r="G26" s="33">
        <v>0.1</v>
      </c>
      <c r="H26" s="33">
        <v>138.5</v>
      </c>
    </row>
    <row r="27" spans="1:8" x14ac:dyDescent="0.2">
      <c r="A27" s="40" t="s">
        <v>18</v>
      </c>
      <c r="B27" s="33">
        <v>123.5</v>
      </c>
      <c r="C27" s="33">
        <v>18.8</v>
      </c>
      <c r="D27" s="29" t="s">
        <v>34</v>
      </c>
      <c r="E27" s="33">
        <v>0.5</v>
      </c>
      <c r="F27" s="33">
        <v>19.600000000000001</v>
      </c>
      <c r="G27" s="33">
        <v>0.1</v>
      </c>
      <c r="H27" s="33">
        <v>143.19999999999999</v>
      </c>
    </row>
    <row r="28" spans="1:8" x14ac:dyDescent="0.2">
      <c r="A28" s="40" t="s">
        <v>19</v>
      </c>
      <c r="B28" s="33">
        <v>111.8</v>
      </c>
      <c r="C28" s="33">
        <v>15.8</v>
      </c>
      <c r="D28" s="29" t="s">
        <v>34</v>
      </c>
      <c r="E28" s="29" t="s">
        <v>34</v>
      </c>
      <c r="F28" s="33">
        <v>16.2</v>
      </c>
      <c r="G28" s="33">
        <v>0.1</v>
      </c>
      <c r="H28" s="33">
        <v>128.1</v>
      </c>
    </row>
    <row r="29" spans="1:8" x14ac:dyDescent="0.2">
      <c r="A29" s="40" t="s">
        <v>20</v>
      </c>
      <c r="B29" s="33">
        <v>109.1</v>
      </c>
      <c r="C29" s="33">
        <v>17.7</v>
      </c>
      <c r="D29" s="29" t="s">
        <v>34</v>
      </c>
      <c r="E29" s="33">
        <v>0.2</v>
      </c>
      <c r="F29" s="33">
        <v>18.2</v>
      </c>
      <c r="G29" s="33">
        <v>0.1</v>
      </c>
      <c r="H29" s="33">
        <v>127.4</v>
      </c>
    </row>
    <row r="30" spans="1:8" x14ac:dyDescent="0.2">
      <c r="A30" s="40" t="s">
        <v>21</v>
      </c>
      <c r="B30" s="33">
        <v>115.8</v>
      </c>
      <c r="C30" s="33">
        <v>19.7</v>
      </c>
      <c r="D30" s="29" t="s">
        <v>34</v>
      </c>
      <c r="E30" s="33">
        <v>0.5</v>
      </c>
      <c r="F30" s="33">
        <v>20.3</v>
      </c>
      <c r="G30" s="33">
        <v>0.2</v>
      </c>
      <c r="H30" s="33">
        <v>136.19999999999999</v>
      </c>
    </row>
    <row r="31" spans="1:8" x14ac:dyDescent="0.2">
      <c r="A31" s="40" t="s">
        <v>22</v>
      </c>
      <c r="B31" s="33">
        <v>123.6</v>
      </c>
      <c r="C31" s="33">
        <v>18.899999999999999</v>
      </c>
      <c r="D31" s="29" t="s">
        <v>34</v>
      </c>
      <c r="E31" s="33">
        <v>0.2</v>
      </c>
      <c r="F31" s="33">
        <v>19.3</v>
      </c>
      <c r="G31" s="33">
        <v>0.1</v>
      </c>
      <c r="H31" s="33">
        <v>143</v>
      </c>
    </row>
    <row r="32" spans="1:8" x14ac:dyDescent="0.2">
      <c r="A32" s="40">
        <v>2017</v>
      </c>
      <c r="B32" s="29">
        <v>107.6</v>
      </c>
      <c r="C32" s="29">
        <v>18.2</v>
      </c>
      <c r="D32" s="29" t="s">
        <v>34</v>
      </c>
      <c r="E32" s="29" t="s">
        <v>34</v>
      </c>
      <c r="F32" s="29">
        <v>19</v>
      </c>
      <c r="G32" s="29">
        <v>0.1</v>
      </c>
      <c r="H32" s="29">
        <v>126.7</v>
      </c>
    </row>
    <row r="33" spans="1:8" x14ac:dyDescent="0.2">
      <c r="A33" s="40">
        <v>2018</v>
      </c>
      <c r="B33" s="29">
        <v>111.4</v>
      </c>
      <c r="C33" s="29">
        <v>19.399999999999999</v>
      </c>
      <c r="D33" s="29" t="s">
        <v>34</v>
      </c>
      <c r="E33" s="29">
        <v>0.3</v>
      </c>
      <c r="F33" s="29">
        <v>19.8</v>
      </c>
      <c r="G33" s="29">
        <v>0.1</v>
      </c>
      <c r="H33" s="29">
        <v>131.30000000000001</v>
      </c>
    </row>
    <row r="34" spans="1:8" x14ac:dyDescent="0.2">
      <c r="A34" s="24" t="s">
        <v>213</v>
      </c>
      <c r="B34" s="32">
        <v>103.2</v>
      </c>
      <c r="C34" s="32">
        <v>18</v>
      </c>
      <c r="D34" s="29" t="s">
        <v>34</v>
      </c>
      <c r="E34" s="32">
        <v>0.4</v>
      </c>
      <c r="F34" s="32">
        <v>18.7</v>
      </c>
      <c r="G34" s="32">
        <v>0.2</v>
      </c>
      <c r="H34" s="32">
        <v>122.1</v>
      </c>
    </row>
    <row r="35" spans="1:8" x14ac:dyDescent="0.2">
      <c r="A35" s="23">
        <v>2020</v>
      </c>
      <c r="B35" s="12">
        <v>93.3</v>
      </c>
      <c r="C35" s="12">
        <v>15.1</v>
      </c>
      <c r="D35" s="29" t="s">
        <v>34</v>
      </c>
      <c r="E35" s="12">
        <v>0.2</v>
      </c>
      <c r="F35" s="12">
        <v>15.6</v>
      </c>
      <c r="G35" s="12">
        <v>0.2</v>
      </c>
      <c r="H35" s="12">
        <v>109.1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workbookViewId="0">
      <selection activeCell="D17" sqref="D17"/>
    </sheetView>
  </sheetViews>
  <sheetFormatPr defaultRowHeight="15" x14ac:dyDescent="0.2"/>
  <cols>
    <col min="1" max="1" width="16.6640625" style="12" customWidth="1"/>
    <col min="2" max="2" width="13.109375" style="12" customWidth="1"/>
    <col min="3" max="3" width="13.6640625" style="12" customWidth="1"/>
    <col min="4" max="4" width="16.44140625" style="12" customWidth="1"/>
    <col min="5" max="5" width="21" style="12" customWidth="1"/>
    <col min="6" max="33" width="8.88671875" style="41"/>
    <col min="34" max="16384" width="8.88671875" style="12"/>
  </cols>
  <sheetData>
    <row r="1" spans="1:33" s="11" customFormat="1" ht="15.75" x14ac:dyDescent="0.25">
      <c r="A1" s="7" t="s">
        <v>191</v>
      </c>
      <c r="B1" s="8"/>
      <c r="C1" s="9"/>
      <c r="D1" s="10"/>
      <c r="E1" s="1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s="11" customFormat="1" ht="15.75" x14ac:dyDescent="0.25">
      <c r="A2" s="8" t="s">
        <v>211</v>
      </c>
      <c r="B2" s="8"/>
      <c r="C2" s="9"/>
      <c r="D2" s="10"/>
      <c r="E2" s="1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s="11" customFormat="1" ht="15.75" x14ac:dyDescent="0.25">
      <c r="A3" s="11" t="s">
        <v>10</v>
      </c>
      <c r="B3" s="8"/>
      <c r="C3" s="9"/>
      <c r="D3" s="10"/>
      <c r="E3" s="1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31.5" x14ac:dyDescent="0.25">
      <c r="A4" s="14" t="s">
        <v>40</v>
      </c>
      <c r="B4" s="14" t="s">
        <v>36</v>
      </c>
      <c r="C4" s="15" t="s">
        <v>37</v>
      </c>
      <c r="D4" s="15" t="s">
        <v>38</v>
      </c>
      <c r="E4" s="15" t="s">
        <v>39</v>
      </c>
      <c r="F4" s="42"/>
    </row>
    <row r="5" spans="1:33" x14ac:dyDescent="0.2">
      <c r="A5" s="18" t="s">
        <v>41</v>
      </c>
      <c r="B5" s="41">
        <v>17.399999999999999</v>
      </c>
      <c r="C5" s="41">
        <v>17</v>
      </c>
      <c r="D5" s="41">
        <v>254</v>
      </c>
      <c r="E5" s="41">
        <v>2</v>
      </c>
      <c r="F5" s="42"/>
    </row>
    <row r="6" spans="1:33" x14ac:dyDescent="0.2">
      <c r="A6" s="18" t="s">
        <v>42</v>
      </c>
      <c r="B6" s="41">
        <v>25.3</v>
      </c>
      <c r="C6" s="41">
        <v>24</v>
      </c>
      <c r="D6" s="41">
        <v>981</v>
      </c>
      <c r="E6" s="41">
        <v>9</v>
      </c>
      <c r="F6" s="42"/>
    </row>
    <row r="7" spans="1:33" x14ac:dyDescent="0.2">
      <c r="A7" s="18" t="s">
        <v>43</v>
      </c>
      <c r="B7" s="41">
        <v>27.1</v>
      </c>
      <c r="C7" s="41">
        <v>26</v>
      </c>
      <c r="D7" s="41">
        <v>1920</v>
      </c>
      <c r="E7" s="41">
        <v>17</v>
      </c>
      <c r="F7" s="42"/>
    </row>
    <row r="8" spans="1:33" x14ac:dyDescent="0.2">
      <c r="A8" s="19" t="s">
        <v>44</v>
      </c>
      <c r="B8" s="41">
        <v>10.7</v>
      </c>
      <c r="C8" s="41">
        <v>10</v>
      </c>
      <c r="D8" s="41">
        <v>1341</v>
      </c>
      <c r="E8" s="41">
        <v>12</v>
      </c>
      <c r="F8" s="42"/>
    </row>
    <row r="9" spans="1:33" x14ac:dyDescent="0.2">
      <c r="A9" s="21" t="s">
        <v>45</v>
      </c>
      <c r="B9" s="41">
        <v>8.5</v>
      </c>
      <c r="C9" s="41">
        <v>8</v>
      </c>
      <c r="D9" s="41">
        <v>1435</v>
      </c>
      <c r="E9" s="41">
        <v>13</v>
      </c>
      <c r="F9" s="42"/>
    </row>
    <row r="10" spans="1:33" x14ac:dyDescent="0.2">
      <c r="A10" s="21" t="s">
        <v>46</v>
      </c>
      <c r="B10" s="41">
        <v>7.6</v>
      </c>
      <c r="C10" s="41">
        <v>7</v>
      </c>
      <c r="D10" s="41">
        <v>1892</v>
      </c>
      <c r="E10" s="41">
        <v>17</v>
      </c>
      <c r="F10" s="42"/>
    </row>
    <row r="11" spans="1:33" x14ac:dyDescent="0.2">
      <c r="A11" s="24" t="s">
        <v>47</v>
      </c>
      <c r="B11" s="41">
        <v>5.2</v>
      </c>
      <c r="C11" s="41">
        <v>5</v>
      </c>
      <c r="D11" s="41">
        <v>1821</v>
      </c>
      <c r="E11" s="41">
        <v>16</v>
      </c>
      <c r="F11" s="42"/>
    </row>
    <row r="12" spans="1:33" x14ac:dyDescent="0.2">
      <c r="A12" s="24" t="s">
        <v>48</v>
      </c>
      <c r="B12" s="41">
        <v>1.8</v>
      </c>
      <c r="C12" s="41">
        <v>2</v>
      </c>
      <c r="D12" s="41">
        <v>773</v>
      </c>
      <c r="E12" s="41">
        <v>7</v>
      </c>
      <c r="F12" s="42"/>
    </row>
    <row r="13" spans="1:33" x14ac:dyDescent="0.2">
      <c r="A13" s="24" t="s">
        <v>49</v>
      </c>
      <c r="B13" s="41">
        <v>1.6</v>
      </c>
      <c r="C13" s="41">
        <v>1</v>
      </c>
      <c r="D13" s="41">
        <v>977</v>
      </c>
      <c r="E13" s="41">
        <v>9</v>
      </c>
      <c r="F13" s="42"/>
    </row>
    <row r="14" spans="1:33" x14ac:dyDescent="0.2">
      <c r="A14" s="24" t="s">
        <v>50</v>
      </c>
      <c r="B14" s="41">
        <v>105.2</v>
      </c>
      <c r="C14" s="41">
        <v>100</v>
      </c>
      <c r="D14" s="41">
        <v>11395</v>
      </c>
      <c r="E14" s="41">
        <v>100</v>
      </c>
      <c r="F14" s="4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5" topLeftCell="A15" activePane="bottomLeft" state="frozen"/>
      <selection pane="bottomLeft"/>
    </sheetView>
  </sheetViews>
  <sheetFormatPr defaultRowHeight="15" x14ac:dyDescent="0.2"/>
  <cols>
    <col min="1" max="1" width="16.6640625" style="12" customWidth="1"/>
    <col min="2" max="2" width="13.109375" style="12" customWidth="1"/>
    <col min="3" max="3" width="13.6640625" style="12" customWidth="1"/>
    <col min="4" max="4" width="13.77734375" style="12" customWidth="1"/>
    <col min="5" max="5" width="13.6640625" style="12" customWidth="1"/>
    <col min="6" max="6" width="14.109375" style="12" customWidth="1"/>
    <col min="7" max="7" width="13.44140625" style="12" customWidth="1"/>
    <col min="8" max="8" width="11.6640625" style="12" customWidth="1"/>
    <col min="9" max="9" width="11.44140625" style="12" bestFit="1" customWidth="1"/>
    <col min="10" max="10" width="13.77734375" style="12" customWidth="1"/>
    <col min="11" max="11" width="12.33203125" style="12" customWidth="1"/>
    <col min="12" max="12" width="13" style="12" customWidth="1"/>
    <col min="13" max="16384" width="8.88671875" style="12"/>
  </cols>
  <sheetData>
    <row r="1" spans="1:12" s="11" customFormat="1" ht="15.75" x14ac:dyDescent="0.25">
      <c r="A1" s="7" t="s">
        <v>51</v>
      </c>
      <c r="B1" s="8"/>
      <c r="C1" s="9"/>
      <c r="D1" s="10"/>
      <c r="E1" s="10"/>
      <c r="F1" s="8"/>
    </row>
    <row r="2" spans="1:12" s="11" customFormat="1" ht="15.75" x14ac:dyDescent="0.25">
      <c r="A2" s="8" t="s">
        <v>211</v>
      </c>
      <c r="B2" s="8"/>
      <c r="C2" s="9"/>
      <c r="D2" s="10"/>
      <c r="E2" s="10"/>
      <c r="F2" s="8"/>
    </row>
    <row r="3" spans="1:12" s="11" customFormat="1" ht="15.75" x14ac:dyDescent="0.25">
      <c r="A3" s="8" t="s">
        <v>9</v>
      </c>
      <c r="B3" s="8"/>
      <c r="C3" s="9"/>
      <c r="D3" s="10"/>
      <c r="E3" s="10"/>
      <c r="F3" s="8"/>
    </row>
    <row r="4" spans="1:12" s="11" customFormat="1" ht="15.75" x14ac:dyDescent="0.25">
      <c r="A4" s="11" t="s">
        <v>10</v>
      </c>
      <c r="B4" s="8"/>
      <c r="C4" s="9"/>
      <c r="D4" s="10"/>
      <c r="E4" s="10"/>
      <c r="F4" s="8"/>
    </row>
    <row r="5" spans="1:12" ht="100.5" customHeight="1" x14ac:dyDescent="0.25">
      <c r="A5" s="14" t="s">
        <v>11</v>
      </c>
      <c r="B5" s="14" t="s">
        <v>53</v>
      </c>
      <c r="C5" s="15" t="s">
        <v>54</v>
      </c>
      <c r="D5" s="15" t="s">
        <v>55</v>
      </c>
      <c r="E5" s="15" t="s">
        <v>56</v>
      </c>
      <c r="F5" s="16" t="s">
        <v>57</v>
      </c>
      <c r="G5" s="17" t="s">
        <v>58</v>
      </c>
      <c r="H5" s="14" t="s">
        <v>59</v>
      </c>
      <c r="I5" s="55" t="s">
        <v>170</v>
      </c>
      <c r="J5" s="15" t="s">
        <v>172</v>
      </c>
      <c r="K5" s="15" t="s">
        <v>171</v>
      </c>
      <c r="L5" s="15" t="s">
        <v>210</v>
      </c>
    </row>
    <row r="6" spans="1:12" ht="17.25" customHeight="1" x14ac:dyDescent="0.2">
      <c r="A6" s="18">
        <v>1990</v>
      </c>
      <c r="B6" s="43">
        <v>6729</v>
      </c>
      <c r="C6" s="43">
        <v>4738</v>
      </c>
      <c r="D6" s="43">
        <v>158</v>
      </c>
      <c r="E6" s="43">
        <v>39</v>
      </c>
      <c r="F6" s="43">
        <v>4935</v>
      </c>
      <c r="G6" s="43">
        <v>645</v>
      </c>
      <c r="H6" s="46">
        <v>12309</v>
      </c>
      <c r="I6" s="64">
        <f t="shared" ref="I6:I36" si="0">100*H6/H$26</f>
        <v>96.959432847577787</v>
      </c>
      <c r="J6" s="58" t="s">
        <v>173</v>
      </c>
      <c r="K6" s="58" t="s">
        <v>173</v>
      </c>
      <c r="L6" s="58" t="s">
        <v>173</v>
      </c>
    </row>
    <row r="7" spans="1:12" ht="17.25" customHeight="1" x14ac:dyDescent="0.2">
      <c r="A7" s="18">
        <v>1991</v>
      </c>
      <c r="B7" s="43">
        <v>6543</v>
      </c>
      <c r="C7" s="43">
        <v>4525</v>
      </c>
      <c r="D7" s="43">
        <v>241</v>
      </c>
      <c r="E7" s="43">
        <v>15</v>
      </c>
      <c r="F7" s="43">
        <v>4781</v>
      </c>
      <c r="G7" s="43">
        <v>585</v>
      </c>
      <c r="H7" s="46">
        <v>11909</v>
      </c>
      <c r="I7" s="64">
        <f t="shared" si="0"/>
        <v>93.80858605750295</v>
      </c>
      <c r="J7" s="58" t="s">
        <v>173</v>
      </c>
      <c r="K7" s="58" t="s">
        <v>173</v>
      </c>
      <c r="L7" s="58" t="s">
        <v>173</v>
      </c>
    </row>
    <row r="8" spans="1:12" ht="17.25" customHeight="1" x14ac:dyDescent="0.2">
      <c r="A8" s="18">
        <v>1992</v>
      </c>
      <c r="B8" s="43">
        <v>6714</v>
      </c>
      <c r="C8" s="43">
        <v>4482</v>
      </c>
      <c r="D8" s="43">
        <v>278</v>
      </c>
      <c r="E8" s="43">
        <v>36</v>
      </c>
      <c r="F8" s="43">
        <v>4796</v>
      </c>
      <c r="G8" s="43">
        <v>611</v>
      </c>
      <c r="H8" s="46">
        <v>12121</v>
      </c>
      <c r="I8" s="64">
        <f t="shared" si="0"/>
        <v>95.478534856242618</v>
      </c>
      <c r="J8" s="58" t="s">
        <v>173</v>
      </c>
      <c r="K8" s="58" t="s">
        <v>173</v>
      </c>
      <c r="L8" s="58" t="s">
        <v>173</v>
      </c>
    </row>
    <row r="9" spans="1:12" ht="17.25" customHeight="1" x14ac:dyDescent="0.2">
      <c r="A9" s="19">
        <v>1993</v>
      </c>
      <c r="B9" s="43">
        <v>6810</v>
      </c>
      <c r="C9" s="43">
        <v>4613</v>
      </c>
      <c r="D9" s="43">
        <v>169</v>
      </c>
      <c r="E9" s="43">
        <v>34</v>
      </c>
      <c r="F9" s="43">
        <v>4816</v>
      </c>
      <c r="G9" s="43">
        <v>800</v>
      </c>
      <c r="H9" s="46">
        <v>12426</v>
      </c>
      <c r="I9" s="64">
        <f t="shared" si="0"/>
        <v>97.881055533674669</v>
      </c>
      <c r="J9" s="58" t="s">
        <v>173</v>
      </c>
      <c r="K9" s="58" t="s">
        <v>173</v>
      </c>
      <c r="L9" s="58" t="s">
        <v>173</v>
      </c>
    </row>
    <row r="10" spans="1:12" ht="17.25" customHeight="1" x14ac:dyDescent="0.2">
      <c r="A10" s="21">
        <v>1994</v>
      </c>
      <c r="B10" s="43">
        <v>7269</v>
      </c>
      <c r="C10" s="43">
        <v>4538</v>
      </c>
      <c r="D10" s="43">
        <v>141</v>
      </c>
      <c r="E10" s="43">
        <v>50</v>
      </c>
      <c r="F10" s="43">
        <v>4729</v>
      </c>
      <c r="G10" s="43">
        <v>997</v>
      </c>
      <c r="H10" s="46">
        <v>12995</v>
      </c>
      <c r="I10" s="64">
        <f t="shared" si="0"/>
        <v>102.36313509255612</v>
      </c>
      <c r="J10" s="58" t="s">
        <v>173</v>
      </c>
      <c r="K10" s="58" t="s">
        <v>173</v>
      </c>
      <c r="L10" s="58" t="s">
        <v>173</v>
      </c>
    </row>
    <row r="11" spans="1:12" ht="17.25" customHeight="1" x14ac:dyDescent="0.2">
      <c r="A11" s="22">
        <v>1995</v>
      </c>
      <c r="B11" s="43">
        <v>7615</v>
      </c>
      <c r="C11" s="43">
        <v>5273</v>
      </c>
      <c r="D11" s="43">
        <v>142</v>
      </c>
      <c r="E11" s="43">
        <v>48</v>
      </c>
      <c r="F11" s="43">
        <v>5463</v>
      </c>
      <c r="G11" s="43">
        <v>887</v>
      </c>
      <c r="H11" s="46">
        <v>13965</v>
      </c>
      <c r="I11" s="64">
        <f t="shared" si="0"/>
        <v>110.00393855848759</v>
      </c>
      <c r="J11" s="58" t="s">
        <v>173</v>
      </c>
      <c r="K11" s="58" t="s">
        <v>173</v>
      </c>
      <c r="L11" s="58" t="s">
        <v>173</v>
      </c>
    </row>
    <row r="12" spans="1:12" ht="17.25" customHeight="1" x14ac:dyDescent="0.2">
      <c r="A12" s="23">
        <v>1996</v>
      </c>
      <c r="B12" s="43">
        <v>7627</v>
      </c>
      <c r="C12" s="43">
        <v>5464</v>
      </c>
      <c r="D12" s="43">
        <v>155</v>
      </c>
      <c r="E12" s="43">
        <v>25</v>
      </c>
      <c r="F12" s="43">
        <v>5644</v>
      </c>
      <c r="G12" s="43">
        <v>892</v>
      </c>
      <c r="H12" s="46">
        <v>14163</v>
      </c>
      <c r="I12" s="64">
        <f t="shared" si="0"/>
        <v>111.56360771957463</v>
      </c>
      <c r="J12" s="58" t="s">
        <v>173</v>
      </c>
      <c r="K12" s="58" t="s">
        <v>173</v>
      </c>
      <c r="L12" s="58" t="s">
        <v>173</v>
      </c>
    </row>
    <row r="13" spans="1:12" ht="17.25" customHeight="1" x14ac:dyDescent="0.2">
      <c r="A13" s="23">
        <v>1997</v>
      </c>
      <c r="B13" s="43">
        <v>7373</v>
      </c>
      <c r="C13" s="43">
        <v>5669</v>
      </c>
      <c r="D13" s="43">
        <v>211</v>
      </c>
      <c r="E13" s="43">
        <v>24</v>
      </c>
      <c r="F13" s="43">
        <v>5904</v>
      </c>
      <c r="G13" s="43">
        <v>959</v>
      </c>
      <c r="H13" s="46">
        <v>14236</v>
      </c>
      <c r="I13" s="64">
        <f t="shared" si="0"/>
        <v>112.1386372587633</v>
      </c>
      <c r="J13" s="58" t="s">
        <v>173</v>
      </c>
      <c r="K13" s="58" t="s">
        <v>173</v>
      </c>
      <c r="L13" s="58" t="s">
        <v>173</v>
      </c>
    </row>
    <row r="14" spans="1:12" x14ac:dyDescent="0.2">
      <c r="A14" s="23">
        <v>1998</v>
      </c>
      <c r="B14" s="43">
        <v>7809</v>
      </c>
      <c r="C14" s="43">
        <v>5904</v>
      </c>
      <c r="D14" s="43">
        <v>162</v>
      </c>
      <c r="E14" s="43">
        <v>22</v>
      </c>
      <c r="F14" s="43">
        <v>6088</v>
      </c>
      <c r="G14" s="43">
        <v>959</v>
      </c>
      <c r="H14" s="46">
        <v>14856</v>
      </c>
      <c r="I14" s="64">
        <f t="shared" si="0"/>
        <v>117.02244978337929</v>
      </c>
      <c r="J14" s="75">
        <f t="shared" ref="J14:J25" si="1">L14/L$26*100</f>
        <v>74.809358271951325</v>
      </c>
      <c r="K14" s="65">
        <f t="shared" ref="K14:K35" si="2">100*I14/J14</f>
        <v>156.42755463557444</v>
      </c>
      <c r="L14" s="69">
        <v>64.721407876898994</v>
      </c>
    </row>
    <row r="15" spans="1:12" x14ac:dyDescent="0.2">
      <c r="A15" s="23">
        <v>1999</v>
      </c>
      <c r="B15" s="43">
        <v>8063</v>
      </c>
      <c r="C15" s="43">
        <v>5619</v>
      </c>
      <c r="D15" s="43">
        <v>317</v>
      </c>
      <c r="E15" s="43">
        <v>33</v>
      </c>
      <c r="F15" s="43">
        <v>5969</v>
      </c>
      <c r="G15" s="43">
        <v>956</v>
      </c>
      <c r="H15" s="46">
        <v>14988</v>
      </c>
      <c r="I15" s="64">
        <f t="shared" si="0"/>
        <v>118.06222922410397</v>
      </c>
      <c r="J15" s="75">
        <f t="shared" si="1"/>
        <v>75.29921252284322</v>
      </c>
      <c r="K15" s="65">
        <f t="shared" si="2"/>
        <v>156.79078873273463</v>
      </c>
      <c r="L15" s="59">
        <v>65.145205881647996</v>
      </c>
    </row>
    <row r="16" spans="1:12" x14ac:dyDescent="0.2">
      <c r="A16" s="23">
        <v>2000</v>
      </c>
      <c r="B16" s="43">
        <v>8088</v>
      </c>
      <c r="C16" s="43">
        <v>5567</v>
      </c>
      <c r="D16" s="43">
        <v>305</v>
      </c>
      <c r="E16" s="43">
        <v>70</v>
      </c>
      <c r="F16" s="43">
        <v>5942</v>
      </c>
      <c r="G16" s="43">
        <v>787</v>
      </c>
      <c r="H16" s="46">
        <v>14817</v>
      </c>
      <c r="I16" s="64">
        <f t="shared" si="0"/>
        <v>116.71524222134698</v>
      </c>
      <c r="J16" s="75">
        <f t="shared" si="1"/>
        <v>75.440118736571932</v>
      </c>
      <c r="K16" s="65">
        <f t="shared" si="2"/>
        <v>154.7124317618096</v>
      </c>
      <c r="L16" s="59">
        <v>65.267111064926993</v>
      </c>
    </row>
    <row r="17" spans="1:12" x14ac:dyDescent="0.2">
      <c r="A17" s="23">
        <v>2001</v>
      </c>
      <c r="B17" s="43">
        <v>7930</v>
      </c>
      <c r="C17" s="43">
        <v>5570</v>
      </c>
      <c r="D17" s="43">
        <v>186</v>
      </c>
      <c r="E17" s="43">
        <v>48</v>
      </c>
      <c r="F17" s="43">
        <v>5804</v>
      </c>
      <c r="G17" s="43">
        <v>691.2</v>
      </c>
      <c r="H17" s="46">
        <v>14425.2</v>
      </c>
      <c r="I17" s="64">
        <f t="shared" si="0"/>
        <v>113.62898779046868</v>
      </c>
      <c r="J17" s="75">
        <f t="shared" si="1"/>
        <v>77.671258445791437</v>
      </c>
      <c r="K17" s="65">
        <f t="shared" si="2"/>
        <v>146.29476857230657</v>
      </c>
      <c r="L17" s="59">
        <v>67.197384315310998</v>
      </c>
    </row>
    <row r="18" spans="1:12" x14ac:dyDescent="0.2">
      <c r="A18" s="23">
        <v>2002</v>
      </c>
      <c r="B18" s="43">
        <v>7873</v>
      </c>
      <c r="C18" s="43">
        <v>5168</v>
      </c>
      <c r="D18" s="43">
        <v>194</v>
      </c>
      <c r="E18" s="43">
        <v>42</v>
      </c>
      <c r="F18" s="43">
        <v>5404</v>
      </c>
      <c r="G18" s="43">
        <v>892.6</v>
      </c>
      <c r="H18" s="46">
        <v>14169.6</v>
      </c>
      <c r="I18" s="64">
        <f t="shared" si="0"/>
        <v>111.61559669161088</v>
      </c>
      <c r="J18" s="75">
        <f t="shared" si="1"/>
        <v>79.710425603598637</v>
      </c>
      <c r="K18" s="65">
        <f t="shared" si="2"/>
        <v>140.02634642383825</v>
      </c>
      <c r="L18" s="59">
        <v>68.961572277862999</v>
      </c>
    </row>
    <row r="19" spans="1:12" x14ac:dyDescent="0.2">
      <c r="A19" s="23">
        <v>2003</v>
      </c>
      <c r="B19" s="43">
        <v>8052.0820000000003</v>
      </c>
      <c r="C19" s="43">
        <v>5381.3149999999996</v>
      </c>
      <c r="D19" s="43">
        <v>121.506</v>
      </c>
      <c r="E19" s="43">
        <v>60.31</v>
      </c>
      <c r="F19" s="43">
        <v>5563.1310000000003</v>
      </c>
      <c r="G19" s="43">
        <v>816.58399999999995</v>
      </c>
      <c r="H19" s="46">
        <v>14431.797</v>
      </c>
      <c r="I19" s="64">
        <f t="shared" si="0"/>
        <v>113.680953131154</v>
      </c>
      <c r="J19" s="75">
        <f t="shared" si="1"/>
        <v>81.796785576363021</v>
      </c>
      <c r="K19" s="65">
        <f t="shared" si="2"/>
        <v>138.97973169743312</v>
      </c>
      <c r="L19" s="59">
        <v>70.766589162040006</v>
      </c>
    </row>
    <row r="20" spans="1:12" x14ac:dyDescent="0.2">
      <c r="A20" s="24" t="s">
        <v>23</v>
      </c>
      <c r="B20" s="44">
        <v>9059</v>
      </c>
      <c r="C20" s="44">
        <v>5367</v>
      </c>
      <c r="D20" s="44" t="s">
        <v>35</v>
      </c>
      <c r="E20" s="44">
        <v>63</v>
      </c>
      <c r="F20" s="44">
        <v>5544</v>
      </c>
      <c r="G20" s="44">
        <v>592</v>
      </c>
      <c r="H20" s="46">
        <v>15195</v>
      </c>
      <c r="I20" s="64">
        <f t="shared" si="0"/>
        <v>119.69279243796771</v>
      </c>
      <c r="J20" s="75">
        <f t="shared" si="1"/>
        <v>85.372631019246526</v>
      </c>
      <c r="K20" s="65">
        <f t="shared" si="2"/>
        <v>140.20042607212608</v>
      </c>
      <c r="L20" s="59">
        <v>73.860236223846002</v>
      </c>
    </row>
    <row r="21" spans="1:12" x14ac:dyDescent="0.2">
      <c r="A21" s="23">
        <v>2005</v>
      </c>
      <c r="B21" s="44">
        <v>8444</v>
      </c>
      <c r="C21" s="44">
        <v>4405</v>
      </c>
      <c r="D21" s="44">
        <v>146</v>
      </c>
      <c r="E21" s="44">
        <v>34</v>
      </c>
      <c r="F21" s="44">
        <v>4585</v>
      </c>
      <c r="G21" s="44">
        <v>477</v>
      </c>
      <c r="H21" s="46">
        <v>13507</v>
      </c>
      <c r="I21" s="64">
        <f t="shared" si="0"/>
        <v>106.39621898385191</v>
      </c>
      <c r="J21" s="75">
        <f t="shared" si="1"/>
        <v>88.867821148832306</v>
      </c>
      <c r="K21" s="65">
        <f t="shared" si="2"/>
        <v>119.72412241959182</v>
      </c>
      <c r="L21" s="59">
        <v>76.884104242628993</v>
      </c>
    </row>
    <row r="22" spans="1:12" ht="14.25" customHeight="1" x14ac:dyDescent="0.2">
      <c r="A22" s="23">
        <v>2006</v>
      </c>
      <c r="B22" s="44">
        <v>8282</v>
      </c>
      <c r="C22" s="44">
        <v>4859</v>
      </c>
      <c r="D22" s="44">
        <v>317</v>
      </c>
      <c r="E22" s="44">
        <v>87</v>
      </c>
      <c r="F22" s="44">
        <v>5263</v>
      </c>
      <c r="G22" s="44">
        <v>412</v>
      </c>
      <c r="H22" s="46">
        <v>13957</v>
      </c>
      <c r="I22" s="64">
        <f t="shared" si="0"/>
        <v>109.94092162268609</v>
      </c>
      <c r="J22" s="75">
        <f t="shared" si="1"/>
        <v>91.9986983045861</v>
      </c>
      <c r="K22" s="65">
        <f t="shared" si="2"/>
        <v>119.50269259103808</v>
      </c>
      <c r="L22" s="59">
        <v>79.592786446176007</v>
      </c>
    </row>
    <row r="23" spans="1:12" ht="15.75" customHeight="1" x14ac:dyDescent="0.2">
      <c r="A23" s="23">
        <v>2007</v>
      </c>
      <c r="B23" s="44">
        <v>8402</v>
      </c>
      <c r="C23" s="44">
        <v>5654</v>
      </c>
      <c r="D23" s="44">
        <v>207</v>
      </c>
      <c r="E23" s="44" t="s">
        <v>34</v>
      </c>
      <c r="F23" s="44">
        <v>5880</v>
      </c>
      <c r="G23" s="44">
        <v>668</v>
      </c>
      <c r="H23" s="46">
        <v>14950</v>
      </c>
      <c r="I23" s="64">
        <f t="shared" si="0"/>
        <v>117.76289877904686</v>
      </c>
      <c r="J23" s="75">
        <f t="shared" si="1"/>
        <v>95.509463065059464</v>
      </c>
      <c r="K23" s="65">
        <f t="shared" si="2"/>
        <v>123.29971816387318</v>
      </c>
      <c r="L23" s="59">
        <v>82.630128875935</v>
      </c>
    </row>
    <row r="24" spans="1:12" ht="15.75" customHeight="1" x14ac:dyDescent="0.2">
      <c r="A24" s="23">
        <v>2008</v>
      </c>
      <c r="B24" s="44">
        <v>8321</v>
      </c>
      <c r="C24" s="44">
        <v>4208</v>
      </c>
      <c r="D24" s="44">
        <v>273</v>
      </c>
      <c r="E24" s="44">
        <v>49</v>
      </c>
      <c r="F24" s="44">
        <v>4530</v>
      </c>
      <c r="G24" s="44">
        <v>533</v>
      </c>
      <c r="H24" s="46">
        <v>13384</v>
      </c>
      <c r="I24" s="64">
        <f t="shared" si="0"/>
        <v>105.4273335959039</v>
      </c>
      <c r="J24" s="75">
        <f t="shared" si="1"/>
        <v>98.830464965459939</v>
      </c>
      <c r="K24" s="65">
        <f t="shared" si="2"/>
        <v>106.67493432591813</v>
      </c>
      <c r="L24" s="59">
        <v>85.503297735028994</v>
      </c>
    </row>
    <row r="25" spans="1:12" ht="15.75" customHeight="1" x14ac:dyDescent="0.2">
      <c r="A25" s="23">
        <v>2009</v>
      </c>
      <c r="B25" s="44">
        <v>6788</v>
      </c>
      <c r="C25" s="44">
        <v>4199</v>
      </c>
      <c r="D25" s="44" t="s">
        <v>34</v>
      </c>
      <c r="E25" s="44">
        <v>30</v>
      </c>
      <c r="F25" s="44">
        <v>4345</v>
      </c>
      <c r="G25" s="44">
        <v>519</v>
      </c>
      <c r="H25" s="46">
        <v>11652</v>
      </c>
      <c r="I25" s="64">
        <f t="shared" si="0"/>
        <v>91.784166994879868</v>
      </c>
      <c r="J25" s="75">
        <f t="shared" si="1"/>
        <v>100.95307381838354</v>
      </c>
      <c r="K25" s="65">
        <f t="shared" si="2"/>
        <v>90.917654632291132</v>
      </c>
      <c r="L25" s="68">
        <v>87.339675382245005</v>
      </c>
    </row>
    <row r="26" spans="1:12" ht="15.75" customHeight="1" x14ac:dyDescent="0.2">
      <c r="A26" s="23">
        <v>2010</v>
      </c>
      <c r="B26" s="44">
        <v>7173</v>
      </c>
      <c r="C26" s="44">
        <v>4708</v>
      </c>
      <c r="D26" s="44">
        <v>351</v>
      </c>
      <c r="E26" s="44">
        <v>18</v>
      </c>
      <c r="F26" s="44">
        <v>5077</v>
      </c>
      <c r="G26" s="44">
        <v>445</v>
      </c>
      <c r="H26" s="46">
        <v>12695</v>
      </c>
      <c r="I26" s="64">
        <f t="shared" si="0"/>
        <v>100</v>
      </c>
      <c r="J26" s="75">
        <f t="shared" ref="J26:J35" si="3">L26/L$26*100</f>
        <v>100</v>
      </c>
      <c r="K26" s="65">
        <f t="shared" si="2"/>
        <v>100</v>
      </c>
      <c r="L26" s="68">
        <v>86.515122401691997</v>
      </c>
    </row>
    <row r="27" spans="1:12" ht="17.25" customHeight="1" x14ac:dyDescent="0.2">
      <c r="A27" s="24" t="s">
        <v>17</v>
      </c>
      <c r="B27" s="45">
        <v>8065</v>
      </c>
      <c r="C27" s="45">
        <v>4068</v>
      </c>
      <c r="D27" s="44" t="s">
        <v>34</v>
      </c>
      <c r="E27" s="44" t="s">
        <v>34</v>
      </c>
      <c r="F27" s="45">
        <v>4377</v>
      </c>
      <c r="G27" s="45">
        <v>370</v>
      </c>
      <c r="H27" s="50">
        <v>12813</v>
      </c>
      <c r="I27" s="64">
        <f t="shared" si="0"/>
        <v>100.92949980307208</v>
      </c>
      <c r="J27" s="75">
        <f t="shared" si="3"/>
        <v>102.03500488871362</v>
      </c>
      <c r="K27" s="65">
        <f t="shared" si="2"/>
        <v>98.916543310947759</v>
      </c>
      <c r="L27" s="59">
        <v>88.275709372042996</v>
      </c>
    </row>
    <row r="28" spans="1:12" ht="17.25" customHeight="1" x14ac:dyDescent="0.2">
      <c r="A28" s="24" t="s">
        <v>18</v>
      </c>
      <c r="B28" s="45">
        <v>7704</v>
      </c>
      <c r="C28" s="45">
        <v>3841</v>
      </c>
      <c r="D28" s="44" t="s">
        <v>34</v>
      </c>
      <c r="E28" s="45">
        <v>130</v>
      </c>
      <c r="F28" s="45">
        <v>4176</v>
      </c>
      <c r="G28" s="45">
        <v>358</v>
      </c>
      <c r="H28" s="50">
        <v>12239</v>
      </c>
      <c r="I28" s="64">
        <f t="shared" si="0"/>
        <v>96.408034659314694</v>
      </c>
      <c r="J28" s="75">
        <f t="shared" si="3"/>
        <v>105.18440364361929</v>
      </c>
      <c r="K28" s="65">
        <f t="shared" si="2"/>
        <v>91.656206927749224</v>
      </c>
      <c r="L28" s="59">
        <v>91.000415559767006</v>
      </c>
    </row>
    <row r="29" spans="1:12" ht="17.25" customHeight="1" x14ac:dyDescent="0.2">
      <c r="A29" s="24" t="s">
        <v>19</v>
      </c>
      <c r="B29" s="45">
        <v>7266</v>
      </c>
      <c r="C29" s="45">
        <v>4223</v>
      </c>
      <c r="D29" s="44" t="s">
        <v>34</v>
      </c>
      <c r="E29" s="45">
        <v>25</v>
      </c>
      <c r="F29" s="45">
        <v>4333</v>
      </c>
      <c r="G29" s="45">
        <v>306</v>
      </c>
      <c r="H29" s="50">
        <v>11906</v>
      </c>
      <c r="I29" s="64">
        <f t="shared" si="0"/>
        <v>93.784954706577395</v>
      </c>
      <c r="J29" s="75">
        <f t="shared" si="3"/>
        <v>108.07095312899592</v>
      </c>
      <c r="K29" s="65">
        <f t="shared" si="2"/>
        <v>86.780908274801234</v>
      </c>
      <c r="L29" s="59">
        <v>93.497717380226007</v>
      </c>
    </row>
    <row r="30" spans="1:12" ht="17.25" customHeight="1" x14ac:dyDescent="0.2">
      <c r="A30" s="24" t="s">
        <v>20</v>
      </c>
      <c r="B30" s="45">
        <v>7226</v>
      </c>
      <c r="C30" s="45">
        <v>4470</v>
      </c>
      <c r="D30" s="44" t="s">
        <v>34</v>
      </c>
      <c r="E30" s="45">
        <v>36</v>
      </c>
      <c r="F30" s="45">
        <v>4551</v>
      </c>
      <c r="G30" s="45">
        <v>280</v>
      </c>
      <c r="H30" s="50">
        <v>12056</v>
      </c>
      <c r="I30" s="64">
        <f t="shared" si="0"/>
        <v>94.966522252855455</v>
      </c>
      <c r="J30" s="75">
        <f t="shared" si="3"/>
        <v>110.50853238895169</v>
      </c>
      <c r="K30" s="65">
        <f t="shared" si="2"/>
        <v>85.935918430810602</v>
      </c>
      <c r="L30" s="59">
        <v>95.606592060615</v>
      </c>
    </row>
    <row r="31" spans="1:12" ht="17.25" customHeight="1" x14ac:dyDescent="0.2">
      <c r="A31" s="24" t="s">
        <v>21</v>
      </c>
      <c r="B31" s="45">
        <v>7708</v>
      </c>
      <c r="C31" s="45">
        <v>5394</v>
      </c>
      <c r="D31" s="44" t="s">
        <v>34</v>
      </c>
      <c r="E31" s="45">
        <v>64</v>
      </c>
      <c r="F31" s="45">
        <v>5676</v>
      </c>
      <c r="G31" s="45">
        <v>250</v>
      </c>
      <c r="H31" s="50">
        <v>13634</v>
      </c>
      <c r="I31" s="64">
        <f t="shared" si="0"/>
        <v>107.39661283970067</v>
      </c>
      <c r="J31" s="75">
        <f t="shared" si="3"/>
        <v>111.15046213080701</v>
      </c>
      <c r="K31" s="65">
        <f t="shared" si="2"/>
        <v>96.622731728556701</v>
      </c>
      <c r="L31" s="59">
        <v>96.161958362514</v>
      </c>
    </row>
    <row r="32" spans="1:12" ht="17.25" customHeight="1" x14ac:dyDescent="0.2">
      <c r="A32" s="24" t="s">
        <v>22</v>
      </c>
      <c r="B32" s="45">
        <v>9382</v>
      </c>
      <c r="C32" s="45">
        <v>5165</v>
      </c>
      <c r="D32" s="44" t="s">
        <v>34</v>
      </c>
      <c r="E32" s="45">
        <v>73</v>
      </c>
      <c r="F32" s="45">
        <v>5276</v>
      </c>
      <c r="G32" s="45">
        <v>225</v>
      </c>
      <c r="H32" s="50">
        <v>14883</v>
      </c>
      <c r="I32" s="64">
        <f t="shared" si="0"/>
        <v>117.23513194170934</v>
      </c>
      <c r="J32" s="75">
        <f t="shared" si="3"/>
        <v>112.736138411197</v>
      </c>
      <c r="K32" s="65">
        <f t="shared" si="2"/>
        <v>103.99072878840552</v>
      </c>
      <c r="L32" s="59">
        <v>97.533808137387993</v>
      </c>
    </row>
    <row r="33" spans="1:12" ht="17.25" customHeight="1" x14ac:dyDescent="0.2">
      <c r="A33" s="23">
        <v>2017</v>
      </c>
      <c r="B33" s="44">
        <v>7722</v>
      </c>
      <c r="C33" s="44">
        <v>4927</v>
      </c>
      <c r="D33" s="44">
        <v>231</v>
      </c>
      <c r="E33" s="44">
        <v>42</v>
      </c>
      <c r="F33" s="44">
        <v>5201</v>
      </c>
      <c r="G33" s="44">
        <v>208</v>
      </c>
      <c r="H33" s="46">
        <v>13130</v>
      </c>
      <c r="I33" s="64">
        <f t="shared" si="0"/>
        <v>103.42654588420638</v>
      </c>
      <c r="J33" s="75">
        <f t="shared" si="3"/>
        <v>115.58672891393178</v>
      </c>
      <c r="K33" s="65">
        <f t="shared" si="2"/>
        <v>89.479602767563279</v>
      </c>
      <c r="L33" s="59">
        <v>100</v>
      </c>
    </row>
    <row r="34" spans="1:12" ht="17.25" customHeight="1" x14ac:dyDescent="0.2">
      <c r="A34" s="23">
        <v>2018</v>
      </c>
      <c r="B34" s="44">
        <v>8872</v>
      </c>
      <c r="C34" s="44">
        <v>5345</v>
      </c>
      <c r="D34" s="44" t="s">
        <v>34</v>
      </c>
      <c r="E34" s="44">
        <v>39</v>
      </c>
      <c r="F34" s="44">
        <v>5522</v>
      </c>
      <c r="G34" s="44">
        <v>245</v>
      </c>
      <c r="H34" s="46">
        <v>14640</v>
      </c>
      <c r="I34" s="64">
        <f t="shared" si="0"/>
        <v>115.32099251673887</v>
      </c>
      <c r="J34" s="75">
        <f t="shared" si="3"/>
        <v>118.76991450825527</v>
      </c>
      <c r="K34" s="65">
        <f t="shared" si="2"/>
        <v>97.096131620708803</v>
      </c>
      <c r="L34" s="59">
        <v>102.753936913202</v>
      </c>
    </row>
    <row r="35" spans="1:12" ht="17.25" customHeight="1" x14ac:dyDescent="0.2">
      <c r="A35" s="24" t="s">
        <v>213</v>
      </c>
      <c r="B35" s="44">
        <v>8686</v>
      </c>
      <c r="C35" s="44">
        <v>5058</v>
      </c>
      <c r="D35" s="44" t="s">
        <v>34</v>
      </c>
      <c r="E35" s="44">
        <v>57</v>
      </c>
      <c r="F35" s="44">
        <v>5160</v>
      </c>
      <c r="G35" s="44">
        <v>395</v>
      </c>
      <c r="H35" s="46">
        <v>14242</v>
      </c>
      <c r="I35" s="64">
        <f t="shared" si="0"/>
        <v>112.18589996061442</v>
      </c>
      <c r="J35" s="75">
        <f t="shared" si="3"/>
        <v>121.20029969694906</v>
      </c>
      <c r="K35" s="65">
        <f t="shared" si="2"/>
        <v>92.562394846486043</v>
      </c>
      <c r="L35" s="59">
        <v>104.856587634033</v>
      </c>
    </row>
    <row r="36" spans="1:12" ht="17.25" customHeight="1" x14ac:dyDescent="0.2">
      <c r="A36" s="23">
        <v>2020</v>
      </c>
      <c r="B36" s="44">
        <v>7490</v>
      </c>
      <c r="C36" s="44">
        <v>3728</v>
      </c>
      <c r="D36" s="44" t="s">
        <v>34</v>
      </c>
      <c r="E36" s="44">
        <v>34</v>
      </c>
      <c r="F36" s="44">
        <v>3904</v>
      </c>
      <c r="G36" s="44">
        <v>234</v>
      </c>
      <c r="H36" s="46">
        <v>11628</v>
      </c>
      <c r="I36" s="64">
        <f t="shared" si="0"/>
        <v>91.595116187475384</v>
      </c>
      <c r="J36" s="75">
        <f>L36/L$26*100</f>
        <v>126.41257012848671</v>
      </c>
      <c r="K36" s="65">
        <f>100*I36/J36</f>
        <v>72.457284979157848</v>
      </c>
      <c r="L36" s="56">
        <v>109.365989777785</v>
      </c>
    </row>
    <row r="39" spans="1:12" x14ac:dyDescent="0.2">
      <c r="H39" s="93"/>
    </row>
    <row r="40" spans="1:12" x14ac:dyDescent="0.2">
      <c r="A40" s="70"/>
      <c r="B40" s="70"/>
      <c r="C40" s="70"/>
    </row>
    <row r="41" spans="1:12" x14ac:dyDescent="0.2">
      <c r="A41" s="70"/>
      <c r="B41" s="70"/>
      <c r="C41" s="70"/>
    </row>
    <row r="44" spans="1:12" x14ac:dyDescent="0.2">
      <c r="A44" s="70"/>
      <c r="B44" s="70"/>
      <c r="C44" s="70"/>
    </row>
    <row r="46" spans="1:12" x14ac:dyDescent="0.2">
      <c r="A46" s="70"/>
      <c r="B46" s="70"/>
      <c r="C46" s="7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ySplit="5" topLeftCell="A12" activePane="bottomLeft" state="frozen"/>
      <selection pane="bottomLeft" activeCell="H36" sqref="H36"/>
    </sheetView>
  </sheetViews>
  <sheetFormatPr defaultRowHeight="15" x14ac:dyDescent="0.2"/>
  <cols>
    <col min="1" max="1" width="16.6640625" style="12" customWidth="1"/>
    <col min="2" max="2" width="13.109375" style="12" customWidth="1"/>
    <col min="3" max="3" width="12.77734375" style="12" customWidth="1"/>
    <col min="4" max="4" width="12.6640625" style="12" customWidth="1"/>
    <col min="5" max="5" width="13.6640625" style="12" customWidth="1"/>
    <col min="6" max="6" width="13.77734375" style="12" customWidth="1"/>
    <col min="7" max="7" width="12.44140625" style="12" customWidth="1"/>
    <col min="8" max="8" width="11.77734375" style="12" customWidth="1"/>
    <col min="9" max="9" width="8.88671875" style="12"/>
    <col min="10" max="10" width="21.88671875" style="12" customWidth="1"/>
    <col min="11" max="11" width="14.21875" style="12" customWidth="1"/>
    <col min="12" max="12" width="8.77734375" style="12" customWidth="1"/>
    <col min="13" max="13" width="21" style="12" customWidth="1"/>
    <col min="14" max="14" width="19.88671875" style="12" customWidth="1"/>
    <col min="15" max="15" width="23.6640625" style="12" customWidth="1"/>
    <col min="16" max="16" width="31.88671875" style="12" customWidth="1"/>
    <col min="17" max="17" width="20.109375" style="12" customWidth="1"/>
    <col min="18" max="16384" width="8.88671875" style="12"/>
  </cols>
  <sheetData>
    <row r="1" spans="1:8" s="11" customFormat="1" ht="15.75" x14ac:dyDescent="0.25">
      <c r="A1" s="7" t="s">
        <v>52</v>
      </c>
      <c r="B1" s="8"/>
      <c r="C1" s="9"/>
      <c r="D1" s="10"/>
      <c r="E1" s="10"/>
      <c r="F1" s="8"/>
    </row>
    <row r="2" spans="1:8" s="11" customFormat="1" ht="15.75" x14ac:dyDescent="0.25">
      <c r="A2" s="8" t="s">
        <v>211</v>
      </c>
      <c r="B2" s="8"/>
      <c r="C2" s="9"/>
      <c r="D2" s="10"/>
      <c r="E2" s="10"/>
      <c r="F2" s="8"/>
    </row>
    <row r="3" spans="1:8" s="11" customFormat="1" ht="15.75" x14ac:dyDescent="0.25">
      <c r="A3" s="8" t="s">
        <v>9</v>
      </c>
      <c r="B3" s="8"/>
      <c r="C3" s="9"/>
      <c r="D3" s="10"/>
      <c r="E3" s="10"/>
      <c r="F3" s="8"/>
    </row>
    <row r="4" spans="1:8" s="11" customFormat="1" ht="15.75" x14ac:dyDescent="0.25">
      <c r="A4" s="11" t="s">
        <v>10</v>
      </c>
      <c r="B4" s="8"/>
      <c r="C4" s="9"/>
      <c r="D4" s="10"/>
      <c r="E4" s="10"/>
      <c r="F4" s="8"/>
    </row>
    <row r="5" spans="1:8" ht="83.25" customHeight="1" x14ac:dyDescent="0.25">
      <c r="A5" s="14" t="s">
        <v>11</v>
      </c>
      <c r="B5" s="14" t="s">
        <v>53</v>
      </c>
      <c r="C5" s="15" t="s">
        <v>54</v>
      </c>
      <c r="D5" s="15" t="s">
        <v>55</v>
      </c>
      <c r="E5" s="15" t="s">
        <v>56</v>
      </c>
      <c r="F5" s="16" t="s">
        <v>57</v>
      </c>
      <c r="G5" s="17" t="s">
        <v>58</v>
      </c>
      <c r="H5" s="14" t="s">
        <v>59</v>
      </c>
    </row>
    <row r="6" spans="1:8" x14ac:dyDescent="0.2">
      <c r="A6" s="48">
        <v>1990</v>
      </c>
      <c r="B6" s="47">
        <v>6729</v>
      </c>
      <c r="C6" s="47">
        <v>5886</v>
      </c>
      <c r="D6" s="47">
        <v>177</v>
      </c>
      <c r="E6" s="47">
        <v>23</v>
      </c>
      <c r="F6" s="47">
        <v>6086</v>
      </c>
      <c r="G6" s="47">
        <v>282</v>
      </c>
      <c r="H6" s="47">
        <v>13097</v>
      </c>
    </row>
    <row r="7" spans="1:8" x14ac:dyDescent="0.2">
      <c r="A7" s="48">
        <v>1991</v>
      </c>
      <c r="B7" s="47">
        <v>6543</v>
      </c>
      <c r="C7" s="47">
        <v>5807</v>
      </c>
      <c r="D7" s="47">
        <v>259</v>
      </c>
      <c r="E7" s="47">
        <v>22</v>
      </c>
      <c r="F7" s="47">
        <v>6088</v>
      </c>
      <c r="G7" s="47">
        <v>318</v>
      </c>
      <c r="H7" s="47">
        <v>12949</v>
      </c>
    </row>
    <row r="8" spans="1:8" x14ac:dyDescent="0.2">
      <c r="A8" s="48">
        <v>1992</v>
      </c>
      <c r="B8" s="47">
        <v>6714</v>
      </c>
      <c r="C8" s="47">
        <v>5778</v>
      </c>
      <c r="D8" s="47">
        <v>166</v>
      </c>
      <c r="E8" s="47">
        <v>23</v>
      </c>
      <c r="F8" s="47">
        <v>5967</v>
      </c>
      <c r="G8" s="47">
        <v>320</v>
      </c>
      <c r="H8" s="47">
        <v>13001</v>
      </c>
    </row>
    <row r="9" spans="1:8" x14ac:dyDescent="0.2">
      <c r="A9" s="48">
        <v>1993</v>
      </c>
      <c r="B9" s="47">
        <v>6810</v>
      </c>
      <c r="C9" s="47">
        <v>5846</v>
      </c>
      <c r="D9" s="47">
        <v>215</v>
      </c>
      <c r="E9" s="47">
        <v>13</v>
      </c>
      <c r="F9" s="47">
        <v>6074</v>
      </c>
      <c r="G9" s="47">
        <v>353</v>
      </c>
      <c r="H9" s="47">
        <v>13237</v>
      </c>
    </row>
    <row r="10" spans="1:8" x14ac:dyDescent="0.2">
      <c r="A10" s="48">
        <v>1994</v>
      </c>
      <c r="B10" s="47">
        <v>7269</v>
      </c>
      <c r="C10" s="47">
        <v>6220</v>
      </c>
      <c r="D10" s="47">
        <v>176</v>
      </c>
      <c r="E10" s="47">
        <v>29</v>
      </c>
      <c r="F10" s="47">
        <v>6425</v>
      </c>
      <c r="G10" s="47">
        <v>373</v>
      </c>
      <c r="H10" s="47">
        <v>14067</v>
      </c>
    </row>
    <row r="11" spans="1:8" x14ac:dyDescent="0.2">
      <c r="A11" s="48">
        <v>1995</v>
      </c>
      <c r="B11" s="47">
        <v>7615</v>
      </c>
      <c r="C11" s="47">
        <v>6747</v>
      </c>
      <c r="D11" s="47">
        <v>150</v>
      </c>
      <c r="E11" s="47">
        <v>56</v>
      </c>
      <c r="F11" s="47">
        <v>6953</v>
      </c>
      <c r="G11" s="47">
        <v>379</v>
      </c>
      <c r="H11" s="47">
        <v>14947</v>
      </c>
    </row>
    <row r="12" spans="1:8" x14ac:dyDescent="0.2">
      <c r="A12" s="48">
        <v>1996</v>
      </c>
      <c r="B12" s="47">
        <v>7627</v>
      </c>
      <c r="C12" s="47">
        <v>7031</v>
      </c>
      <c r="D12" s="47">
        <v>198</v>
      </c>
      <c r="E12" s="47">
        <v>20</v>
      </c>
      <c r="F12" s="47">
        <v>7249</v>
      </c>
      <c r="G12" s="47">
        <v>371</v>
      </c>
      <c r="H12" s="47">
        <v>15247</v>
      </c>
    </row>
    <row r="13" spans="1:8" x14ac:dyDescent="0.2">
      <c r="A13" s="48">
        <v>1997</v>
      </c>
      <c r="B13" s="47">
        <v>7373</v>
      </c>
      <c r="C13" s="47">
        <v>7171</v>
      </c>
      <c r="D13" s="47">
        <v>178</v>
      </c>
      <c r="E13" s="47">
        <v>8</v>
      </c>
      <c r="F13" s="47">
        <v>7357</v>
      </c>
      <c r="G13" s="47">
        <v>369</v>
      </c>
      <c r="H13" s="47">
        <v>15099</v>
      </c>
    </row>
    <row r="14" spans="1:8" x14ac:dyDescent="0.2">
      <c r="A14" s="48">
        <v>1998</v>
      </c>
      <c r="B14" s="47">
        <v>7809</v>
      </c>
      <c r="C14" s="47">
        <v>7130</v>
      </c>
      <c r="D14" s="47">
        <v>158</v>
      </c>
      <c r="E14" s="47">
        <v>6</v>
      </c>
      <c r="F14" s="47">
        <v>7294</v>
      </c>
      <c r="G14" s="47">
        <v>335</v>
      </c>
      <c r="H14" s="47">
        <v>15438</v>
      </c>
    </row>
    <row r="15" spans="1:8" x14ac:dyDescent="0.2">
      <c r="A15" s="48">
        <v>1999</v>
      </c>
      <c r="B15" s="47">
        <v>8063</v>
      </c>
      <c r="C15" s="47">
        <v>7081</v>
      </c>
      <c r="D15" s="47">
        <v>178</v>
      </c>
      <c r="E15" s="47">
        <v>23</v>
      </c>
      <c r="F15" s="47">
        <v>7282</v>
      </c>
      <c r="G15" s="47">
        <v>334</v>
      </c>
      <c r="H15" s="47">
        <v>15679</v>
      </c>
    </row>
    <row r="16" spans="1:8" x14ac:dyDescent="0.2">
      <c r="A16" s="48">
        <v>2000</v>
      </c>
      <c r="B16" s="47">
        <v>8088</v>
      </c>
      <c r="C16" s="47">
        <v>7113</v>
      </c>
      <c r="D16" s="47">
        <v>143</v>
      </c>
      <c r="E16" s="47">
        <v>33</v>
      </c>
      <c r="F16" s="47">
        <v>7289</v>
      </c>
      <c r="G16" s="47">
        <v>334</v>
      </c>
      <c r="H16" s="47">
        <v>15711</v>
      </c>
    </row>
    <row r="17" spans="1:8" x14ac:dyDescent="0.2">
      <c r="A17" s="48">
        <v>2001</v>
      </c>
      <c r="B17" s="47">
        <v>7930</v>
      </c>
      <c r="C17" s="47">
        <v>7094</v>
      </c>
      <c r="D17" s="47">
        <v>148</v>
      </c>
      <c r="E17" s="47">
        <v>31</v>
      </c>
      <c r="F17" s="47">
        <v>7273</v>
      </c>
      <c r="G17" s="47">
        <v>256.3</v>
      </c>
      <c r="H17" s="47">
        <v>15459.3</v>
      </c>
    </row>
    <row r="18" spans="1:8" x14ac:dyDescent="0.2">
      <c r="A18" s="48">
        <v>2002</v>
      </c>
      <c r="B18" s="47">
        <v>7873</v>
      </c>
      <c r="C18" s="47">
        <v>6787</v>
      </c>
      <c r="D18" s="47">
        <v>168</v>
      </c>
      <c r="E18" s="47">
        <v>29</v>
      </c>
      <c r="F18" s="47">
        <v>6984</v>
      </c>
      <c r="G18" s="47">
        <v>286.60000000000002</v>
      </c>
      <c r="H18" s="47">
        <v>15143.6</v>
      </c>
    </row>
    <row r="19" spans="1:8" x14ac:dyDescent="0.2">
      <c r="A19" s="48">
        <v>2003</v>
      </c>
      <c r="B19" s="47">
        <v>8052.0820000000003</v>
      </c>
      <c r="C19" s="47">
        <v>7489.5389999999998</v>
      </c>
      <c r="D19" s="47">
        <v>128.345</v>
      </c>
      <c r="E19" s="47">
        <v>35.581000000000003</v>
      </c>
      <c r="F19" s="47">
        <v>7653.4650000000001</v>
      </c>
      <c r="G19" s="47">
        <v>287.80799999999999</v>
      </c>
      <c r="H19" s="47">
        <v>15993.355</v>
      </c>
    </row>
    <row r="20" spans="1:8" ht="15.75" customHeight="1" x14ac:dyDescent="0.2">
      <c r="A20" s="48" t="s">
        <v>23</v>
      </c>
      <c r="B20" s="46">
        <v>9059</v>
      </c>
      <c r="C20" s="46">
        <v>6413</v>
      </c>
      <c r="D20" s="78" t="s">
        <v>34</v>
      </c>
      <c r="E20" s="46">
        <v>34</v>
      </c>
      <c r="F20" s="46">
        <v>6536</v>
      </c>
      <c r="G20" s="46">
        <v>276</v>
      </c>
      <c r="H20" s="46">
        <v>15870</v>
      </c>
    </row>
    <row r="21" spans="1:8" ht="15.75" customHeight="1" x14ac:dyDescent="0.2">
      <c r="A21" s="48">
        <v>2005</v>
      </c>
      <c r="B21" s="46">
        <v>8444</v>
      </c>
      <c r="C21" s="46">
        <v>6251</v>
      </c>
      <c r="D21" s="46">
        <v>235</v>
      </c>
      <c r="E21" s="46">
        <v>45</v>
      </c>
      <c r="F21" s="46">
        <v>6531</v>
      </c>
      <c r="G21" s="46">
        <v>246</v>
      </c>
      <c r="H21" s="46">
        <v>15221</v>
      </c>
    </row>
    <row r="22" spans="1:8" ht="15.75" customHeight="1" x14ac:dyDescent="0.2">
      <c r="A22" s="48">
        <v>2006</v>
      </c>
      <c r="B22" s="46">
        <v>8282</v>
      </c>
      <c r="C22" s="46">
        <v>6804</v>
      </c>
      <c r="D22" s="46">
        <v>142</v>
      </c>
      <c r="E22" s="46">
        <v>16</v>
      </c>
      <c r="F22" s="46">
        <v>6962</v>
      </c>
      <c r="G22" s="46">
        <v>181</v>
      </c>
      <c r="H22" s="46">
        <v>15425</v>
      </c>
    </row>
    <row r="23" spans="1:8" ht="15.75" customHeight="1" x14ac:dyDescent="0.2">
      <c r="A23" s="48">
        <v>2007</v>
      </c>
      <c r="B23" s="46">
        <v>8402</v>
      </c>
      <c r="C23" s="46">
        <v>7156</v>
      </c>
      <c r="D23" s="46">
        <v>329</v>
      </c>
      <c r="E23" s="78" t="s">
        <v>34</v>
      </c>
      <c r="F23" s="46">
        <v>7509</v>
      </c>
      <c r="G23" s="46">
        <v>290</v>
      </c>
      <c r="H23" s="46">
        <v>16201</v>
      </c>
    </row>
    <row r="24" spans="1:8" ht="15.75" customHeight="1" x14ac:dyDescent="0.2">
      <c r="A24" s="48">
        <v>2008</v>
      </c>
      <c r="B24" s="46">
        <v>8321</v>
      </c>
      <c r="C24" s="46">
        <v>5801</v>
      </c>
      <c r="D24" s="46">
        <v>201</v>
      </c>
      <c r="E24" s="46">
        <v>77</v>
      </c>
      <c r="F24" s="46">
        <v>6080</v>
      </c>
      <c r="G24" s="46">
        <v>233</v>
      </c>
      <c r="H24" s="46">
        <v>14634</v>
      </c>
    </row>
    <row r="25" spans="1:8" ht="15.75" customHeight="1" x14ac:dyDescent="0.2">
      <c r="A25" s="48">
        <v>2009</v>
      </c>
      <c r="B25" s="46">
        <v>6788</v>
      </c>
      <c r="C25" s="46">
        <v>5393</v>
      </c>
      <c r="D25" s="78" t="s">
        <v>34</v>
      </c>
      <c r="E25" s="46">
        <v>32</v>
      </c>
      <c r="F25" s="46">
        <v>5460</v>
      </c>
      <c r="G25" s="46">
        <v>176</v>
      </c>
      <c r="H25" s="46">
        <v>12424</v>
      </c>
    </row>
    <row r="26" spans="1:8" ht="15.75" customHeight="1" x14ac:dyDescent="0.2">
      <c r="A26" s="48">
        <v>2010</v>
      </c>
      <c r="B26" s="49">
        <v>7173</v>
      </c>
      <c r="C26" s="49">
        <v>5888</v>
      </c>
      <c r="D26" s="49">
        <v>212</v>
      </c>
      <c r="E26" s="49">
        <v>32</v>
      </c>
      <c r="F26" s="49">
        <v>6132</v>
      </c>
      <c r="G26" s="49">
        <v>170</v>
      </c>
      <c r="H26" s="49">
        <v>13475</v>
      </c>
    </row>
    <row r="27" spans="1:8" ht="15.75" customHeight="1" x14ac:dyDescent="0.2">
      <c r="A27" s="48" t="s">
        <v>17</v>
      </c>
      <c r="B27" s="50">
        <v>8065</v>
      </c>
      <c r="C27" s="50">
        <v>5347</v>
      </c>
      <c r="D27" s="78" t="s">
        <v>34</v>
      </c>
      <c r="E27" s="50">
        <v>65</v>
      </c>
      <c r="F27" s="50">
        <v>5563</v>
      </c>
      <c r="G27" s="50">
        <v>119</v>
      </c>
      <c r="H27" s="50">
        <v>13747</v>
      </c>
    </row>
    <row r="28" spans="1:8" ht="15.75" customHeight="1" x14ac:dyDescent="0.2">
      <c r="A28" s="48" t="s">
        <v>18</v>
      </c>
      <c r="B28" s="50">
        <v>7704</v>
      </c>
      <c r="C28" s="50">
        <v>5551</v>
      </c>
      <c r="D28" s="78" t="s">
        <v>34</v>
      </c>
      <c r="E28" s="50">
        <v>101</v>
      </c>
      <c r="F28" s="50">
        <v>5835</v>
      </c>
      <c r="G28" s="50">
        <v>126</v>
      </c>
      <c r="H28" s="50">
        <v>13666</v>
      </c>
    </row>
    <row r="29" spans="1:8" ht="15.75" customHeight="1" x14ac:dyDescent="0.2">
      <c r="A29" s="48" t="s">
        <v>19</v>
      </c>
      <c r="B29" s="50">
        <v>7266</v>
      </c>
      <c r="C29" s="50">
        <v>5376</v>
      </c>
      <c r="D29" s="78" t="s">
        <v>34</v>
      </c>
      <c r="E29" s="78" t="s">
        <v>34</v>
      </c>
      <c r="F29" s="50">
        <v>5525</v>
      </c>
      <c r="G29" s="50">
        <v>124</v>
      </c>
      <c r="H29" s="50">
        <v>12915</v>
      </c>
    </row>
    <row r="30" spans="1:8" ht="15.75" customHeight="1" x14ac:dyDescent="0.2">
      <c r="A30" s="48" t="s">
        <v>20</v>
      </c>
      <c r="B30" s="50">
        <v>7226</v>
      </c>
      <c r="C30" s="50">
        <v>6010</v>
      </c>
      <c r="D30" s="78" t="s">
        <v>34</v>
      </c>
      <c r="E30" s="50">
        <v>58</v>
      </c>
      <c r="F30" s="50">
        <v>6191</v>
      </c>
      <c r="G30" s="50">
        <v>105</v>
      </c>
      <c r="H30" s="50">
        <v>13522</v>
      </c>
    </row>
    <row r="31" spans="1:8" ht="15.75" customHeight="1" x14ac:dyDescent="0.2">
      <c r="A31" s="48" t="s">
        <v>21</v>
      </c>
      <c r="B31" s="50">
        <v>7708</v>
      </c>
      <c r="C31" s="50">
        <v>6601</v>
      </c>
      <c r="D31" s="78" t="s">
        <v>34</v>
      </c>
      <c r="E31" s="50">
        <v>101</v>
      </c>
      <c r="F31" s="50">
        <v>6788</v>
      </c>
      <c r="G31" s="50">
        <v>196</v>
      </c>
      <c r="H31" s="50">
        <v>14691</v>
      </c>
    </row>
    <row r="32" spans="1:8" ht="15.75" customHeight="1" x14ac:dyDescent="0.2">
      <c r="A32" s="48" t="s">
        <v>22</v>
      </c>
      <c r="B32" s="50">
        <v>9382</v>
      </c>
      <c r="C32" s="50">
        <v>6489</v>
      </c>
      <c r="D32" s="78" t="s">
        <v>34</v>
      </c>
      <c r="E32" s="50">
        <v>47</v>
      </c>
      <c r="F32" s="50">
        <v>6628</v>
      </c>
      <c r="G32" s="50">
        <v>134</v>
      </c>
      <c r="H32" s="50">
        <v>16144</v>
      </c>
    </row>
    <row r="33" spans="1:11" ht="15.75" customHeight="1" x14ac:dyDescent="0.2">
      <c r="A33" s="48">
        <v>2017</v>
      </c>
      <c r="B33" s="46">
        <v>7722</v>
      </c>
      <c r="C33" s="46">
        <v>6103</v>
      </c>
      <c r="D33" s="78" t="s">
        <v>34</v>
      </c>
      <c r="E33" s="46">
        <v>41</v>
      </c>
      <c r="F33" s="46">
        <v>6415</v>
      </c>
      <c r="G33" s="46">
        <v>144</v>
      </c>
      <c r="H33" s="46">
        <v>14281</v>
      </c>
    </row>
    <row r="34" spans="1:11" ht="15.75" customHeight="1" x14ac:dyDescent="0.2">
      <c r="A34" s="48">
        <v>2018</v>
      </c>
      <c r="B34" s="46">
        <v>8872</v>
      </c>
      <c r="C34" s="46">
        <v>6615</v>
      </c>
      <c r="D34" s="78" t="s">
        <v>34</v>
      </c>
      <c r="E34" s="46">
        <v>46</v>
      </c>
      <c r="F34" s="46">
        <v>6695</v>
      </c>
      <c r="G34" s="46">
        <v>125</v>
      </c>
      <c r="H34" s="46">
        <v>15693</v>
      </c>
    </row>
    <row r="35" spans="1:11" ht="15.75" customHeight="1" x14ac:dyDescent="0.2">
      <c r="A35" s="24" t="s">
        <v>213</v>
      </c>
      <c r="B35" s="46">
        <v>8686</v>
      </c>
      <c r="C35" s="46">
        <v>5790</v>
      </c>
      <c r="D35" s="78" t="s">
        <v>34</v>
      </c>
      <c r="E35" s="46">
        <v>74</v>
      </c>
      <c r="F35" s="46">
        <v>5973</v>
      </c>
      <c r="G35" s="46">
        <v>153</v>
      </c>
      <c r="H35" s="46">
        <v>14813</v>
      </c>
    </row>
    <row r="36" spans="1:11" ht="15.75" customHeight="1" x14ac:dyDescent="0.2">
      <c r="A36" s="48">
        <v>2020</v>
      </c>
      <c r="B36" s="46">
        <v>7490</v>
      </c>
      <c r="C36" s="46">
        <v>5410</v>
      </c>
      <c r="D36" s="78" t="s">
        <v>34</v>
      </c>
      <c r="E36" s="46">
        <v>54</v>
      </c>
      <c r="F36" s="46">
        <v>5598</v>
      </c>
      <c r="G36" s="46">
        <v>123</v>
      </c>
      <c r="H36" s="46">
        <v>13211</v>
      </c>
    </row>
    <row r="41" spans="1:11" x14ac:dyDescent="0.2">
      <c r="A41" s="72"/>
      <c r="B41" s="72"/>
      <c r="C41" s="73"/>
      <c r="E41" s="74"/>
      <c r="F41" s="74"/>
      <c r="G41" s="74"/>
      <c r="H41" s="74"/>
      <c r="I41" s="74"/>
      <c r="J41" s="74"/>
      <c r="K41" s="74"/>
    </row>
    <row r="42" spans="1:11" x14ac:dyDescent="0.2">
      <c r="A42" s="72"/>
      <c r="B42" s="72"/>
      <c r="C42" s="73"/>
      <c r="E42" s="74"/>
      <c r="F42" s="74"/>
      <c r="G42" s="74"/>
      <c r="H42" s="74"/>
      <c r="I42" s="74"/>
      <c r="J42" s="74"/>
      <c r="K42" s="74"/>
    </row>
    <row r="43" spans="1:11" x14ac:dyDescent="0.2">
      <c r="A43" s="72"/>
      <c r="B43" s="72"/>
      <c r="C43" s="71"/>
      <c r="E43" s="73"/>
      <c r="F43" s="73"/>
      <c r="G43" s="71"/>
      <c r="H43" s="71"/>
      <c r="I43" s="73"/>
      <c r="J43" s="71"/>
      <c r="K43" s="73"/>
    </row>
    <row r="44" spans="1:11" x14ac:dyDescent="0.2">
      <c r="A44" s="72"/>
      <c r="B44" s="72"/>
      <c r="C44" s="71"/>
    </row>
    <row r="45" spans="1:11" x14ac:dyDescent="0.2">
      <c r="A45" s="72"/>
      <c r="B45" s="72"/>
      <c r="C45" s="73"/>
    </row>
    <row r="46" spans="1:11" x14ac:dyDescent="0.2">
      <c r="A46" s="72"/>
      <c r="B46" s="72"/>
      <c r="C46" s="71"/>
    </row>
    <row r="47" spans="1:11" x14ac:dyDescent="0.2">
      <c r="A47" s="72"/>
      <c r="B47" s="72"/>
      <c r="C47" s="7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pane ySplit="5" topLeftCell="A6" activePane="bottomLeft" state="frozen"/>
      <selection pane="bottomLeft" activeCell="A35" sqref="A35"/>
    </sheetView>
  </sheetViews>
  <sheetFormatPr defaultRowHeight="15" x14ac:dyDescent="0.2"/>
  <cols>
    <col min="1" max="1" width="16.6640625" style="12" customWidth="1"/>
    <col min="2" max="2" width="22.88671875" style="12" customWidth="1"/>
    <col min="3" max="4" width="20.44140625" style="12" customWidth="1"/>
    <col min="5" max="5" width="19.88671875" style="12" customWidth="1"/>
    <col min="6" max="6" width="21" style="12" customWidth="1"/>
    <col min="7" max="7" width="13.44140625" style="12" customWidth="1"/>
    <col min="8" max="8" width="12.77734375" style="12" customWidth="1"/>
    <col min="9" max="9" width="14.44140625" style="12" customWidth="1"/>
    <col min="10" max="10" width="8.88671875" style="12"/>
    <col min="11" max="11" width="21.88671875" style="12" customWidth="1"/>
    <col min="12" max="12" width="14.21875" style="12" customWidth="1"/>
    <col min="13" max="16384" width="8.88671875" style="12"/>
  </cols>
  <sheetData>
    <row r="1" spans="1:8" s="11" customFormat="1" ht="15.75" x14ac:dyDescent="0.25">
      <c r="A1" s="7" t="s">
        <v>192</v>
      </c>
      <c r="B1" s="8"/>
      <c r="C1" s="9"/>
      <c r="D1" s="9"/>
      <c r="E1" s="10"/>
      <c r="F1" s="10"/>
      <c r="G1" s="8"/>
    </row>
    <row r="2" spans="1:8" s="11" customFormat="1" ht="15.75" x14ac:dyDescent="0.25">
      <c r="A2" s="8" t="s">
        <v>211</v>
      </c>
      <c r="B2" s="8"/>
      <c r="C2" s="9"/>
      <c r="D2" s="9"/>
      <c r="E2" s="10"/>
      <c r="F2" s="10"/>
      <c r="G2" s="8"/>
    </row>
    <row r="3" spans="1:8" s="11" customFormat="1" ht="15.75" x14ac:dyDescent="0.25">
      <c r="A3" s="8" t="s">
        <v>9</v>
      </c>
      <c r="B3" s="8"/>
      <c r="C3" s="9"/>
      <c r="D3" s="9"/>
      <c r="E3" s="10"/>
      <c r="F3" s="10"/>
      <c r="G3" s="8"/>
    </row>
    <row r="4" spans="1:8" s="11" customFormat="1" ht="15.75" x14ac:dyDescent="0.25">
      <c r="A4" s="11" t="s">
        <v>10</v>
      </c>
      <c r="B4" s="8"/>
      <c r="C4" s="9"/>
      <c r="D4" s="9"/>
      <c r="E4" s="10"/>
      <c r="F4" s="10"/>
      <c r="G4" s="8"/>
    </row>
    <row r="5" spans="1:8" ht="83.25" customHeight="1" x14ac:dyDescent="0.25">
      <c r="A5" s="14" t="s">
        <v>11</v>
      </c>
      <c r="B5" s="14" t="s">
        <v>179</v>
      </c>
      <c r="C5" s="55" t="s">
        <v>180</v>
      </c>
      <c r="D5" s="55" t="s">
        <v>188</v>
      </c>
      <c r="E5" s="15" t="s">
        <v>186</v>
      </c>
      <c r="F5" s="15" t="s">
        <v>178</v>
      </c>
      <c r="G5" s="15" t="s">
        <v>171</v>
      </c>
      <c r="H5" s="15" t="s">
        <v>187</v>
      </c>
    </row>
    <row r="6" spans="1:8" x14ac:dyDescent="0.2">
      <c r="A6" s="18">
        <v>1990</v>
      </c>
      <c r="B6" s="46">
        <v>12309</v>
      </c>
      <c r="C6" s="63">
        <f t="shared" ref="C6:C35" si="0">(B6/B$26)*100</f>
        <v>96.959432847577787</v>
      </c>
      <c r="D6" s="63">
        <f t="shared" ref="D6:D35" si="1">C6/C$33*100</f>
        <v>93.747143945163742</v>
      </c>
      <c r="E6" s="58" t="s">
        <v>173</v>
      </c>
      <c r="F6" s="58" t="s">
        <v>173</v>
      </c>
      <c r="G6" s="58" t="s">
        <v>173</v>
      </c>
      <c r="H6" s="56" t="e">
        <f>Table1694[[#This Row],[Scottish GDP (Gross Value Added for all industries)  (index, 2010 = 100) '[note4']]]/Table1694[[#This Row],[Road freight moved by UK HGVs on journeys originating in Scotland (index; 2017 = 100)]]*100</f>
        <v>#VALUE!</v>
      </c>
    </row>
    <row r="7" spans="1:8" x14ac:dyDescent="0.2">
      <c r="A7" s="18">
        <v>1991</v>
      </c>
      <c r="B7" s="46">
        <v>11909</v>
      </c>
      <c r="C7" s="63">
        <f t="shared" si="0"/>
        <v>93.80858605750295</v>
      </c>
      <c r="D7" s="63">
        <f t="shared" si="1"/>
        <v>90.700685453160688</v>
      </c>
      <c r="E7" s="58" t="s">
        <v>173</v>
      </c>
      <c r="F7" s="58" t="s">
        <v>173</v>
      </c>
      <c r="G7" s="58" t="s">
        <v>173</v>
      </c>
      <c r="H7" s="56" t="e">
        <f>Table1694[[#This Row],[Scottish GDP (Gross Value Added for all industries)  (index, 2010 = 100) '[note4']]]/Table1694[[#This Row],[Road freight moved by UK HGVs on journeys originating in Scotland (index; 2017 = 100)]]*100</f>
        <v>#VALUE!</v>
      </c>
    </row>
    <row r="8" spans="1:8" x14ac:dyDescent="0.2">
      <c r="A8" s="18">
        <v>1992</v>
      </c>
      <c r="B8" s="46">
        <v>12121</v>
      </c>
      <c r="C8" s="63">
        <f t="shared" si="0"/>
        <v>95.478534856242618</v>
      </c>
      <c r="D8" s="63">
        <f t="shared" si="1"/>
        <v>92.315308453922313</v>
      </c>
      <c r="E8" s="58" t="s">
        <v>173</v>
      </c>
      <c r="F8" s="58" t="s">
        <v>173</v>
      </c>
      <c r="G8" s="58" t="s">
        <v>173</v>
      </c>
      <c r="H8" s="58" t="s">
        <v>173</v>
      </c>
    </row>
    <row r="9" spans="1:8" x14ac:dyDescent="0.2">
      <c r="A9" s="19">
        <v>1993</v>
      </c>
      <c r="B9" s="46">
        <v>12426</v>
      </c>
      <c r="C9" s="63">
        <f t="shared" si="0"/>
        <v>97.881055533674683</v>
      </c>
      <c r="D9" s="63">
        <f t="shared" si="1"/>
        <v>94.638233054074632</v>
      </c>
      <c r="E9" s="58" t="s">
        <v>173</v>
      </c>
      <c r="F9" s="58" t="s">
        <v>173</v>
      </c>
      <c r="G9" s="58" t="s">
        <v>173</v>
      </c>
      <c r="H9" s="58" t="s">
        <v>173</v>
      </c>
    </row>
    <row r="10" spans="1:8" x14ac:dyDescent="0.2">
      <c r="A10" s="21">
        <v>1994</v>
      </c>
      <c r="B10" s="46">
        <v>12995</v>
      </c>
      <c r="C10" s="63">
        <f t="shared" si="0"/>
        <v>102.36313509255612</v>
      </c>
      <c r="D10" s="63">
        <f t="shared" si="1"/>
        <v>98.971820258948966</v>
      </c>
      <c r="E10" s="58" t="s">
        <v>173</v>
      </c>
      <c r="F10" s="58" t="s">
        <v>173</v>
      </c>
      <c r="G10" s="58" t="s">
        <v>173</v>
      </c>
      <c r="H10" s="58" t="s">
        <v>173</v>
      </c>
    </row>
    <row r="11" spans="1:8" x14ac:dyDescent="0.2">
      <c r="A11" s="22">
        <v>1995</v>
      </c>
      <c r="B11" s="46">
        <v>13965</v>
      </c>
      <c r="C11" s="63">
        <f t="shared" si="0"/>
        <v>110.0039385584876</v>
      </c>
      <c r="D11" s="63">
        <f t="shared" si="1"/>
        <v>106.35948210205638</v>
      </c>
      <c r="E11" s="58" t="s">
        <v>173</v>
      </c>
      <c r="F11" s="58" t="s">
        <v>173</v>
      </c>
      <c r="G11" s="58" t="s">
        <v>173</v>
      </c>
      <c r="H11" s="58" t="s">
        <v>173</v>
      </c>
    </row>
    <row r="12" spans="1:8" x14ac:dyDescent="0.2">
      <c r="A12" s="23">
        <v>1996</v>
      </c>
      <c r="B12" s="46">
        <v>14163</v>
      </c>
      <c r="C12" s="63">
        <f t="shared" si="0"/>
        <v>111.56360771957463</v>
      </c>
      <c r="D12" s="63">
        <f t="shared" si="1"/>
        <v>107.86747905559785</v>
      </c>
      <c r="E12" s="58" t="s">
        <v>173</v>
      </c>
      <c r="F12" s="58" t="s">
        <v>173</v>
      </c>
      <c r="G12" s="58" t="s">
        <v>173</v>
      </c>
      <c r="H12" s="58" t="s">
        <v>173</v>
      </c>
    </row>
    <row r="13" spans="1:8" x14ac:dyDescent="0.2">
      <c r="A13" s="23">
        <v>1997</v>
      </c>
      <c r="B13" s="46">
        <v>14236</v>
      </c>
      <c r="C13" s="63">
        <f t="shared" si="0"/>
        <v>112.1386372587633</v>
      </c>
      <c r="D13" s="63">
        <f t="shared" si="1"/>
        <v>108.42345773038842</v>
      </c>
      <c r="E13" s="58" t="s">
        <v>173</v>
      </c>
      <c r="F13" s="58" t="s">
        <v>173</v>
      </c>
      <c r="G13" s="58" t="s">
        <v>173</v>
      </c>
      <c r="H13" s="58" t="s">
        <v>173</v>
      </c>
    </row>
    <row r="14" spans="1:8" x14ac:dyDescent="0.2">
      <c r="A14" s="23">
        <v>1998</v>
      </c>
      <c r="B14" s="46">
        <v>14856</v>
      </c>
      <c r="C14" s="63">
        <f t="shared" si="0"/>
        <v>117.02244978337927</v>
      </c>
      <c r="D14" s="63">
        <f t="shared" si="1"/>
        <v>113.14546839299314</v>
      </c>
      <c r="E14" s="66">
        <v>64.721407876898994</v>
      </c>
      <c r="F14" s="64">
        <f t="shared" ref="F14:F35" si="2">100*E14/E$26</f>
        <v>74.809358271951339</v>
      </c>
      <c r="G14" s="58" t="s">
        <v>173</v>
      </c>
      <c r="H14" s="58" t="s">
        <v>173</v>
      </c>
    </row>
    <row r="15" spans="1:8" x14ac:dyDescent="0.2">
      <c r="A15" s="23">
        <v>1999</v>
      </c>
      <c r="B15" s="46">
        <v>14988</v>
      </c>
      <c r="C15" s="63">
        <f t="shared" si="0"/>
        <v>118.06222922410399</v>
      </c>
      <c r="D15" s="63">
        <f t="shared" si="1"/>
        <v>114.15079969535415</v>
      </c>
      <c r="E15" s="66">
        <v>65.145205881647996</v>
      </c>
      <c r="F15" s="64">
        <f t="shared" si="2"/>
        <v>75.29921252284322</v>
      </c>
      <c r="G15" s="65">
        <f t="shared" ref="G15:G35" si="3">100*C15/F15</f>
        <v>156.79078873273465</v>
      </c>
      <c r="H15" s="67">
        <f t="shared" ref="H15:H35" si="4">100*D15/E15</f>
        <v>175.22517298162606</v>
      </c>
    </row>
    <row r="16" spans="1:8" x14ac:dyDescent="0.2">
      <c r="A16" s="23">
        <v>2000</v>
      </c>
      <c r="B16" s="46">
        <v>14817</v>
      </c>
      <c r="C16" s="63">
        <f t="shared" si="0"/>
        <v>116.715242221347</v>
      </c>
      <c r="D16" s="63">
        <f t="shared" si="1"/>
        <v>112.84843869002286</v>
      </c>
      <c r="E16" s="66">
        <v>65.267111064926993</v>
      </c>
      <c r="F16" s="64">
        <f t="shared" si="2"/>
        <v>75.440118736571947</v>
      </c>
      <c r="G16" s="65">
        <f t="shared" si="3"/>
        <v>154.71243176180957</v>
      </c>
      <c r="H16" s="67">
        <f t="shared" si="4"/>
        <v>172.90245707024246</v>
      </c>
    </row>
    <row r="17" spans="1:8" x14ac:dyDescent="0.2">
      <c r="A17" s="23">
        <v>2001</v>
      </c>
      <c r="B17" s="46">
        <v>14425.2</v>
      </c>
      <c r="C17" s="63">
        <f t="shared" si="0"/>
        <v>113.6289877904687</v>
      </c>
      <c r="D17" s="63">
        <f t="shared" si="1"/>
        <v>109.86443259710586</v>
      </c>
      <c r="E17" s="66">
        <v>67.197384315310998</v>
      </c>
      <c r="F17" s="64">
        <f t="shared" si="2"/>
        <v>77.671258445791437</v>
      </c>
      <c r="G17" s="65">
        <f t="shared" si="3"/>
        <v>146.29476857230657</v>
      </c>
      <c r="H17" s="67">
        <f t="shared" si="4"/>
        <v>163.49510284743795</v>
      </c>
    </row>
    <row r="18" spans="1:8" x14ac:dyDescent="0.2">
      <c r="A18" s="23">
        <v>2002</v>
      </c>
      <c r="B18" s="46">
        <v>14169.6</v>
      </c>
      <c r="C18" s="63">
        <f t="shared" si="0"/>
        <v>111.61559669161088</v>
      </c>
      <c r="D18" s="63">
        <f t="shared" si="1"/>
        <v>107.91774562071592</v>
      </c>
      <c r="E18" s="66">
        <v>68.961572277862999</v>
      </c>
      <c r="F18" s="64">
        <f t="shared" si="2"/>
        <v>79.710425603598637</v>
      </c>
      <c r="G18" s="65">
        <f t="shared" si="3"/>
        <v>140.02634642383825</v>
      </c>
      <c r="H18" s="67">
        <f t="shared" si="4"/>
        <v>156.48968266832577</v>
      </c>
    </row>
    <row r="19" spans="1:8" x14ac:dyDescent="0.2">
      <c r="A19" s="23">
        <v>2003</v>
      </c>
      <c r="B19" s="46">
        <v>14431.797</v>
      </c>
      <c r="C19" s="63">
        <f t="shared" si="0"/>
        <v>113.68095313115401</v>
      </c>
      <c r="D19" s="63">
        <f t="shared" si="1"/>
        <v>109.91467631378522</v>
      </c>
      <c r="E19" s="66">
        <v>70.766589162040006</v>
      </c>
      <c r="F19" s="64">
        <f t="shared" si="2"/>
        <v>81.796785576363021</v>
      </c>
      <c r="G19" s="65">
        <f t="shared" si="3"/>
        <v>138.97973169743315</v>
      </c>
      <c r="H19" s="67">
        <f t="shared" si="4"/>
        <v>155.3200141695464</v>
      </c>
    </row>
    <row r="20" spans="1:8" x14ac:dyDescent="0.2">
      <c r="A20" s="24" t="s">
        <v>23</v>
      </c>
      <c r="B20" s="46">
        <v>15195</v>
      </c>
      <c r="C20" s="63">
        <f t="shared" si="0"/>
        <v>119.69279243796771</v>
      </c>
      <c r="D20" s="63">
        <f t="shared" si="1"/>
        <v>115.72734196496572</v>
      </c>
      <c r="E20" s="66">
        <v>73.860236223846002</v>
      </c>
      <c r="F20" s="64">
        <f t="shared" si="2"/>
        <v>85.372631019246526</v>
      </c>
      <c r="G20" s="65">
        <f t="shared" si="3"/>
        <v>140.20042607212608</v>
      </c>
      <c r="H20" s="67">
        <f t="shared" si="4"/>
        <v>156.68422940624549</v>
      </c>
    </row>
    <row r="21" spans="1:8" x14ac:dyDescent="0.2">
      <c r="A21" s="23">
        <v>2005</v>
      </c>
      <c r="B21" s="46">
        <v>13507</v>
      </c>
      <c r="C21" s="63">
        <f t="shared" si="0"/>
        <v>106.39621898385192</v>
      </c>
      <c r="D21" s="63">
        <f t="shared" si="1"/>
        <v>102.87128712871288</v>
      </c>
      <c r="E21" s="66">
        <v>76.884104242628993</v>
      </c>
      <c r="F21" s="64">
        <f t="shared" si="2"/>
        <v>88.867821148832306</v>
      </c>
      <c r="G21" s="65">
        <f t="shared" si="3"/>
        <v>119.72412241959185</v>
      </c>
      <c r="H21" s="67">
        <f t="shared" si="4"/>
        <v>133.80046258206269</v>
      </c>
    </row>
    <row r="22" spans="1:8" x14ac:dyDescent="0.2">
      <c r="A22" s="23">
        <v>2006</v>
      </c>
      <c r="B22" s="46">
        <v>13957</v>
      </c>
      <c r="C22" s="63">
        <f t="shared" si="0"/>
        <v>109.94092162268609</v>
      </c>
      <c r="D22" s="63">
        <f t="shared" si="1"/>
        <v>106.29855293221628</v>
      </c>
      <c r="E22" s="66">
        <v>79.592786446176007</v>
      </c>
      <c r="F22" s="64">
        <f t="shared" si="2"/>
        <v>91.9986983045861</v>
      </c>
      <c r="G22" s="65">
        <f t="shared" si="3"/>
        <v>119.50269259103808</v>
      </c>
      <c r="H22" s="67">
        <f t="shared" si="4"/>
        <v>133.55299855483742</v>
      </c>
    </row>
    <row r="23" spans="1:8" x14ac:dyDescent="0.2">
      <c r="A23" s="23">
        <v>2007</v>
      </c>
      <c r="B23" s="46">
        <v>14950</v>
      </c>
      <c r="C23" s="63">
        <f t="shared" si="0"/>
        <v>117.76289877904686</v>
      </c>
      <c r="D23" s="63">
        <f t="shared" si="1"/>
        <v>113.86138613861385</v>
      </c>
      <c r="E23" s="66">
        <v>82.630128875935</v>
      </c>
      <c r="F23" s="64">
        <f t="shared" si="2"/>
        <v>95.509463065059464</v>
      </c>
      <c r="G23" s="65">
        <f t="shared" si="3"/>
        <v>123.29971816387318</v>
      </c>
      <c r="H23" s="67">
        <f t="shared" si="4"/>
        <v>137.79645232015918</v>
      </c>
    </row>
    <row r="24" spans="1:8" x14ac:dyDescent="0.2">
      <c r="A24" s="23">
        <v>2008</v>
      </c>
      <c r="B24" s="46">
        <v>13384</v>
      </c>
      <c r="C24" s="63">
        <f t="shared" si="0"/>
        <v>105.4273335959039</v>
      </c>
      <c r="D24" s="63">
        <f t="shared" si="1"/>
        <v>101.93450114242194</v>
      </c>
      <c r="E24" s="66">
        <v>85.503297735028994</v>
      </c>
      <c r="F24" s="64">
        <f t="shared" si="2"/>
        <v>98.830464965459939</v>
      </c>
      <c r="G24" s="65">
        <f t="shared" si="3"/>
        <v>106.67493432591813</v>
      </c>
      <c r="H24" s="67">
        <f t="shared" si="4"/>
        <v>119.2170405617717</v>
      </c>
    </row>
    <row r="25" spans="1:8" x14ac:dyDescent="0.2">
      <c r="A25" s="23">
        <v>2009</v>
      </c>
      <c r="B25" s="46">
        <v>11652</v>
      </c>
      <c r="C25" s="63">
        <f t="shared" si="0"/>
        <v>91.784166994879882</v>
      </c>
      <c r="D25" s="63">
        <f t="shared" si="1"/>
        <v>88.743335872048746</v>
      </c>
      <c r="E25" s="66">
        <v>87.339675382245005</v>
      </c>
      <c r="F25" s="64">
        <f t="shared" si="2"/>
        <v>100.95307381838354</v>
      </c>
      <c r="G25" s="65">
        <f t="shared" si="3"/>
        <v>90.917654632291146</v>
      </c>
      <c r="H25" s="67">
        <f t="shared" si="4"/>
        <v>101.6071281278074</v>
      </c>
    </row>
    <row r="26" spans="1:8" x14ac:dyDescent="0.2">
      <c r="A26" s="23">
        <v>2010</v>
      </c>
      <c r="B26" s="46">
        <v>12695</v>
      </c>
      <c r="C26" s="63">
        <f t="shared" si="0"/>
        <v>100</v>
      </c>
      <c r="D26" s="63">
        <f t="shared" si="1"/>
        <v>96.686976389946679</v>
      </c>
      <c r="E26" s="66">
        <v>86.515122401691997</v>
      </c>
      <c r="F26" s="64">
        <f t="shared" si="2"/>
        <v>99.999999999999986</v>
      </c>
      <c r="G26" s="65">
        <f t="shared" si="3"/>
        <v>100.00000000000001</v>
      </c>
      <c r="H26" s="67">
        <f t="shared" si="4"/>
        <v>111.7573132949249</v>
      </c>
    </row>
    <row r="27" spans="1:8" x14ac:dyDescent="0.2">
      <c r="A27" s="24" t="s">
        <v>17</v>
      </c>
      <c r="B27" s="50">
        <v>12813</v>
      </c>
      <c r="C27" s="63">
        <f t="shared" si="0"/>
        <v>100.92949980307206</v>
      </c>
      <c r="D27" s="63">
        <f t="shared" si="1"/>
        <v>97.585681645087561</v>
      </c>
      <c r="E27" s="66">
        <v>88.275709372042996</v>
      </c>
      <c r="F27" s="64">
        <f t="shared" si="2"/>
        <v>102.03500488871362</v>
      </c>
      <c r="G27" s="65">
        <f t="shared" si="3"/>
        <v>98.916543310947759</v>
      </c>
      <c r="H27" s="67">
        <f t="shared" si="4"/>
        <v>110.54647120852597</v>
      </c>
    </row>
    <row r="28" spans="1:8" x14ac:dyDescent="0.2">
      <c r="A28" s="24" t="s">
        <v>18</v>
      </c>
      <c r="B28" s="50">
        <v>12239</v>
      </c>
      <c r="C28" s="63">
        <f t="shared" si="0"/>
        <v>96.408034659314694</v>
      </c>
      <c r="D28" s="63">
        <f t="shared" si="1"/>
        <v>93.214013709063209</v>
      </c>
      <c r="E28" s="66">
        <v>91.000415559767006</v>
      </c>
      <c r="F28" s="64">
        <f t="shared" si="2"/>
        <v>105.18440364361929</v>
      </c>
      <c r="G28" s="65">
        <f t="shared" si="3"/>
        <v>91.656206927749224</v>
      </c>
      <c r="H28" s="67">
        <f t="shared" si="4"/>
        <v>102.43251433048935</v>
      </c>
    </row>
    <row r="29" spans="1:8" x14ac:dyDescent="0.2">
      <c r="A29" s="24" t="s">
        <v>19</v>
      </c>
      <c r="B29" s="50">
        <v>11906</v>
      </c>
      <c r="C29" s="63">
        <f t="shared" si="0"/>
        <v>93.784954706577395</v>
      </c>
      <c r="D29" s="63">
        <f t="shared" si="1"/>
        <v>90.677837014470668</v>
      </c>
      <c r="E29" s="66">
        <v>93.497717380226007</v>
      </c>
      <c r="F29" s="64">
        <f t="shared" si="2"/>
        <v>108.07095312899591</v>
      </c>
      <c r="G29" s="65">
        <f t="shared" si="3"/>
        <v>86.780908274801249</v>
      </c>
      <c r="H29" s="67">
        <f t="shared" si="4"/>
        <v>96.984011540851014</v>
      </c>
    </row>
    <row r="30" spans="1:8" x14ac:dyDescent="0.2">
      <c r="A30" s="24" t="s">
        <v>20</v>
      </c>
      <c r="B30" s="50">
        <v>12056</v>
      </c>
      <c r="C30" s="63">
        <f t="shared" si="0"/>
        <v>94.966522252855455</v>
      </c>
      <c r="D30" s="63">
        <f t="shared" si="1"/>
        <v>91.820258948971812</v>
      </c>
      <c r="E30" s="66">
        <v>95.606592060615</v>
      </c>
      <c r="F30" s="64">
        <f t="shared" si="2"/>
        <v>110.50853238895169</v>
      </c>
      <c r="G30" s="65">
        <f t="shared" si="3"/>
        <v>85.935918430810602</v>
      </c>
      <c r="H30" s="67">
        <f t="shared" si="4"/>
        <v>96.039673593592127</v>
      </c>
    </row>
    <row r="31" spans="1:8" x14ac:dyDescent="0.2">
      <c r="A31" s="24" t="s">
        <v>21</v>
      </c>
      <c r="B31" s="50">
        <v>13634</v>
      </c>
      <c r="C31" s="63">
        <f t="shared" si="0"/>
        <v>107.39661283970068</v>
      </c>
      <c r="D31" s="63">
        <f t="shared" si="1"/>
        <v>103.83853769992383</v>
      </c>
      <c r="E31" s="66">
        <v>96.161958362514</v>
      </c>
      <c r="F31" s="64">
        <f t="shared" si="2"/>
        <v>111.15046213080701</v>
      </c>
      <c r="G31" s="65">
        <f t="shared" si="3"/>
        <v>96.622731728556715</v>
      </c>
      <c r="H31" s="67">
        <f t="shared" si="4"/>
        <v>107.98296901199792</v>
      </c>
    </row>
    <row r="32" spans="1:8" x14ac:dyDescent="0.2">
      <c r="A32" s="24" t="s">
        <v>22</v>
      </c>
      <c r="B32" s="50">
        <v>14883</v>
      </c>
      <c r="C32" s="63">
        <f t="shared" si="0"/>
        <v>117.23513194170934</v>
      </c>
      <c r="D32" s="63">
        <f t="shared" si="1"/>
        <v>113.35110434120335</v>
      </c>
      <c r="E32" s="66">
        <v>97.533808137387993</v>
      </c>
      <c r="F32" s="64">
        <f t="shared" si="2"/>
        <v>112.73613841119699</v>
      </c>
      <c r="G32" s="65">
        <f t="shared" si="3"/>
        <v>103.99072878840553</v>
      </c>
      <c r="H32" s="67">
        <f t="shared" si="4"/>
        <v>116.21724456973404</v>
      </c>
    </row>
    <row r="33" spans="1:8" x14ac:dyDescent="0.2">
      <c r="A33" s="23">
        <v>2017</v>
      </c>
      <c r="B33" s="46">
        <v>13130</v>
      </c>
      <c r="C33" s="63">
        <f t="shared" si="0"/>
        <v>103.42654588420639</v>
      </c>
      <c r="D33" s="63">
        <f t="shared" si="1"/>
        <v>100</v>
      </c>
      <c r="E33" s="66">
        <v>100</v>
      </c>
      <c r="F33" s="64">
        <f t="shared" si="2"/>
        <v>115.58672891393179</v>
      </c>
      <c r="G33" s="65">
        <f t="shared" si="3"/>
        <v>89.479602767563293</v>
      </c>
      <c r="H33" s="67">
        <f t="shared" si="4"/>
        <v>100</v>
      </c>
    </row>
    <row r="34" spans="1:8" x14ac:dyDescent="0.2">
      <c r="A34" s="23">
        <v>2018</v>
      </c>
      <c r="B34" s="46">
        <v>14640</v>
      </c>
      <c r="C34" s="63">
        <f t="shared" si="0"/>
        <v>115.32099251673887</v>
      </c>
      <c r="D34" s="63">
        <f t="shared" si="1"/>
        <v>111.50038080731149</v>
      </c>
      <c r="E34" s="66">
        <v>102.753936913202</v>
      </c>
      <c r="F34" s="64">
        <f t="shared" si="2"/>
        <v>118.76991450825528</v>
      </c>
      <c r="G34" s="65">
        <f t="shared" si="3"/>
        <v>97.096131620708789</v>
      </c>
      <c r="H34" s="67">
        <f t="shared" si="4"/>
        <v>108.51202801260818</v>
      </c>
    </row>
    <row r="35" spans="1:8" x14ac:dyDescent="0.2">
      <c r="A35" s="24" t="s">
        <v>213</v>
      </c>
      <c r="B35" s="46">
        <v>14242</v>
      </c>
      <c r="C35" s="63">
        <f t="shared" si="0"/>
        <v>112.18589996061441</v>
      </c>
      <c r="D35" s="63">
        <f t="shared" si="1"/>
        <v>108.46915460776844</v>
      </c>
      <c r="E35" s="66">
        <v>104.856587634033</v>
      </c>
      <c r="F35" s="64">
        <f t="shared" si="2"/>
        <v>121.20029969694905</v>
      </c>
      <c r="G35" s="65">
        <f t="shared" si="3"/>
        <v>92.562394846486043</v>
      </c>
      <c r="H35" s="67">
        <f t="shared" si="4"/>
        <v>103.44524560187283</v>
      </c>
    </row>
    <row r="36" spans="1:8" x14ac:dyDescent="0.2">
      <c r="A36" s="23">
        <v>2020</v>
      </c>
      <c r="B36" s="46">
        <v>11628</v>
      </c>
      <c r="C36" s="63">
        <f>(B36/B$26)*100</f>
        <v>91.595116187475384</v>
      </c>
      <c r="D36" s="63">
        <f>C36/C$33*100</f>
        <v>88.56054836252855</v>
      </c>
      <c r="E36" s="66">
        <v>109.365989777785</v>
      </c>
      <c r="F36" s="64">
        <f>100*E36/E$26</f>
        <v>126.41257012848669</v>
      </c>
      <c r="G36" s="65">
        <f>100*C36/F36</f>
        <v>72.457284979157862</v>
      </c>
      <c r="H36" s="67">
        <f>100*D36/E36</f>
        <v>80.976314979153997</v>
      </c>
    </row>
    <row r="38" spans="1:8" x14ac:dyDescent="0.2">
      <c r="C38" s="76"/>
      <c r="D38" s="76"/>
      <c r="F38" s="76"/>
    </row>
    <row r="39" spans="1:8" x14ac:dyDescent="0.2">
      <c r="C39" s="76"/>
      <c r="D39" s="76"/>
      <c r="E39" s="70"/>
      <c r="F39" s="76"/>
      <c r="G39" s="7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pane ySplit="5" topLeftCell="A6" activePane="bottomLeft" state="frozen"/>
      <selection pane="bottomLeft" activeCell="A2" sqref="A2"/>
    </sheetView>
  </sheetViews>
  <sheetFormatPr defaultRowHeight="15" x14ac:dyDescent="0.2"/>
  <cols>
    <col min="1" max="1" width="16.6640625" style="12" customWidth="1"/>
    <col min="2" max="2" width="22.88671875" style="12" customWidth="1"/>
    <col min="3" max="3" width="20.44140625" style="12" customWidth="1"/>
    <col min="4" max="4" width="19.88671875" style="12" customWidth="1"/>
    <col min="5" max="5" width="21" style="12" customWidth="1"/>
    <col min="6" max="6" width="24.33203125" style="12" customWidth="1"/>
    <col min="7" max="7" width="18.88671875" style="12" customWidth="1"/>
    <col min="8" max="8" width="14.44140625" style="12" customWidth="1"/>
    <col min="9" max="9" width="8.88671875" style="12"/>
    <col min="10" max="10" width="21.88671875" style="12" customWidth="1"/>
    <col min="11" max="11" width="14.21875" style="12" customWidth="1"/>
    <col min="12" max="16384" width="8.88671875" style="12"/>
  </cols>
  <sheetData>
    <row r="1" spans="1:6" s="11" customFormat="1" ht="15.75" x14ac:dyDescent="0.25">
      <c r="A1" s="7" t="s">
        <v>193</v>
      </c>
      <c r="B1" s="8"/>
      <c r="C1" s="9"/>
      <c r="D1" s="10"/>
      <c r="E1" s="10"/>
      <c r="F1" s="8"/>
    </row>
    <row r="2" spans="1:6" s="11" customFormat="1" ht="15.75" x14ac:dyDescent="0.25">
      <c r="A2" s="8" t="s">
        <v>211</v>
      </c>
      <c r="B2" s="8"/>
      <c r="C2" s="9"/>
      <c r="D2" s="10"/>
      <c r="E2" s="10"/>
      <c r="F2" s="8"/>
    </row>
    <row r="3" spans="1:6" s="11" customFormat="1" ht="15.75" x14ac:dyDescent="0.25">
      <c r="A3" s="8" t="s">
        <v>9</v>
      </c>
      <c r="B3" s="8"/>
      <c r="C3" s="9"/>
      <c r="D3" s="10"/>
      <c r="E3" s="10"/>
      <c r="F3" s="8"/>
    </row>
    <row r="4" spans="1:6" s="11" customFormat="1" ht="15.75" x14ac:dyDescent="0.25">
      <c r="A4" s="11" t="s">
        <v>10</v>
      </c>
      <c r="B4" s="8"/>
      <c r="C4" s="9"/>
      <c r="D4" s="10"/>
      <c r="E4" s="10"/>
      <c r="F4" s="8"/>
    </row>
    <row r="5" spans="1:6" ht="83.25" customHeight="1" x14ac:dyDescent="0.25">
      <c r="A5" s="14" t="s">
        <v>11</v>
      </c>
      <c r="B5" s="14" t="s">
        <v>179</v>
      </c>
      <c r="C5" s="55" t="s">
        <v>180</v>
      </c>
      <c r="D5" s="15" t="s">
        <v>178</v>
      </c>
      <c r="E5" s="15" t="s">
        <v>171</v>
      </c>
    </row>
    <row r="6" spans="1:6" x14ac:dyDescent="0.2">
      <c r="A6" s="18">
        <v>1990</v>
      </c>
      <c r="B6" s="46">
        <v>12309</v>
      </c>
      <c r="C6" s="63">
        <f t="shared" ref="C6:C35" si="0">(B6/B$26)*100</f>
        <v>96.959432847577787</v>
      </c>
      <c r="D6" s="58" t="s">
        <v>173</v>
      </c>
      <c r="E6" s="58" t="s">
        <v>173</v>
      </c>
    </row>
    <row r="7" spans="1:6" x14ac:dyDescent="0.2">
      <c r="A7" s="18">
        <v>1991</v>
      </c>
      <c r="B7" s="46">
        <v>11909</v>
      </c>
      <c r="C7" s="63">
        <f t="shared" si="0"/>
        <v>93.80858605750295</v>
      </c>
      <c r="D7" s="58" t="s">
        <v>173</v>
      </c>
      <c r="E7" s="58" t="s">
        <v>173</v>
      </c>
    </row>
    <row r="8" spans="1:6" x14ac:dyDescent="0.2">
      <c r="A8" s="18">
        <v>1992</v>
      </c>
      <c r="B8" s="46">
        <v>12121</v>
      </c>
      <c r="C8" s="63">
        <f t="shared" si="0"/>
        <v>95.478534856242618</v>
      </c>
      <c r="D8" s="58" t="s">
        <v>173</v>
      </c>
      <c r="E8" s="58" t="s">
        <v>173</v>
      </c>
    </row>
    <row r="9" spans="1:6" x14ac:dyDescent="0.2">
      <c r="A9" s="19">
        <v>1993</v>
      </c>
      <c r="B9" s="46">
        <v>12426</v>
      </c>
      <c r="C9" s="63">
        <f t="shared" si="0"/>
        <v>97.881055533674683</v>
      </c>
      <c r="D9" s="58" t="s">
        <v>173</v>
      </c>
      <c r="E9" s="58" t="s">
        <v>173</v>
      </c>
    </row>
    <row r="10" spans="1:6" x14ac:dyDescent="0.2">
      <c r="A10" s="21">
        <v>1994</v>
      </c>
      <c r="B10" s="46">
        <v>12995</v>
      </c>
      <c r="C10" s="63">
        <f t="shared" si="0"/>
        <v>102.36313509255612</v>
      </c>
      <c r="D10" s="58" t="s">
        <v>173</v>
      </c>
      <c r="E10" s="58" t="s">
        <v>173</v>
      </c>
    </row>
    <row r="11" spans="1:6" x14ac:dyDescent="0.2">
      <c r="A11" s="22">
        <v>1995</v>
      </c>
      <c r="B11" s="46">
        <v>13965</v>
      </c>
      <c r="C11" s="63">
        <f t="shared" si="0"/>
        <v>110.0039385584876</v>
      </c>
      <c r="D11" s="58" t="s">
        <v>173</v>
      </c>
      <c r="E11" s="58" t="s">
        <v>173</v>
      </c>
    </row>
    <row r="12" spans="1:6" x14ac:dyDescent="0.2">
      <c r="A12" s="23">
        <v>1996</v>
      </c>
      <c r="B12" s="46">
        <v>14163</v>
      </c>
      <c r="C12" s="63">
        <f t="shared" si="0"/>
        <v>111.56360771957463</v>
      </c>
      <c r="D12" s="58" t="s">
        <v>173</v>
      </c>
      <c r="E12" s="58" t="s">
        <v>173</v>
      </c>
    </row>
    <row r="13" spans="1:6" x14ac:dyDescent="0.2">
      <c r="A13" s="23">
        <v>1997</v>
      </c>
      <c r="B13" s="46">
        <v>14236</v>
      </c>
      <c r="C13" s="63">
        <f t="shared" si="0"/>
        <v>112.1386372587633</v>
      </c>
      <c r="D13" s="58" t="s">
        <v>173</v>
      </c>
      <c r="E13" s="58" t="s">
        <v>173</v>
      </c>
    </row>
    <row r="14" spans="1:6" x14ac:dyDescent="0.2">
      <c r="A14" s="23">
        <v>1998</v>
      </c>
      <c r="B14" s="46">
        <v>14856</v>
      </c>
      <c r="C14" s="63">
        <f t="shared" si="0"/>
        <v>117.02244978337927</v>
      </c>
      <c r="D14" s="59">
        <v>74.809358271951325</v>
      </c>
      <c r="E14" s="64">
        <f t="shared" ref="E14:E35" si="1">C14/D14*100</f>
        <v>156.42755463557444</v>
      </c>
    </row>
    <row r="15" spans="1:6" x14ac:dyDescent="0.2">
      <c r="A15" s="23">
        <v>1999</v>
      </c>
      <c r="B15" s="46">
        <v>14988</v>
      </c>
      <c r="C15" s="63">
        <f t="shared" si="0"/>
        <v>118.06222922410399</v>
      </c>
      <c r="D15" s="59">
        <v>75.299212522843206</v>
      </c>
      <c r="E15" s="64">
        <f t="shared" si="1"/>
        <v>156.79078873273468</v>
      </c>
    </row>
    <row r="16" spans="1:6" x14ac:dyDescent="0.2">
      <c r="A16" s="23">
        <v>2000</v>
      </c>
      <c r="B16" s="46">
        <v>14817</v>
      </c>
      <c r="C16" s="63">
        <f t="shared" si="0"/>
        <v>116.715242221347</v>
      </c>
      <c r="D16" s="59">
        <v>75.440118736571932</v>
      </c>
      <c r="E16" s="64">
        <f t="shared" si="1"/>
        <v>154.71243176180963</v>
      </c>
    </row>
    <row r="17" spans="1:5" x14ac:dyDescent="0.2">
      <c r="A17" s="23">
        <v>2001</v>
      </c>
      <c r="B17" s="46">
        <v>14425.2</v>
      </c>
      <c r="C17" s="63">
        <f t="shared" si="0"/>
        <v>113.6289877904687</v>
      </c>
      <c r="D17" s="59">
        <v>77.671258445791437</v>
      </c>
      <c r="E17" s="64">
        <f t="shared" si="1"/>
        <v>146.29476857230657</v>
      </c>
    </row>
    <row r="18" spans="1:5" x14ac:dyDescent="0.2">
      <c r="A18" s="23">
        <v>2002</v>
      </c>
      <c r="B18" s="46">
        <v>14169.6</v>
      </c>
      <c r="C18" s="63">
        <f t="shared" si="0"/>
        <v>111.61559669161088</v>
      </c>
      <c r="D18" s="59">
        <v>79.710425603598637</v>
      </c>
      <c r="E18" s="64">
        <f t="shared" si="1"/>
        <v>140.02634642383825</v>
      </c>
    </row>
    <row r="19" spans="1:5" x14ac:dyDescent="0.2">
      <c r="A19" s="23">
        <v>2003</v>
      </c>
      <c r="B19" s="46">
        <v>14431.797</v>
      </c>
      <c r="C19" s="63">
        <f t="shared" si="0"/>
        <v>113.68095313115401</v>
      </c>
      <c r="D19" s="59">
        <v>81.796785576363007</v>
      </c>
      <c r="E19" s="64">
        <f t="shared" si="1"/>
        <v>138.97973169743315</v>
      </c>
    </row>
    <row r="20" spans="1:5" x14ac:dyDescent="0.2">
      <c r="A20" s="24" t="s">
        <v>23</v>
      </c>
      <c r="B20" s="46">
        <v>15195</v>
      </c>
      <c r="C20" s="63">
        <f t="shared" si="0"/>
        <v>119.69279243796771</v>
      </c>
      <c r="D20" s="59">
        <v>85.372631019246526</v>
      </c>
      <c r="E20" s="64">
        <f t="shared" si="1"/>
        <v>140.20042607212608</v>
      </c>
    </row>
    <row r="21" spans="1:5" x14ac:dyDescent="0.2">
      <c r="A21" s="23">
        <v>2005</v>
      </c>
      <c r="B21" s="46">
        <v>13507</v>
      </c>
      <c r="C21" s="63">
        <f t="shared" si="0"/>
        <v>106.39621898385192</v>
      </c>
      <c r="D21" s="59">
        <v>88.867821148832292</v>
      </c>
      <c r="E21" s="64">
        <f t="shared" si="1"/>
        <v>119.72412241959188</v>
      </c>
    </row>
    <row r="22" spans="1:5" x14ac:dyDescent="0.2">
      <c r="A22" s="23">
        <v>2006</v>
      </c>
      <c r="B22" s="46">
        <v>13957</v>
      </c>
      <c r="C22" s="63">
        <f t="shared" si="0"/>
        <v>109.94092162268609</v>
      </c>
      <c r="D22" s="59">
        <v>91.9986983045861</v>
      </c>
      <c r="E22" s="64">
        <f t="shared" si="1"/>
        <v>119.50269259103807</v>
      </c>
    </row>
    <row r="23" spans="1:5" x14ac:dyDescent="0.2">
      <c r="A23" s="23">
        <v>2007</v>
      </c>
      <c r="B23" s="46">
        <v>14950</v>
      </c>
      <c r="C23" s="63">
        <f t="shared" si="0"/>
        <v>117.76289877904686</v>
      </c>
      <c r="D23" s="59">
        <v>95.50946306505945</v>
      </c>
      <c r="E23" s="64">
        <f t="shared" si="1"/>
        <v>123.29971816387319</v>
      </c>
    </row>
    <row r="24" spans="1:5" x14ac:dyDescent="0.2">
      <c r="A24" s="23">
        <v>2008</v>
      </c>
      <c r="B24" s="46">
        <v>13384</v>
      </c>
      <c r="C24" s="63">
        <f t="shared" si="0"/>
        <v>105.4273335959039</v>
      </c>
      <c r="D24" s="59">
        <v>98.830464965459939</v>
      </c>
      <c r="E24" s="64">
        <f t="shared" si="1"/>
        <v>106.67493432591813</v>
      </c>
    </row>
    <row r="25" spans="1:5" x14ac:dyDescent="0.2">
      <c r="A25" s="23">
        <v>2009</v>
      </c>
      <c r="B25" s="46">
        <v>11652</v>
      </c>
      <c r="C25" s="63">
        <f t="shared" si="0"/>
        <v>91.784166994879882</v>
      </c>
      <c r="D25" s="68">
        <v>100.95307381838354</v>
      </c>
      <c r="E25" s="64">
        <f t="shared" si="1"/>
        <v>90.917654632291146</v>
      </c>
    </row>
    <row r="26" spans="1:5" x14ac:dyDescent="0.2">
      <c r="A26" s="23">
        <v>2010</v>
      </c>
      <c r="B26" s="46">
        <v>12695</v>
      </c>
      <c r="C26" s="63">
        <f t="shared" si="0"/>
        <v>100</v>
      </c>
      <c r="D26" s="68">
        <v>100</v>
      </c>
      <c r="E26" s="64">
        <f t="shared" si="1"/>
        <v>100</v>
      </c>
    </row>
    <row r="27" spans="1:5" x14ac:dyDescent="0.2">
      <c r="A27" s="24" t="s">
        <v>17</v>
      </c>
      <c r="B27" s="50">
        <v>12813</v>
      </c>
      <c r="C27" s="63">
        <f t="shared" si="0"/>
        <v>100.92949980307206</v>
      </c>
      <c r="D27" s="59">
        <v>102.0350048887136</v>
      </c>
      <c r="E27" s="64">
        <f t="shared" si="1"/>
        <v>98.916543310947773</v>
      </c>
    </row>
    <row r="28" spans="1:5" x14ac:dyDescent="0.2">
      <c r="A28" s="24" t="s">
        <v>18</v>
      </c>
      <c r="B28" s="50">
        <v>12239</v>
      </c>
      <c r="C28" s="63">
        <f t="shared" si="0"/>
        <v>96.408034659314694</v>
      </c>
      <c r="D28" s="59">
        <v>105.18440364361929</v>
      </c>
      <c r="E28" s="64">
        <f t="shared" si="1"/>
        <v>91.656206927749224</v>
      </c>
    </row>
    <row r="29" spans="1:5" x14ac:dyDescent="0.2">
      <c r="A29" s="24" t="s">
        <v>19</v>
      </c>
      <c r="B29" s="50">
        <v>11906</v>
      </c>
      <c r="C29" s="63">
        <f t="shared" si="0"/>
        <v>93.784954706577395</v>
      </c>
      <c r="D29" s="59">
        <v>108.07095312899591</v>
      </c>
      <c r="E29" s="64">
        <f t="shared" si="1"/>
        <v>86.780908274801249</v>
      </c>
    </row>
    <row r="30" spans="1:5" x14ac:dyDescent="0.2">
      <c r="A30" s="24" t="s">
        <v>20</v>
      </c>
      <c r="B30" s="50">
        <v>12056</v>
      </c>
      <c r="C30" s="63">
        <f t="shared" si="0"/>
        <v>94.966522252855455</v>
      </c>
      <c r="D30" s="59">
        <v>110.50853238895168</v>
      </c>
      <c r="E30" s="64">
        <f t="shared" si="1"/>
        <v>85.935918430810617</v>
      </c>
    </row>
    <row r="31" spans="1:5" x14ac:dyDescent="0.2">
      <c r="A31" s="24" t="s">
        <v>21</v>
      </c>
      <c r="B31" s="50">
        <v>13634</v>
      </c>
      <c r="C31" s="63">
        <f t="shared" si="0"/>
        <v>107.39661283970068</v>
      </c>
      <c r="D31" s="59">
        <v>111.15046213080701</v>
      </c>
      <c r="E31" s="64">
        <f t="shared" si="1"/>
        <v>96.622731728556715</v>
      </c>
    </row>
    <row r="32" spans="1:5" x14ac:dyDescent="0.2">
      <c r="A32" s="24" t="s">
        <v>22</v>
      </c>
      <c r="B32" s="50">
        <v>14883</v>
      </c>
      <c r="C32" s="63">
        <f t="shared" si="0"/>
        <v>117.23513194170934</v>
      </c>
      <c r="D32" s="59">
        <v>112.73613841119699</v>
      </c>
      <c r="E32" s="64">
        <f t="shared" si="1"/>
        <v>103.99072878840553</v>
      </c>
    </row>
    <row r="33" spans="1:5" x14ac:dyDescent="0.2">
      <c r="A33" s="23">
        <v>2017</v>
      </c>
      <c r="B33" s="46">
        <v>13130</v>
      </c>
      <c r="C33" s="63">
        <f t="shared" si="0"/>
        <v>103.42654588420639</v>
      </c>
      <c r="D33" s="59">
        <v>115.58672891393178</v>
      </c>
      <c r="E33" s="64">
        <f t="shared" si="1"/>
        <v>89.479602767563307</v>
      </c>
    </row>
    <row r="34" spans="1:5" x14ac:dyDescent="0.2">
      <c r="A34" s="23">
        <v>2018</v>
      </c>
      <c r="B34" s="46">
        <v>14640</v>
      </c>
      <c r="C34" s="63">
        <f t="shared" si="0"/>
        <v>115.32099251673887</v>
      </c>
      <c r="D34" s="59">
        <v>118.76991450825527</v>
      </c>
      <c r="E34" s="64">
        <f t="shared" si="1"/>
        <v>97.096131620708817</v>
      </c>
    </row>
    <row r="35" spans="1:5" x14ac:dyDescent="0.2">
      <c r="A35" s="23">
        <v>2019</v>
      </c>
      <c r="B35" s="46">
        <v>14242</v>
      </c>
      <c r="C35" s="63">
        <f t="shared" si="0"/>
        <v>112.18589996061441</v>
      </c>
      <c r="D35" s="59">
        <v>121.20029969694905</v>
      </c>
      <c r="E35" s="64">
        <f t="shared" si="1"/>
        <v>92.562394846486058</v>
      </c>
    </row>
    <row r="36" spans="1:5" x14ac:dyDescent="0.2">
      <c r="A36" s="23">
        <v>2020</v>
      </c>
      <c r="B36" s="46">
        <v>11628</v>
      </c>
      <c r="C36" s="63">
        <f>(B36/B$26)*100</f>
        <v>91.595116187475384</v>
      </c>
      <c r="D36" s="59">
        <v>126.41257012848669</v>
      </c>
      <c r="E36" s="64">
        <f>C36/D36*100</f>
        <v>72.457284979157848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53D26341A57B383EE0540010E0463CCA" version="1.0.0">
  <systemFields>
    <field name="Objective-Id">
      <value order="0">A33573457</value>
    </field>
    <field name="Objective-Title">
      <value order="0">STS - Chapter 03 - Road freight - Reference tables</value>
    </field>
    <field name="Objective-Description">
      <value order="0"/>
    </field>
    <field name="Objective-CreationStamp">
      <value order="0">2021-06-08T12:43:40Z</value>
    </field>
    <field name="Objective-IsApproved">
      <value order="0">false</value>
    </field>
    <field name="Objective-IsPublished">
      <value order="0">true</value>
    </field>
    <field name="Objective-DatePublished">
      <value order="0">2022-03-07T08:36:19Z</value>
    </field>
    <field name="Objective-ModificationStamp">
      <value order="0">2022-03-07T08:36:19Z</value>
    </field>
    <field name="Objective-Owner">
      <value order="0">Bezuijen, Jeanine J (U440063)</value>
    </field>
    <field name="Objective-Path">
      <value order="0">Objective Global Folder:SG File Plan:Business and industry:Transport:General:Research and analysis: Transport - general:Transport Scotland: Scottish Transport Statistics: 2021: Research and analysis: Transport: 2020-2025</value>
    </field>
    <field name="Objective-Parent">
      <value order="0">Transport Scotland: Scottish Transport Statistics: 2021: Research and analysis: Transport: 2020-2025</value>
    </field>
    <field name="Objective-State">
      <value order="0">Published</value>
    </field>
    <field name="Objective-VersionId">
      <value order="0">vA54459553</value>
    </field>
    <field name="Objective-Version">
      <value order="0">8.0</value>
    </field>
    <field name="Objective-VersionNumber">
      <value order="0">10</value>
    </field>
    <field name="Objective-VersionComment">
      <value order="0"/>
    </field>
    <field name="Objective-FileNumber">
      <value order="0">STAT/219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Notes</vt:lpstr>
      <vt:lpstr>3.1a</vt:lpstr>
      <vt:lpstr>3.1b</vt:lpstr>
      <vt:lpstr>3.2</vt:lpstr>
      <vt:lpstr>3.3a</vt:lpstr>
      <vt:lpstr>3.3b</vt:lpstr>
      <vt:lpstr>3.3c</vt:lpstr>
      <vt:lpstr>3.3d</vt:lpstr>
      <vt:lpstr>3.4</vt:lpstr>
      <vt:lpstr>3.5</vt:lpstr>
      <vt:lpstr>3.6</vt:lpstr>
      <vt:lpstr>3.7</vt:lpstr>
      <vt:lpstr>3.8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u443085</dc:creator>
  <cp:lastModifiedBy>u016789</cp:lastModifiedBy>
  <dcterms:created xsi:type="dcterms:W3CDTF">2020-10-01T09:58:23Z</dcterms:created>
  <dcterms:modified xsi:type="dcterms:W3CDTF">2022-03-07T08:36:10Z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A33573457</vt:lpwstr>
  </property>
  <property fmtid="{D5CDD505-2E9C-101B-9397-08002B2CF9AE}" pid="4" name="Objective-Title">
    <vt:lpwstr>STS - Chapter 03 - Road freight - Reference tables</vt:lpwstr>
  </property>
  <property fmtid="{D5CDD505-2E9C-101B-9397-08002B2CF9AE}" pid="5" name="Objective-Description">
    <vt:lpwstr/>
  </property>
  <property fmtid="{D5CDD505-2E9C-101B-9397-08002B2CF9AE}" pid="6" name="Objective-CreationStamp">
    <vt:filetime>2021-06-08T12:43:40Z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2022-03-07T08:36:19Z</vt:filetime>
  </property>
  <property fmtid="{D5CDD505-2E9C-101B-9397-08002B2CF9AE}" pid="10" name="Objective-ModificationStamp">
    <vt:filetime>2022-03-07T08:36:19Z</vt:filetime>
  </property>
  <property fmtid="{D5CDD505-2E9C-101B-9397-08002B2CF9AE}" pid="11" name="Objective-Owner">
    <vt:lpwstr>Bezuijen, Jeanine J (U440063)</vt:lpwstr>
  </property>
  <property fmtid="{D5CDD505-2E9C-101B-9397-08002B2CF9AE}" pid="12" name="Objective-Path">
    <vt:lpwstr>Objective Global Folder:SG File Plan:Business and industry:Transport:General:Research and analysis: Transport - general:Transport Scotland: Scottish Transport Statistics: 2021: Research and analysis: Transport: 2020-2025:</vt:lpwstr>
  </property>
  <property fmtid="{D5CDD505-2E9C-101B-9397-08002B2CF9AE}" pid="13" name="Objective-Parent">
    <vt:lpwstr>Transport Scotland: Scottish Transport Statistics: 2021: Research and analysis: Transport: 2020-2025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vA54459553</vt:lpwstr>
  </property>
  <property fmtid="{D5CDD505-2E9C-101B-9397-08002B2CF9AE}" pid="16" name="Objective-Version">
    <vt:lpwstr>8.0</vt:lpwstr>
  </property>
  <property fmtid="{D5CDD505-2E9C-101B-9397-08002B2CF9AE}" pid="17" name="Objective-VersionNumber">
    <vt:r8>10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OFFICIAL-SENSITIVE]</vt:lpwstr>
  </property>
  <property fmtid="{D5CDD505-2E9C-101B-9397-08002B2CF9AE}" pid="21" name="Objective-Caveats">
    <vt:lpwstr/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  <property fmtid="{D5CDD505-2E9C-101B-9397-08002B2CF9AE}" pid="28" name="Objective-Comment">
    <vt:lpwstr/>
  </property>
</Properties>
</file>